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D:\ACHIEVER\DATA SCIENCE\PROJECTS\EXCEL\TITANIC\"/>
    </mc:Choice>
  </mc:AlternateContent>
  <xr:revisionPtr revIDLastSave="0" documentId="13_ncr:1_{64EC324D-2CE6-4EE2-95AE-FBB8452B3655}" xr6:coauthVersionLast="47" xr6:coauthVersionMax="47" xr10:uidLastSave="{00000000-0000-0000-0000-000000000000}"/>
  <bookViews>
    <workbookView xWindow="-108" yWindow="-108" windowWidth="23256" windowHeight="12456" xr2:uid="{F8065B3F-C71E-4B27-B475-86B393B4157D}"/>
  </bookViews>
  <sheets>
    <sheet name="Dashboard" sheetId="4" r:id="rId1"/>
    <sheet name="Analysis" sheetId="3" state="hidden" r:id="rId2"/>
    <sheet name="Cleaned" sheetId="2" state="hidden" r:id="rId3"/>
    <sheet name="raw_data" sheetId="1" state="hidden" r:id="rId4"/>
  </sheets>
  <definedNames>
    <definedName name="ExternalData_1" localSheetId="2" hidden="1">Cleaned!$A$1:$I$1310</definedName>
    <definedName name="Slicer_age_grouped">#N/A</definedName>
    <definedName name="Slicer_passenger_class">#N/A</definedName>
    <definedName name="Slicer_sex">#N/A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3" l="1"/>
  <c r="F46" i="3"/>
  <c r="G46" i="3"/>
  <c r="F4" i="3"/>
  <c r="G22" i="3"/>
  <c r="G21" i="3"/>
  <c r="G44" i="3"/>
  <c r="G20" i="3"/>
  <c r="D6" i="3"/>
  <c r="F22" i="3"/>
  <c r="C13" i="3"/>
  <c r="C12" i="3"/>
  <c r="F45" i="3"/>
  <c r="F21" i="3"/>
  <c r="G45" i="3"/>
  <c r="D5" i="3"/>
  <c r="F20" i="3"/>
  <c r="E4" i="3"/>
  <c r="D4" i="3"/>
  <c r="D13" i="3"/>
  <c r="E100" i="3"/>
  <c r="E99" i="3"/>
  <c r="E98" i="3"/>
  <c r="E97" i="3"/>
  <c r="E90" i="3"/>
  <c r="E89" i="3"/>
  <c r="E88" i="3"/>
  <c r="E87" i="3"/>
  <c r="E86" i="3"/>
  <c r="E85" i="3"/>
  <c r="E84" i="3"/>
  <c r="E83" i="3"/>
  <c r="E82" i="3"/>
  <c r="E81" i="3"/>
  <c r="E74" i="3"/>
  <c r="E73" i="3"/>
  <c r="E72" i="3"/>
  <c r="E71" i="3"/>
  <c r="D63" i="3"/>
  <c r="D62" i="3"/>
  <c r="E55" i="3"/>
  <c r="E54" i="3"/>
  <c r="E53" i="3"/>
  <c r="F44" i="3"/>
  <c r="D64"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637CB4-50B9-4415-B332-B6960186938D}" keepAlive="1" name="Query - titanic3" description="Connection to the 'titanic3' query in the workbook." type="5" refreshedVersion="8" background="1" saveData="1">
    <dbPr connection="Provider=Microsoft.Mashup.OleDb.1;Data Source=$Workbook$;Location=titanic3;Extended Properties=&quot;&quot;" command="SELECT * FROM [titanic3]"/>
  </connection>
</connections>
</file>

<file path=xl/sharedStrings.xml><?xml version="1.0" encoding="utf-8"?>
<sst xmlns="http://schemas.openxmlformats.org/spreadsheetml/2006/main" count="13385" uniqueCount="2138">
  <si>
    <t>pclass</t>
  </si>
  <si>
    <t>survived</t>
  </si>
  <si>
    <t>name</t>
  </si>
  <si>
    <t>sex</t>
  </si>
  <si>
    <t>age</t>
  </si>
  <si>
    <t>sibsp</t>
  </si>
  <si>
    <t>parch</t>
  </si>
  <si>
    <t>ticket</t>
  </si>
  <si>
    <t>fare</t>
  </si>
  <si>
    <t>cabin</t>
  </si>
  <si>
    <t>embarked</t>
  </si>
  <si>
    <t>boat</t>
  </si>
  <si>
    <t>body</t>
  </si>
  <si>
    <t>home.dest</t>
  </si>
  <si>
    <t>Allen, Miss. Elisabeth Walton</t>
  </si>
  <si>
    <t>female</t>
  </si>
  <si>
    <t>B5</t>
  </si>
  <si>
    <t>S</t>
  </si>
  <si>
    <t>St Louis, MO</t>
  </si>
  <si>
    <t>Allison, Master. Hudson Trevor</t>
  </si>
  <si>
    <t>male</t>
  </si>
  <si>
    <t>C22 C26</t>
  </si>
  <si>
    <t>Montreal, PQ / Chesterville, ON</t>
  </si>
  <si>
    <t>Allison, Miss. Helen Loraine</t>
  </si>
  <si>
    <t>Allison, Mr. Hudson Joshua Creighton</t>
  </si>
  <si>
    <t>Allison, Mrs. Hudson J C (Bessie Waldo Daniels)</t>
  </si>
  <si>
    <t>Anderson, Mr. Harry</t>
  </si>
  <si>
    <t>E12</t>
  </si>
  <si>
    <t>New York, NY</t>
  </si>
  <si>
    <t>Andrews, Miss. Kornelia Theodosia</t>
  </si>
  <si>
    <t>D7</t>
  </si>
  <si>
    <t>Hudson, NY</t>
  </si>
  <si>
    <t>Andrews, Mr. Thomas Jr</t>
  </si>
  <si>
    <t>A36</t>
  </si>
  <si>
    <t>Belfast, NI</t>
  </si>
  <si>
    <t>Appleton, Mrs. Edward Dale (Charlotte Lamson)</t>
  </si>
  <si>
    <t>C101</t>
  </si>
  <si>
    <t>D</t>
  </si>
  <si>
    <t>Bayside, Queens, NY</t>
  </si>
  <si>
    <t>Artagaveytia, Mr. Ramon</t>
  </si>
  <si>
    <t>PC 17609</t>
  </si>
  <si>
    <t>C</t>
  </si>
  <si>
    <t>Montevideo, Uruguay</t>
  </si>
  <si>
    <t>Astor, Col. John Jacob</t>
  </si>
  <si>
    <t>PC 17757</t>
  </si>
  <si>
    <t>C62 C64</t>
  </si>
  <si>
    <t>Astor, Mrs. John Jacob (Madeleine Talmadge Force)</t>
  </si>
  <si>
    <t>Aubart, Mme. Leontine Pauline</t>
  </si>
  <si>
    <t>PC 17477</t>
  </si>
  <si>
    <t>B35</t>
  </si>
  <si>
    <t>Paris, France</t>
  </si>
  <si>
    <t>Barber, Miss. Ellen "Nellie"</t>
  </si>
  <si>
    <t>Barkworth, Mr. Algernon Henry Wilson</t>
  </si>
  <si>
    <t>A23</t>
  </si>
  <si>
    <t>B</t>
  </si>
  <si>
    <t>Hessle, Yorks</t>
  </si>
  <si>
    <t>Baumann, Mr. John D</t>
  </si>
  <si>
    <t>PC 17318</t>
  </si>
  <si>
    <t>Baxter, Mr. Quigg Edmond</t>
  </si>
  <si>
    <t>PC 17558</t>
  </si>
  <si>
    <t>B58 B60</t>
  </si>
  <si>
    <t>Montreal, PQ</t>
  </si>
  <si>
    <t>Baxter, Mrs. James (Helene DeLaudeniere Chaput)</t>
  </si>
  <si>
    <t>Bazzani, Miss. Albina</t>
  </si>
  <si>
    <t>D15</t>
  </si>
  <si>
    <t>Beattie, Mr. Thomson</t>
  </si>
  <si>
    <t>C6</t>
  </si>
  <si>
    <t>A</t>
  </si>
  <si>
    <t>Winnipeg, MN</t>
  </si>
  <si>
    <t>Beckwith, Mr. Richard Leonard</t>
  </si>
  <si>
    <t>D35</t>
  </si>
  <si>
    <t>Beckwith, Mrs. Richard Leonard (Sallie Monypeny)</t>
  </si>
  <si>
    <t>Behr, Mr. Karl Howell</t>
  </si>
  <si>
    <t>C148</t>
  </si>
  <si>
    <t>Bidois, Miss. Rosalie</t>
  </si>
  <si>
    <t>Bird, Miss. Ellen</t>
  </si>
  <si>
    <t>PC 17483</t>
  </si>
  <si>
    <t>C97</t>
  </si>
  <si>
    <t>Birnbaum, Mr. Jakob</t>
  </si>
  <si>
    <t>San Francisco, CA</t>
  </si>
  <si>
    <t>Bishop, Mr. Dickinson H</t>
  </si>
  <si>
    <t>B49</t>
  </si>
  <si>
    <t>Dowagiac, MI</t>
  </si>
  <si>
    <t>Bishop, Mrs. Dickinson H (Helen Walton)</t>
  </si>
  <si>
    <t>Bissette, Miss. Amelia</t>
  </si>
  <si>
    <t>PC 17760</t>
  </si>
  <si>
    <t>C99</t>
  </si>
  <si>
    <t>Bjornstrom-Steffansson, Mr. Mauritz Hakan</t>
  </si>
  <si>
    <t>C52</t>
  </si>
  <si>
    <t>Stockholm, Sweden / Washington, DC</t>
  </si>
  <si>
    <t>Blackwell, Mr. Stephen Weart</t>
  </si>
  <si>
    <t>T</t>
  </si>
  <si>
    <t>Trenton, NJ</t>
  </si>
  <si>
    <t>Blank, Mr. Henry</t>
  </si>
  <si>
    <t>A31</t>
  </si>
  <si>
    <t>Glen Ridge, NJ</t>
  </si>
  <si>
    <t>Bonnell, Miss. Caroline</t>
  </si>
  <si>
    <t>C7</t>
  </si>
  <si>
    <t>Youngstown, OH</t>
  </si>
  <si>
    <t>Bonnell, Miss. Elizabeth</t>
  </si>
  <si>
    <t>C103</t>
  </si>
  <si>
    <t>Birkdale, England Cleveland, Ohio</t>
  </si>
  <si>
    <t>Borebank, Mr. John James</t>
  </si>
  <si>
    <t>D22</t>
  </si>
  <si>
    <t>London / Winnipeg, MB</t>
  </si>
  <si>
    <t>Bowen, Miss. Grace Scott</t>
  </si>
  <si>
    <t>PC 17608</t>
  </si>
  <si>
    <t>Cooperstown, NY</t>
  </si>
  <si>
    <t>Bowerman, Miss. Elsie Edith</t>
  </si>
  <si>
    <t>E33</t>
  </si>
  <si>
    <t>St Leonards-on-Sea, England Ohio</t>
  </si>
  <si>
    <t>Bradley, Mr. George ("George Arthur Brayton")</t>
  </si>
  <si>
    <t>Los Angeles, CA</t>
  </si>
  <si>
    <t>Brady, Mr. John Bertram</t>
  </si>
  <si>
    <t>A21</t>
  </si>
  <si>
    <t>Pomeroy, WA</t>
  </si>
  <si>
    <t>Brandeis, Mr. Emil</t>
  </si>
  <si>
    <t>PC 17591</t>
  </si>
  <si>
    <t>B10</t>
  </si>
  <si>
    <t>Omaha, NE</t>
  </si>
  <si>
    <t>Brewe, Dr. Arthur Jackson</t>
  </si>
  <si>
    <t>Philadelphia, PA</t>
  </si>
  <si>
    <t>Brown, Mrs. James Joseph (Margaret Tobin)</t>
  </si>
  <si>
    <t>PC 17610</t>
  </si>
  <si>
    <t>B4</t>
  </si>
  <si>
    <t>Denver, CO</t>
  </si>
  <si>
    <t>Brown, Mrs. John Murray (Caroline Lane Lamson)</t>
  </si>
  <si>
    <t>Belmont, MA</t>
  </si>
  <si>
    <t>Bucknell, Mrs. William Robert (Emma Eliza Ward)</t>
  </si>
  <si>
    <t>Burns, Miss. Elizabeth Margaret</t>
  </si>
  <si>
    <t>E40</t>
  </si>
  <si>
    <t>Butt, Major. Archibald Willingham</t>
  </si>
  <si>
    <t>B38</t>
  </si>
  <si>
    <t>Washington, DC</t>
  </si>
  <si>
    <t>Cairns, Mr. Alexander</t>
  </si>
  <si>
    <t>Calderhead, Mr. Edward Pennington</t>
  </si>
  <si>
    <t>PC 17476</t>
  </si>
  <si>
    <t>E24</t>
  </si>
  <si>
    <t>Candee, Mrs. Edward (Helen Churchill Hungerford)</t>
  </si>
  <si>
    <t>PC 17606</t>
  </si>
  <si>
    <t>Cardeza, Mr. Thomas Drake Martinez</t>
  </si>
  <si>
    <t>PC 17755</t>
  </si>
  <si>
    <t>B51 B53 B55</t>
  </si>
  <si>
    <t>Austria-Hungary / Germantown, Philadelphia, PA</t>
  </si>
  <si>
    <t>Cardeza, Mrs. James Warburton Martinez (Charlotte Wardle Drake)</t>
  </si>
  <si>
    <t>Germantown, Philadelphia, PA</t>
  </si>
  <si>
    <t>Carlsson, Mr. Frans Olof</t>
  </si>
  <si>
    <t>Carrau, Mr. Francisco M</t>
  </si>
  <si>
    <t>Carrau, Mr. Jose Pedro</t>
  </si>
  <si>
    <t>Carter, Master. William Thornton II</t>
  </si>
  <si>
    <t>B96 B98</t>
  </si>
  <si>
    <t>Bryn Mawr, PA</t>
  </si>
  <si>
    <t>Carter, Miss. Lucile Polk</t>
  </si>
  <si>
    <t>Carter, Mr. William Ernest</t>
  </si>
  <si>
    <t>Carter, Mrs. William Ernest (Lucile Polk)</t>
  </si>
  <si>
    <t>Case, Mr. Howard Brown</t>
  </si>
  <si>
    <t>Ascot, Berkshire / Rochester, NY</t>
  </si>
  <si>
    <t>Cassebeer, Mrs. Henry Arthur Jr (Eleanor Genevieve Fosdick)</t>
  </si>
  <si>
    <t>Cavendish, Mr. Tyrell William</t>
  </si>
  <si>
    <t>C46</t>
  </si>
  <si>
    <t>Little Onn Hall, Staffs</t>
  </si>
  <si>
    <t>Cavendish, Mrs. Tyrell William (Julia Florence Siegel)</t>
  </si>
  <si>
    <t>Chaffee, Mr. Herbert Fuller</t>
  </si>
  <si>
    <t>W.E.P. 5734</t>
  </si>
  <si>
    <t>E31</t>
  </si>
  <si>
    <t>Amenia, ND</t>
  </si>
  <si>
    <t>Chaffee, Mrs. Herbert Fuller (Carrie Constance Toogood)</t>
  </si>
  <si>
    <t>Chambers, Mr. Norman Campbell</t>
  </si>
  <si>
    <t>E8</t>
  </si>
  <si>
    <t>New York, NY / Ithaca, NY</t>
  </si>
  <si>
    <t>Chambers, Mrs. Norman Campbell (Bertha Griggs)</t>
  </si>
  <si>
    <t>Chaudanson, Miss. Victorine</t>
  </si>
  <si>
    <t>B61</t>
  </si>
  <si>
    <t>Cherry, Miss. Gladys</t>
  </si>
  <si>
    <t>B77</t>
  </si>
  <si>
    <t>London, England</t>
  </si>
  <si>
    <t>Chevre, Mr. Paul Romaine</t>
  </si>
  <si>
    <t>PC 17594</t>
  </si>
  <si>
    <t>A9</t>
  </si>
  <si>
    <t>Chibnall, Mrs. (Edith Martha Bowerman)</t>
  </si>
  <si>
    <t>Chisholm, Mr. Roderick Robert Crispin</t>
  </si>
  <si>
    <t>Liverpool, England / Belfast</t>
  </si>
  <si>
    <t>Clark, Mr. Walter Miller</t>
  </si>
  <si>
    <t>C89</t>
  </si>
  <si>
    <t>Clark, Mrs. Walter Miller (Virginia McDowell)</t>
  </si>
  <si>
    <t>Cleaver, Miss. Alice</t>
  </si>
  <si>
    <t>Clifford, Mr. George Quincy</t>
  </si>
  <si>
    <t>A14</t>
  </si>
  <si>
    <t>Stoughton, MA</t>
  </si>
  <si>
    <t>Colley, Mr. Edward Pomeroy</t>
  </si>
  <si>
    <t>E58</t>
  </si>
  <si>
    <t>Victoria, BC</t>
  </si>
  <si>
    <t>Compton, Miss. Sara Rebecca</t>
  </si>
  <si>
    <t>PC 17756</t>
  </si>
  <si>
    <t>E49</t>
  </si>
  <si>
    <t>Lakewood, NJ</t>
  </si>
  <si>
    <t>Compton, Mr. Alexander Taylor Jr</t>
  </si>
  <si>
    <t>E52</t>
  </si>
  <si>
    <t>Compton, Mrs. Alexander Taylor (Mary Eliza Ingersoll)</t>
  </si>
  <si>
    <t>E45</t>
  </si>
  <si>
    <t>Cornell, Mrs. Robert Clifford (Malvina Helen Lamson)</t>
  </si>
  <si>
    <t>Crafton, Mr. John Bertram</t>
  </si>
  <si>
    <t>Roachdale, IN</t>
  </si>
  <si>
    <t>Crosby, Capt. Edward Gifford</t>
  </si>
  <si>
    <t>WE/P 5735</t>
  </si>
  <si>
    <t>B22</t>
  </si>
  <si>
    <t>Milwaukee, WI</t>
  </si>
  <si>
    <t>Crosby, Miss. Harriet R</t>
  </si>
  <si>
    <t>Crosby, Mrs. Edward Gifford (Catherine Elizabeth Halstead)</t>
  </si>
  <si>
    <t>B26</t>
  </si>
  <si>
    <t>Cumings, Mr. John Bradley</t>
  </si>
  <si>
    <t>PC 17599</t>
  </si>
  <si>
    <t>C85</t>
  </si>
  <si>
    <t>Cumings, Mrs. John Bradley (Florence Briggs Thayer)</t>
  </si>
  <si>
    <t xml:space="preserve">Daly, Mr. Peter Denis </t>
  </si>
  <si>
    <t>E17</t>
  </si>
  <si>
    <t>5 9</t>
  </si>
  <si>
    <t>Lima, Peru</t>
  </si>
  <si>
    <t>Daniel, Mr. Robert Williams</t>
  </si>
  <si>
    <t>Daniels, Miss. Sarah</t>
  </si>
  <si>
    <t>Davidson, Mr. Thornton</t>
  </si>
  <si>
    <t>F.C. 12750</t>
  </si>
  <si>
    <t>B71</t>
  </si>
  <si>
    <t>Davidson, Mrs. Thornton (Orian Hays)</t>
  </si>
  <si>
    <t>Dick, Mr. Albert Adrian</t>
  </si>
  <si>
    <t>B20</t>
  </si>
  <si>
    <t>Calgary, AB</t>
  </si>
  <si>
    <t>Dick, Mrs. Albert Adrian (Vera Gillespie)</t>
  </si>
  <si>
    <t>Dodge, Dr. Washington</t>
  </si>
  <si>
    <t>A34</t>
  </si>
  <si>
    <t>Dodge, Master. Washington</t>
  </si>
  <si>
    <t>Dodge, Mrs. Washington (Ruth Vidaver)</t>
  </si>
  <si>
    <t>Douglas, Mr. Walter Donald</t>
  </si>
  <si>
    <t>PC 17761</t>
  </si>
  <si>
    <t>C86</t>
  </si>
  <si>
    <t>Deephaven, MN / Cedar Rapids, IA</t>
  </si>
  <si>
    <t>Douglas, Mrs. Frederick Charles (Mary Helene Baxter)</t>
  </si>
  <si>
    <t>Douglas, Mrs. Walter Donald (Mahala Dutton)</t>
  </si>
  <si>
    <t>Duff Gordon, Lady. (Lucille Christiana Sutherland) ("Mrs Morgan")</t>
  </si>
  <si>
    <t>A16</t>
  </si>
  <si>
    <t>London / Paris</t>
  </si>
  <si>
    <t>Duff Gordon, Sir. Cosmo Edmund ("Mr Morgan")</t>
  </si>
  <si>
    <t>PC 17485</t>
  </si>
  <si>
    <t>A20</t>
  </si>
  <si>
    <t>Dulles, Mr. William Crothers</t>
  </si>
  <si>
    <t>PC 17580</t>
  </si>
  <si>
    <t>A18</t>
  </si>
  <si>
    <t>Earnshaw, Mrs. Boulton (Olive Potter)</t>
  </si>
  <si>
    <t>C54</t>
  </si>
  <si>
    <t>Mt Airy, Philadelphia, PA</t>
  </si>
  <si>
    <t>Endres, Miss. Caroline Louise</t>
  </si>
  <si>
    <t>C45</t>
  </si>
  <si>
    <t>Eustis, Miss. Elizabeth Mussey</t>
  </si>
  <si>
    <t>D20</t>
  </si>
  <si>
    <t>Brookline, MA</t>
  </si>
  <si>
    <t>Evans, Miss. Edith Corse</t>
  </si>
  <si>
    <t>PC 17531</t>
  </si>
  <si>
    <t>A29</t>
  </si>
  <si>
    <t>Farthing, Mr. John</t>
  </si>
  <si>
    <t>C95</t>
  </si>
  <si>
    <t>Flegenheim, Mrs. Alfred (Antoinette)</t>
  </si>
  <si>
    <t>PC 17598</t>
  </si>
  <si>
    <t>Fleming, Miss. Margaret</t>
  </si>
  <si>
    <t>Flynn, Mr. John Irwin ("Irving")</t>
  </si>
  <si>
    <t>PC 17474</t>
  </si>
  <si>
    <t>E25</t>
  </si>
  <si>
    <t>Brooklyn, NY</t>
  </si>
  <si>
    <t>Foreman, Mr. Benjamin Laventall</t>
  </si>
  <si>
    <t>C111</t>
  </si>
  <si>
    <t>Fortune, Miss. Alice Elizabeth</t>
  </si>
  <si>
    <t>C23 C25 C27</t>
  </si>
  <si>
    <t>Winnipeg, MB</t>
  </si>
  <si>
    <t>Fortune, Miss. Ethel Flora</t>
  </si>
  <si>
    <t>Fortune, Miss. Mabel Helen</t>
  </si>
  <si>
    <t>Fortune, Mr. Charles Alexander</t>
  </si>
  <si>
    <t>Fortune, Mr. Mark</t>
  </si>
  <si>
    <t>Fortune, Mrs. Mark (Mary McDougald)</t>
  </si>
  <si>
    <t>Francatelli, Miss. Laura Mabel</t>
  </si>
  <si>
    <t>E36</t>
  </si>
  <si>
    <t>Franklin, Mr. Thomas Parham</t>
  </si>
  <si>
    <t>D34</t>
  </si>
  <si>
    <t>Westcliff-on-Sea, Essex</t>
  </si>
  <si>
    <t>Frauenthal, Dr. Henry William</t>
  </si>
  <si>
    <t>PC 17611</t>
  </si>
  <si>
    <t>Frauenthal, Mr. Isaac Gerald</t>
  </si>
  <si>
    <t>D40</t>
  </si>
  <si>
    <t>Frauenthal, Mrs. Henry William (Clara Heinsheimer)</t>
  </si>
  <si>
    <t>Frolicher, Miss. Hedwig Margaritha</t>
  </si>
  <si>
    <t>B39</t>
  </si>
  <si>
    <t>Zurich, Switzerland</t>
  </si>
  <si>
    <t>Frolicher-Stehli, Mr. Maxmillian</t>
  </si>
  <si>
    <t>B41</t>
  </si>
  <si>
    <t>Frolicher-Stehli, Mrs. Maxmillian (Margaretha Emerentia Stehli)</t>
  </si>
  <si>
    <t>Fry, Mr. Richard</t>
  </si>
  <si>
    <t>B102</t>
  </si>
  <si>
    <t>Futrelle, Mr. Jacques Heath</t>
  </si>
  <si>
    <t>C123</t>
  </si>
  <si>
    <t>Scituate, MA</t>
  </si>
  <si>
    <t>Futrelle, Mrs. Jacques Heath (Lily May Peel)</t>
  </si>
  <si>
    <t>Gee, Mr. Arthur H</t>
  </si>
  <si>
    <t>E63</t>
  </si>
  <si>
    <t>St Anne's-on-Sea, Lancashire</t>
  </si>
  <si>
    <t>Geiger, Miss. Amalie</t>
  </si>
  <si>
    <t>C130</t>
  </si>
  <si>
    <t>Gibson, Miss. Dorothy Winifred</t>
  </si>
  <si>
    <t>Gibson, Mrs. Leonard (Pauline C Boeson)</t>
  </si>
  <si>
    <t>Giglio, Mr. Victor</t>
  </si>
  <si>
    <t>PC 17593</t>
  </si>
  <si>
    <t>B86</t>
  </si>
  <si>
    <t>Goldenberg, Mr. Samuel L</t>
  </si>
  <si>
    <t>C92</t>
  </si>
  <si>
    <t>Paris, France / New York, NY</t>
  </si>
  <si>
    <t>Goldenberg, Mrs. Samuel L (Edwiga Grabowska)</t>
  </si>
  <si>
    <t>Goldschmidt, Mr. George B</t>
  </si>
  <si>
    <t>PC 17754</t>
  </si>
  <si>
    <t>A5</t>
  </si>
  <si>
    <t>Gracie, Col. Archibald IV</t>
  </si>
  <si>
    <t>C51</t>
  </si>
  <si>
    <t>Graham, Miss. Margaret Edith</t>
  </si>
  <si>
    <t>B42</t>
  </si>
  <si>
    <t>Greenwich, CT</t>
  </si>
  <si>
    <t>Graham, Mr. George Edward</t>
  </si>
  <si>
    <t>PC 17582</t>
  </si>
  <si>
    <t>C91</t>
  </si>
  <si>
    <t>Graham, Mrs. William Thompson (Edith Junkins)</t>
  </si>
  <si>
    <t>C125</t>
  </si>
  <si>
    <t>Greenfield, Mr. William Bertram</t>
  </si>
  <si>
    <t>PC 17759</t>
  </si>
  <si>
    <t>D10 D12</t>
  </si>
  <si>
    <t>Greenfield, Mrs. Leo David (Blanche Strouse)</t>
  </si>
  <si>
    <t>Guggenheim, Mr. Benjamin</t>
  </si>
  <si>
    <t>B82 B84</t>
  </si>
  <si>
    <t>Harder, Mr. George Achilles</t>
  </si>
  <si>
    <t>E50</t>
  </si>
  <si>
    <t>Harder, Mrs. George Achilles (Dorothy Annan)</t>
  </si>
  <si>
    <t>Harper, Mr. Henry Sleeper</t>
  </si>
  <si>
    <t>PC 17572</t>
  </si>
  <si>
    <t>D33</t>
  </si>
  <si>
    <t>Harper, Mrs. Henry Sleeper (Myna Haxtun)</t>
  </si>
  <si>
    <t>Harrington, Mr. Charles H</t>
  </si>
  <si>
    <t>Harris, Mr. Henry Birkhardt</t>
  </si>
  <si>
    <t>C83</t>
  </si>
  <si>
    <t>Harris, Mrs. Henry Birkhardt (Irene Wallach)</t>
  </si>
  <si>
    <t>Harrison, Mr. William</t>
  </si>
  <si>
    <t>B94</t>
  </si>
  <si>
    <t>Hassab, Mr. Hammad</t>
  </si>
  <si>
    <t>D49</t>
  </si>
  <si>
    <t>Hawksford, Mr. Walter James</t>
  </si>
  <si>
    <t>D45</t>
  </si>
  <si>
    <t>Kingston, Surrey</t>
  </si>
  <si>
    <t>Hays, Miss. Margaret Bechstein</t>
  </si>
  <si>
    <t>Hays, Mr. Charles Melville</t>
  </si>
  <si>
    <t>B69</t>
  </si>
  <si>
    <t>Hays, Mrs. Charles Melville (Clara Jennings Gregg)</t>
  </si>
  <si>
    <t>Head, Mr. Christopher</t>
  </si>
  <si>
    <t>B11</t>
  </si>
  <si>
    <t>London / Middlesex</t>
  </si>
  <si>
    <t>Hilliard, Mr. Herbert Henry</t>
  </si>
  <si>
    <t>E46</t>
  </si>
  <si>
    <t>Brighton, MA</t>
  </si>
  <si>
    <t>Hipkins, Mr. William Edward</t>
  </si>
  <si>
    <t>C39</t>
  </si>
  <si>
    <t>London / Birmingham</t>
  </si>
  <si>
    <t>Hippach, Miss. Jean Gertrude</t>
  </si>
  <si>
    <t>B18</t>
  </si>
  <si>
    <t>Chicago, IL</t>
  </si>
  <si>
    <t>Hippach, Mrs. Louis Albert (Ida Sophia Fischer)</t>
  </si>
  <si>
    <t>Hogeboom, Mrs. John C (Anna Andrews)</t>
  </si>
  <si>
    <t>D11</t>
  </si>
  <si>
    <t>Holverson, Mr. Alexander Oskar</t>
  </si>
  <si>
    <t>Holverson, Mrs. Alexander Oskar (Mary Aline Towner)</t>
  </si>
  <si>
    <t>Homer, Mr. Harry ("Mr E Haven")</t>
  </si>
  <si>
    <t>Indianapolis, IN</t>
  </si>
  <si>
    <t>Hoyt, Mr. Frederick Maxfield</t>
  </si>
  <si>
    <t>C93</t>
  </si>
  <si>
    <t>New York, NY /  Stamford CT</t>
  </si>
  <si>
    <t>Hoyt, Mr. William Fisher</t>
  </si>
  <si>
    <t>PC 17600</t>
  </si>
  <si>
    <t>Hoyt, Mrs. Frederick Maxfield (Jane Anne Forby)</t>
  </si>
  <si>
    <t>Icard, Miss. Amelie</t>
  </si>
  <si>
    <t>B28</t>
  </si>
  <si>
    <t>Isham, Miss. Ann Elizabeth</t>
  </si>
  <si>
    <t>PC 17595</t>
  </si>
  <si>
    <t>C49</t>
  </si>
  <si>
    <t>Paris, France New York, NY</t>
  </si>
  <si>
    <t>Ismay, Mr. Joseph Bruce</t>
  </si>
  <si>
    <t>B52 B54 B56</t>
  </si>
  <si>
    <t>Liverpool</t>
  </si>
  <si>
    <t>Jones, Mr. Charles Cresson</t>
  </si>
  <si>
    <t>Bennington, VT</t>
  </si>
  <si>
    <t>Julian, Mr. Henry Forbes</t>
  </si>
  <si>
    <t>E60</t>
  </si>
  <si>
    <t>London</t>
  </si>
  <si>
    <t>Keeping, Mr. Edwin</t>
  </si>
  <si>
    <t>C132</t>
  </si>
  <si>
    <t>Kent, Mr. Edward Austin</t>
  </si>
  <si>
    <t>B37</t>
  </si>
  <si>
    <t>Buffalo, NY</t>
  </si>
  <si>
    <t>Kenyon, Mr. Frederick R</t>
  </si>
  <si>
    <t>D21</t>
  </si>
  <si>
    <t>Southington / Noank, CT</t>
  </si>
  <si>
    <t>Kenyon, Mrs. Frederick R (Marion)</t>
  </si>
  <si>
    <t>Kimball, Mr. Edwin Nelson Jr</t>
  </si>
  <si>
    <t>D19</t>
  </si>
  <si>
    <t>Boston, MA</t>
  </si>
  <si>
    <t>Kimball, Mrs. Edwin Nelson Jr (Gertrude Parsons)</t>
  </si>
  <si>
    <t>Klaber, Mr. Herman</t>
  </si>
  <si>
    <t>C124</t>
  </si>
  <si>
    <t>Portland, OR</t>
  </si>
  <si>
    <t>Kreuchen, Miss. Emilie</t>
  </si>
  <si>
    <t>Leader, Dr. Alice (Farnham)</t>
  </si>
  <si>
    <t>D17</t>
  </si>
  <si>
    <t>LeRoy, Miss. Bertha</t>
  </si>
  <si>
    <t>Lesurer, Mr. Gustave J</t>
  </si>
  <si>
    <t>B101</t>
  </si>
  <si>
    <t>Lewy, Mr. Ervin G</t>
  </si>
  <si>
    <t>PC 17612</t>
  </si>
  <si>
    <t>Lindeberg-Lind, Mr. Erik Gustaf ("Mr Edward Lingrey")</t>
  </si>
  <si>
    <t>Stockholm, Sweden</t>
  </si>
  <si>
    <t>Lindstrom, Mrs. Carl Johan (Sigrid Posse)</t>
  </si>
  <si>
    <t>Lines, Miss. Mary Conover</t>
  </si>
  <si>
    <t>PC 17592</t>
  </si>
  <si>
    <t>D28</t>
  </si>
  <si>
    <t>Lines, Mrs. Ernest H (Elizabeth Lindsey James)</t>
  </si>
  <si>
    <t>Long, Mr. Milton Clyde</t>
  </si>
  <si>
    <t>D6</t>
  </si>
  <si>
    <t>Springfield, MA</t>
  </si>
  <si>
    <t>Longley, Miss. Gretchen Fiske</t>
  </si>
  <si>
    <t>D9</t>
  </si>
  <si>
    <t>Loring, Mr. Joseph Holland</t>
  </si>
  <si>
    <t>London / New York, NY</t>
  </si>
  <si>
    <t>Lurette, Miss. Elise</t>
  </si>
  <si>
    <t>PC 17569</t>
  </si>
  <si>
    <t>B80</t>
  </si>
  <si>
    <t>Madill, Miss. Georgette Alexandra</t>
  </si>
  <si>
    <t>Maguire, Mr. John Edward</t>
  </si>
  <si>
    <t>C106</t>
  </si>
  <si>
    <t>Brockton, MA</t>
  </si>
  <si>
    <t>Maioni, Miss. Roberta</t>
  </si>
  <si>
    <t>B79</t>
  </si>
  <si>
    <t>Marechal, Mr. Pierre</t>
  </si>
  <si>
    <t>C47</t>
  </si>
  <si>
    <t>Marvin, Mr. Daniel Warner</t>
  </si>
  <si>
    <t>D30</t>
  </si>
  <si>
    <t>Marvin, Mrs. Daniel Warner (Mary Graham Carmichael Farquarson)</t>
  </si>
  <si>
    <t>Mayne, Mlle. Berthe Antonine ("Mrs de Villiers")</t>
  </si>
  <si>
    <t>PC 17482</t>
  </si>
  <si>
    <t>C90</t>
  </si>
  <si>
    <t>Belgium  Montreal, PQ</t>
  </si>
  <si>
    <t>McCaffry, Mr. Thomas Francis</t>
  </si>
  <si>
    <t>Vancouver, BC</t>
  </si>
  <si>
    <t>McCarthy, Mr. Timothy J</t>
  </si>
  <si>
    <t>Dorchester, MA</t>
  </si>
  <si>
    <t>McGough, Mr. James Robert</t>
  </si>
  <si>
    <t>PC 17473</t>
  </si>
  <si>
    <t>Meyer, Mr. Edgar Joseph</t>
  </si>
  <si>
    <t>PC 17604</t>
  </si>
  <si>
    <t>Meyer, Mrs. Edgar Joseph (Leila Saks)</t>
  </si>
  <si>
    <t>Millet, Mr. Francis Davis</t>
  </si>
  <si>
    <t>E38</t>
  </si>
  <si>
    <t>East Bridgewater, MA</t>
  </si>
  <si>
    <t>Minahan, Dr. William Edward</t>
  </si>
  <si>
    <t>C78</t>
  </si>
  <si>
    <t>Q</t>
  </si>
  <si>
    <t>Fond du Lac, WI</t>
  </si>
  <si>
    <t>Minahan, Miss. Daisy E</t>
  </si>
  <si>
    <t>Green Bay, WI</t>
  </si>
  <si>
    <t>Minahan, Mrs. William Edward (Lillian E Thorpe)</t>
  </si>
  <si>
    <t>Mock, Mr. Philipp Edmund</t>
  </si>
  <si>
    <t>Molson, Mr. Harry Markland</t>
  </si>
  <si>
    <t>C30</t>
  </si>
  <si>
    <t>Moore, Mr. Clarence Bloomfield</t>
  </si>
  <si>
    <t>Natsch, Mr. Charles H</t>
  </si>
  <si>
    <t>PC 17596</t>
  </si>
  <si>
    <t>C118</t>
  </si>
  <si>
    <t>Newell, Miss. Madeleine</t>
  </si>
  <si>
    <t>D36</t>
  </si>
  <si>
    <t>Lexington, MA</t>
  </si>
  <si>
    <t>Newell, Miss. Marjorie</t>
  </si>
  <si>
    <t>Newell, Mr. Arthur Webster</t>
  </si>
  <si>
    <t>D48</t>
  </si>
  <si>
    <t>Newsom, Miss. Helen Monypeny</t>
  </si>
  <si>
    <t>D47</t>
  </si>
  <si>
    <t>Nicholson, Mr. Arthur Ernest</t>
  </si>
  <si>
    <t>Isle of Wight, England</t>
  </si>
  <si>
    <t>Oliva y Ocana, Dona. Fermina</t>
  </si>
  <si>
    <t>PC 17758</t>
  </si>
  <si>
    <t>C105</t>
  </si>
  <si>
    <t>Omont, Mr. Alfred Fernand</t>
  </si>
  <si>
    <t>F.C. 12998</t>
  </si>
  <si>
    <t>Ostby, Miss. Helene Ragnhild</t>
  </si>
  <si>
    <t>B36</t>
  </si>
  <si>
    <t>Providence, RI</t>
  </si>
  <si>
    <t>Ostby, Mr. Engelhart Cornelius</t>
  </si>
  <si>
    <t>B30</t>
  </si>
  <si>
    <t>Ovies y Rodriguez, Mr. Servando</t>
  </si>
  <si>
    <t>PC 17562</t>
  </si>
  <si>
    <t>D43</t>
  </si>
  <si>
    <t>?Havana, Cuba</t>
  </si>
  <si>
    <t>Parr, Mr. William Henry Marsh</t>
  </si>
  <si>
    <t>Belfast</t>
  </si>
  <si>
    <t>Partner, Mr. Austen</t>
  </si>
  <si>
    <t>Surbiton Hill, Surrey</t>
  </si>
  <si>
    <t>Payne, Mr. Vivian Ponsonby</t>
  </si>
  <si>
    <t>B24</t>
  </si>
  <si>
    <t>Pears, Mr. Thomas Clinton</t>
  </si>
  <si>
    <t>C2</t>
  </si>
  <si>
    <t>Isleworth, England</t>
  </si>
  <si>
    <t>Pears, Mrs. Thomas (Edith Wearne)</t>
  </si>
  <si>
    <t>Penasco y Castellana, Mr. Victor de Satode</t>
  </si>
  <si>
    <t>C65</t>
  </si>
  <si>
    <t>Madrid, Spain</t>
  </si>
  <si>
    <t>Penasco y Castellana, Mrs. Victor de Satode (Maria Josefa Perez de Soto y Vallejo)</t>
  </si>
  <si>
    <t>Perreault, Miss. Anne</t>
  </si>
  <si>
    <t>B73</t>
  </si>
  <si>
    <t>Peuchen, Major. Arthur Godfrey</t>
  </si>
  <si>
    <t>C104</t>
  </si>
  <si>
    <t>Toronto, ON</t>
  </si>
  <si>
    <t>Porter, Mr. Walter Chamberlain</t>
  </si>
  <si>
    <t>C110</t>
  </si>
  <si>
    <t>Worcester, MA</t>
  </si>
  <si>
    <t>Potter, Mrs. Thomas Jr (Lily Alexenia Wilson)</t>
  </si>
  <si>
    <t>C50</t>
  </si>
  <si>
    <t>Reuchlin, Jonkheer. John George</t>
  </si>
  <si>
    <t>Rotterdam, Netherlands</t>
  </si>
  <si>
    <t>Rheims, Mr. George Alexander Lucien</t>
  </si>
  <si>
    <t>PC 17607</t>
  </si>
  <si>
    <t>Paris /  New York, NY</t>
  </si>
  <si>
    <t>Ringhini, Mr. Sante</t>
  </si>
  <si>
    <t>Robbins, Mr. Victor</t>
  </si>
  <si>
    <t>Robert, Mrs. Edward Scott (Elisabeth Walton McMillan)</t>
  </si>
  <si>
    <t>B3</t>
  </si>
  <si>
    <t>Roebling, Mr. Washington Augustus II</t>
  </si>
  <si>
    <t>PC 17590</t>
  </si>
  <si>
    <t>A24</t>
  </si>
  <si>
    <t>Romaine, Mr. Charles Hallace ("Mr C Rolmane")</t>
  </si>
  <si>
    <t>Rood, Mr. Hugh Roscoe</t>
  </si>
  <si>
    <t>A32</t>
  </si>
  <si>
    <t>Seattle, WA</t>
  </si>
  <si>
    <t>Rosenbaum, Miss. Edith Louise</t>
  </si>
  <si>
    <t>PC 17613</t>
  </si>
  <si>
    <t>A11</t>
  </si>
  <si>
    <t>Rosenshine, Mr. George ("Mr George Thorne")</t>
  </si>
  <si>
    <t>PC 17585</t>
  </si>
  <si>
    <t>Ross, Mr. John Hugo</t>
  </si>
  <si>
    <t>A10</t>
  </si>
  <si>
    <t>Rothes, the Countess. of (Lucy Noel Martha Dyer-Edwards)</t>
  </si>
  <si>
    <t>London  Vancouver, BC</t>
  </si>
  <si>
    <t>Rothschild, Mr. Martin</t>
  </si>
  <si>
    <t>PC 17603</t>
  </si>
  <si>
    <t>Rothschild, Mrs. Martin (Elizabeth L. Barrett)</t>
  </si>
  <si>
    <t>Rowe, Mr. Alfred G</t>
  </si>
  <si>
    <t>Ryerson, Master. John Borie</t>
  </si>
  <si>
    <t>B57 B59 B63 B66</t>
  </si>
  <si>
    <t>Haverford, PA / Cooperstown, NY</t>
  </si>
  <si>
    <t>Ryerson, Miss. Emily Borie</t>
  </si>
  <si>
    <t>Ryerson, Miss. Susan Parker "Suzette"</t>
  </si>
  <si>
    <t>Ryerson, Mr. Arthur Larned</t>
  </si>
  <si>
    <t>Ryerson, Mrs. Arthur Larned (Emily Maria Borie)</t>
  </si>
  <si>
    <t>Saalfeld, Mr. Adolphe</t>
  </si>
  <si>
    <t>Manchester, England</t>
  </si>
  <si>
    <t>Sagesser, Mlle. Emma</t>
  </si>
  <si>
    <t>Salomon, Mr. Abraham L</t>
  </si>
  <si>
    <t>Schabert, Mrs. Paul (Emma Mock)</t>
  </si>
  <si>
    <t>C28</t>
  </si>
  <si>
    <t>Serepeca, Miss. Augusta</t>
  </si>
  <si>
    <t>Seward, Mr. Frederic Kimber</t>
  </si>
  <si>
    <t>Shutes, Miss. Elizabeth W</t>
  </si>
  <si>
    <t>New York, NY / Greenwich CT</t>
  </si>
  <si>
    <t>Silverthorne, Mr. Spencer Victor</t>
  </si>
  <si>
    <t>PC 17475</t>
  </si>
  <si>
    <t>Silvey, Mr. William Baird</t>
  </si>
  <si>
    <t>E44</t>
  </si>
  <si>
    <t>Duluth, MN</t>
  </si>
  <si>
    <t>Silvey, Mrs. William Baird (Alice Munger)</t>
  </si>
  <si>
    <t>Simonius-Blumer, Col. Oberst Alfons</t>
  </si>
  <si>
    <t>A26</t>
  </si>
  <si>
    <t>Basel, Switzerland</t>
  </si>
  <si>
    <t>Sloper, Mr. William Thompson</t>
  </si>
  <si>
    <t>A6</t>
  </si>
  <si>
    <t>New Britain, CT</t>
  </si>
  <si>
    <t>Smart, Mr. John Montgomery</t>
  </si>
  <si>
    <t>Smith, Mr. James Clinch</t>
  </si>
  <si>
    <t>A7</t>
  </si>
  <si>
    <t>St James, Long Island, NY</t>
  </si>
  <si>
    <t>Smith, Mr. Lucien Philip</t>
  </si>
  <si>
    <t>C31</t>
  </si>
  <si>
    <t>Huntington, WV</t>
  </si>
  <si>
    <t>Smith, Mr. Richard William</t>
  </si>
  <si>
    <t>A19</t>
  </si>
  <si>
    <t>Streatham, Surrey</t>
  </si>
  <si>
    <t>Smith, Mrs. Lucien Philip (Mary Eloise Hughes)</t>
  </si>
  <si>
    <t>Snyder, Mr. John Pillsbury</t>
  </si>
  <si>
    <t>B45</t>
  </si>
  <si>
    <t>Minneapolis, MN</t>
  </si>
  <si>
    <t>Snyder, Mrs. John Pillsbury (Nelle Stevenson)</t>
  </si>
  <si>
    <t>Spedden, Master. Robert Douglas</t>
  </si>
  <si>
    <t>E34</t>
  </si>
  <si>
    <t>Tuxedo Park, NY</t>
  </si>
  <si>
    <t>Spedden, Mr. Frederic Oakley</t>
  </si>
  <si>
    <t>Spedden, Mrs. Frederic Oakley (Margaretta Corning Stone)</t>
  </si>
  <si>
    <t>Spencer, Mr. William Augustus</t>
  </si>
  <si>
    <t>B78</t>
  </si>
  <si>
    <t>Spencer, Mrs. William Augustus (Marie Eugenie)</t>
  </si>
  <si>
    <t>Stahelin-Maeglin, Dr. Max</t>
  </si>
  <si>
    <t>B50</t>
  </si>
  <si>
    <t>Stead, Mr. William Thomas</t>
  </si>
  <si>
    <t>C87</t>
  </si>
  <si>
    <t>Wimbledon Park, London / Hayling Island, Hants</t>
  </si>
  <si>
    <t>Stengel, Mr. Charles Emil Henry</t>
  </si>
  <si>
    <t>C116</t>
  </si>
  <si>
    <t>Newark, NJ</t>
  </si>
  <si>
    <t>Stengel, Mrs. Charles Emil Henry (Annie May Morris)</t>
  </si>
  <si>
    <t>Stephenson, Mrs. Walter Bertram (Martha Eustis)</t>
  </si>
  <si>
    <t>Haverford, PA</t>
  </si>
  <si>
    <t>Stewart, Mr. Albert A</t>
  </si>
  <si>
    <t>PC 17605</t>
  </si>
  <si>
    <t>Gallipolis, Ohio / ? Paris / New York</t>
  </si>
  <si>
    <t>Stone, Mrs. George Nelson (Martha Evelyn)</t>
  </si>
  <si>
    <t>Cincinatti, OH</t>
  </si>
  <si>
    <t>Straus, Mr. Isidor</t>
  </si>
  <si>
    <t>C55 C57</t>
  </si>
  <si>
    <t>Straus, Mrs. Isidor (Rosalie Ida Blun)</t>
  </si>
  <si>
    <t>Sutton, Mr. Frederick</t>
  </si>
  <si>
    <t>D50</t>
  </si>
  <si>
    <t>Haddenfield, NJ</t>
  </si>
  <si>
    <t>Swift, Mrs. Frederick Joel (Margaret Welles Barron)</t>
  </si>
  <si>
    <t>Taussig, Miss. Ruth</t>
  </si>
  <si>
    <t>E68</t>
  </si>
  <si>
    <t>Taussig, Mr. Emil</t>
  </si>
  <si>
    <t>E67</t>
  </si>
  <si>
    <t>Taussig, Mrs. Emil (Tillie Mandelbaum)</t>
  </si>
  <si>
    <t>Taylor, Mr. Elmer Zebley</t>
  </si>
  <si>
    <t>C126</t>
  </si>
  <si>
    <t>5 7</t>
  </si>
  <si>
    <t>London /  East Orange, NJ</t>
  </si>
  <si>
    <t>Taylor, Mrs. Elmer Zebley (Juliet Cummins Wright)</t>
  </si>
  <si>
    <t>Thayer, Mr. John Borland</t>
  </si>
  <si>
    <t>C68</t>
  </si>
  <si>
    <t>Thayer, Mr. John Borland Jr</t>
  </si>
  <si>
    <t>C70</t>
  </si>
  <si>
    <t>Thayer, Mrs. John Borland (Marian Longstreth Morris)</t>
  </si>
  <si>
    <t>Thorne, Mrs. Gertrude Maybelle</t>
  </si>
  <si>
    <t>Tucker, Mr. Gilbert Milligan Jr</t>
  </si>
  <si>
    <t>C53</t>
  </si>
  <si>
    <t>Albany, NY</t>
  </si>
  <si>
    <t>Uruchurtu, Don. Manuel E</t>
  </si>
  <si>
    <t>PC 17601</t>
  </si>
  <si>
    <t>Mexico City, Mexico</t>
  </si>
  <si>
    <t>Van der hoef, Mr. Wyckoff</t>
  </si>
  <si>
    <t>B19</t>
  </si>
  <si>
    <t>Walker, Mr. William Anderson</t>
  </si>
  <si>
    <t>D46</t>
  </si>
  <si>
    <t>East Orange, NJ</t>
  </si>
  <si>
    <t>Ward, Miss. Anna</t>
  </si>
  <si>
    <t>Warren, Mr. Frank Manley</t>
  </si>
  <si>
    <t>D37</t>
  </si>
  <si>
    <t>Warren, Mrs. Frank Manley (Anna Sophia Atkinson)</t>
  </si>
  <si>
    <t>Weir, Col. John</t>
  </si>
  <si>
    <t>England Salt Lake City, Utah</t>
  </si>
  <si>
    <t>White, Mr. Percival Wayland</t>
  </si>
  <si>
    <t>D26</t>
  </si>
  <si>
    <t>Brunswick, ME</t>
  </si>
  <si>
    <t>White, Mr. Richard Frasar</t>
  </si>
  <si>
    <t>White, Mrs. John Stuart (Ella Holmes)</t>
  </si>
  <si>
    <t>C32</t>
  </si>
  <si>
    <t>New York, NY / Briarcliff Manor NY</t>
  </si>
  <si>
    <t>Wick, Miss. Mary Natalie</t>
  </si>
  <si>
    <t>Wick, Mr. George Dennick</t>
  </si>
  <si>
    <t>Wick, Mrs. George Dennick (Mary Hitchcock)</t>
  </si>
  <si>
    <t>Widener, Mr. George Dunton</t>
  </si>
  <si>
    <t>C80</t>
  </si>
  <si>
    <t>Elkins Park, PA</t>
  </si>
  <si>
    <t>Widener, Mr. Harry Elkins</t>
  </si>
  <si>
    <t>C82</t>
  </si>
  <si>
    <t>Widener, Mrs. George Dunton (Eleanor Elkins)</t>
  </si>
  <si>
    <t>Willard, Miss. Constance</t>
  </si>
  <si>
    <t>8 10</t>
  </si>
  <si>
    <t>Williams, Mr. Charles Duane</t>
  </si>
  <si>
    <t>PC 17597</t>
  </si>
  <si>
    <t>Geneva, Switzerland / Radnor, PA</t>
  </si>
  <si>
    <t>Williams, Mr. Richard Norris II</t>
  </si>
  <si>
    <t>Williams-Lambert, Mr. Fletcher Fellows</t>
  </si>
  <si>
    <t>C128</t>
  </si>
  <si>
    <t>Wilson, Miss. Helen Alice</t>
  </si>
  <si>
    <t>E39 E41</t>
  </si>
  <si>
    <t>Woolner, Mr. Hugh</t>
  </si>
  <si>
    <t>Wright, Mr. George</t>
  </si>
  <si>
    <t>Halifax, NS</t>
  </si>
  <si>
    <t>Young, Miss. Marie Grice</t>
  </si>
  <si>
    <t>New York, NY / Washington, DC</t>
  </si>
  <si>
    <t>Abelson, Mr. Samuel</t>
  </si>
  <si>
    <t>P/PP 3381</t>
  </si>
  <si>
    <t>Russia New York, NY</t>
  </si>
  <si>
    <t>Abelson, Mrs. Samuel (Hannah Wizosky)</t>
  </si>
  <si>
    <t>Aldworth, Mr. Charles Augustus</t>
  </si>
  <si>
    <t>Bryn Mawr, PA, USA</t>
  </si>
  <si>
    <t>Andrew, Mr. Edgardo Samuel</t>
  </si>
  <si>
    <t>Buenos Aires, Argentina / New Jersey, NJ</t>
  </si>
  <si>
    <t>Andrew, Mr. Frank Thomas</t>
  </si>
  <si>
    <t>C.A. 34050</t>
  </si>
  <si>
    <t>Cornwall, England Houghton, MI</t>
  </si>
  <si>
    <t>Angle, Mr. William A</t>
  </si>
  <si>
    <t>Warwick, England</t>
  </si>
  <si>
    <t>Angle, Mrs. William A (Florence "Mary" Agnes Hughes)</t>
  </si>
  <si>
    <t>Ashby, Mr. John</t>
  </si>
  <si>
    <t>West Hoboken, NJ</t>
  </si>
  <si>
    <t>Bailey, Mr. Percy Andrew</t>
  </si>
  <si>
    <t>Penzance, Cornwall / Akron, OH</t>
  </si>
  <si>
    <t>Baimbrigge, Mr. Charles Robert</t>
  </si>
  <si>
    <t>C.A. 31030</t>
  </si>
  <si>
    <t>Guernsey</t>
  </si>
  <si>
    <t>Ball, Mrs. (Ada E Hall)</t>
  </si>
  <si>
    <t>Bristol, Avon / Jacksonville, FL</t>
  </si>
  <si>
    <t>Banfield, Mr. Frederick James</t>
  </si>
  <si>
    <t>C.A./SOTON 34068</t>
  </si>
  <si>
    <t>Plymouth, Dorset / Houghton, MI</t>
  </si>
  <si>
    <t>Bateman, Rev. Robert James</t>
  </si>
  <si>
    <t>S.O.P. 1166</t>
  </si>
  <si>
    <t>Jacksonville, FL</t>
  </si>
  <si>
    <t>Beane, Mr. Edward</t>
  </si>
  <si>
    <t>Norwich / New York, NY</t>
  </si>
  <si>
    <t>Beane, Mrs. Edward (Ethel Clarke)</t>
  </si>
  <si>
    <t>Beauchamp, Mr. Henry James</t>
  </si>
  <si>
    <t>England</t>
  </si>
  <si>
    <t>Becker, Master. Richard F</t>
  </si>
  <si>
    <t>F4</t>
  </si>
  <si>
    <t>Guntur, India / Benton Harbour, MI</t>
  </si>
  <si>
    <t>Becker, Miss. Marion Louise</t>
  </si>
  <si>
    <t>Becker, Miss. Ruth Elizabeth</t>
  </si>
  <si>
    <t>Becker, Mrs. Allen Oliver (Nellie E Baumgardner)</t>
  </si>
  <si>
    <t>Beesley, Mr. Lawrence</t>
  </si>
  <si>
    <t>D56</t>
  </si>
  <si>
    <t>Bentham, Miss. Lilian W</t>
  </si>
  <si>
    <t>Rochester, NY</t>
  </si>
  <si>
    <t>Berriman, Mr. William John</t>
  </si>
  <si>
    <t>St Ives, Cornwall / Calumet, MI</t>
  </si>
  <si>
    <t>Botsford, Mr. William Hull</t>
  </si>
  <si>
    <t>Elmira, NY / Orange, NJ</t>
  </si>
  <si>
    <t>Bowenur, Mr. Solomon</t>
  </si>
  <si>
    <t>Bracken, Mr. James H</t>
  </si>
  <si>
    <t>Lake Arthur, Chavez County, NM</t>
  </si>
  <si>
    <t>Brown, Miss. Amelia "Mildred"</t>
  </si>
  <si>
    <t>F33</t>
  </si>
  <si>
    <t>London / Montreal, PQ</t>
  </si>
  <si>
    <t>Brown, Miss. Edith Eileen</t>
  </si>
  <si>
    <t>Cape Town, South Africa / Seattle, WA</t>
  </si>
  <si>
    <t>Brown, Mr. Thomas William Solomon</t>
  </si>
  <si>
    <t>Brown, Mrs. Thomas William Solomon (Elizabeth Catherine Ford)</t>
  </si>
  <si>
    <t xml:space="preserve">Bryhl, Miss. Dagmar Jenny Ingeborg </t>
  </si>
  <si>
    <t>Skara, Sweden / Rockford, IL</t>
  </si>
  <si>
    <t>Bryhl, Mr. Kurt Arnold Gottfrid</t>
  </si>
  <si>
    <t>Buss, Miss. Kate</t>
  </si>
  <si>
    <t>Sittingbourne, England / San Diego, CA</t>
  </si>
  <si>
    <t>Butler, Mr. Reginald Fenton</t>
  </si>
  <si>
    <t>Southsea, Hants</t>
  </si>
  <si>
    <t>Byles, Rev. Thomas Roussel Davids</t>
  </si>
  <si>
    <t>Bystrom, Mrs. (Karolina)</t>
  </si>
  <si>
    <t>Caldwell, Master. Alden Gates</t>
  </si>
  <si>
    <t>Bangkok, Thailand / Roseville, IL</t>
  </si>
  <si>
    <t>Caldwell, Mr. Albert Francis</t>
  </si>
  <si>
    <t>Caldwell, Mrs. Albert Francis (Sylvia Mae Harbaugh)</t>
  </si>
  <si>
    <t>Cameron, Miss. Clear Annie</t>
  </si>
  <si>
    <t>F.C.C. 13528</t>
  </si>
  <si>
    <t>Mamaroneck, NY</t>
  </si>
  <si>
    <t>Campbell, Mr. William</t>
  </si>
  <si>
    <t>Carbines, Mr. William</t>
  </si>
  <si>
    <t>Carter, Mrs. Ernest Courtenay (Lilian Hughes)</t>
  </si>
  <si>
    <t>Carter, Rev. Ernest Courtenay</t>
  </si>
  <si>
    <t>Chapman, Mr. Charles Henry</t>
  </si>
  <si>
    <t>Bronx, NY</t>
  </si>
  <si>
    <t>Chapman, Mr. John Henry</t>
  </si>
  <si>
    <t>SC/AH 29037</t>
  </si>
  <si>
    <t>Cornwall / Spokane, WA</t>
  </si>
  <si>
    <t>Chapman, Mrs. John Henry (Sara Elizabeth Lawry)</t>
  </si>
  <si>
    <t>Christy, Miss. Julie Rachel</t>
  </si>
  <si>
    <t>Christy, Mrs. (Alice Frances)</t>
  </si>
  <si>
    <t>Clarke, Mr. Charles Valentine</t>
  </si>
  <si>
    <t>England / San Francisco, CA</t>
  </si>
  <si>
    <t>Clarke, Mrs. Charles V (Ada Maria Winfield)</t>
  </si>
  <si>
    <t>Coleridge, Mr. Reginald Charles</t>
  </si>
  <si>
    <t>W./C. 14263</t>
  </si>
  <si>
    <t>Hartford, Huntingdonshire</t>
  </si>
  <si>
    <t>Collander, Mr. Erik Gustaf</t>
  </si>
  <si>
    <t>Helsinki, Finland Ashtabula, Ohio</t>
  </si>
  <si>
    <t>Collett, Mr. Sidney C Stuart</t>
  </si>
  <si>
    <t>London / Fort Byron, NY</t>
  </si>
  <si>
    <t>Collyer, Miss. Marjorie "Lottie"</t>
  </si>
  <si>
    <t>C.A. 31921</t>
  </si>
  <si>
    <t>Bishopstoke, Hants / Fayette Valley, ID</t>
  </si>
  <si>
    <t>Collyer, Mr. Harvey</t>
  </si>
  <si>
    <t>Collyer, Mrs. Harvey (Charlotte Annie Tate)</t>
  </si>
  <si>
    <t>Cook, Mrs. (Selena Rogers)</t>
  </si>
  <si>
    <t>W./C. 14266</t>
  </si>
  <si>
    <t>Pennsylvania</t>
  </si>
  <si>
    <t>Corbett, Mrs. Walter H (Irene Colvin)</t>
  </si>
  <si>
    <t>Provo, UT</t>
  </si>
  <si>
    <t>Corey, Mrs. Percy C (Mary Phyllis Elizabeth Miller)</t>
  </si>
  <si>
    <t>F.C.C. 13534</t>
  </si>
  <si>
    <t>Upper Burma, India Pittsburgh, PA</t>
  </si>
  <si>
    <t>Cotterill, Mr. Henry "Harry"</t>
  </si>
  <si>
    <t>Cunningham, Mr. Alfred Fleming</t>
  </si>
  <si>
    <t>Davies, Master. John Morgan Jr</t>
  </si>
  <si>
    <t>C.A. 33112</t>
  </si>
  <si>
    <t>St Ives, Cornwall / Hancock, MI</t>
  </si>
  <si>
    <t>Davies, Mr. Charles Henry</t>
  </si>
  <si>
    <t>S.O.C. 14879</t>
  </si>
  <si>
    <t>Lyndhurst, England</t>
  </si>
  <si>
    <t xml:space="preserve">Davies, Mrs. John Morgan (Elizabeth Agnes Mary White) </t>
  </si>
  <si>
    <t>Davis, Miss. Mary</t>
  </si>
  <si>
    <t>London / Staten Island, NY</t>
  </si>
  <si>
    <t>de Brito, Mr. Jose Joaquim</t>
  </si>
  <si>
    <t>Portugal / Sau Paulo, Brazil</t>
  </si>
  <si>
    <t>Deacon, Mr. Percy William</t>
  </si>
  <si>
    <t>del Carlo, Mr. Sebastiano</t>
  </si>
  <si>
    <t>SC/PARIS 2167</t>
  </si>
  <si>
    <t>Lucca, Italy / California</t>
  </si>
  <si>
    <t>del Carlo, Mrs. Sebastiano (Argenia Genovesi)</t>
  </si>
  <si>
    <t>Denbury, Mr. Herbert</t>
  </si>
  <si>
    <t>C.A. 31029</t>
  </si>
  <si>
    <t>Guernsey / Elizabeth, NJ</t>
  </si>
  <si>
    <t>Dibden, Mr. William</t>
  </si>
  <si>
    <t>New Forest, England</t>
  </si>
  <si>
    <t>Doling, Miss. Elsie</t>
  </si>
  <si>
    <t>Southampton</t>
  </si>
  <si>
    <t>Doling, Mrs. John T (Ada Julia Bone)</t>
  </si>
  <si>
    <t>Downton, Mr. William James</t>
  </si>
  <si>
    <t>Holley, NY</t>
  </si>
  <si>
    <t>Drew, Master. Marshall Brines</t>
  </si>
  <si>
    <t>Greenport, NY</t>
  </si>
  <si>
    <t>Drew, Mr. James Vivian</t>
  </si>
  <si>
    <t>Drew, Mrs. James Vivian (Lulu Thorne Christian)</t>
  </si>
  <si>
    <t>Duran y More, Miss. Asuncion</t>
  </si>
  <si>
    <t>SC/PARIS 2149</t>
  </si>
  <si>
    <t>Barcelona, Spain / Havana, Cuba</t>
  </si>
  <si>
    <t>Duran y More, Miss. Florentina</t>
  </si>
  <si>
    <t>SC/PARIS 2148</t>
  </si>
  <si>
    <t>Eitemiller, Mr. George Floyd</t>
  </si>
  <si>
    <t>England / Detroit, MI</t>
  </si>
  <si>
    <t>Enander, Mr. Ingvar</t>
  </si>
  <si>
    <t>Goteborg, Sweden / Rockford, IL</t>
  </si>
  <si>
    <t>Fahlstrom, Mr. Arne Jonas</t>
  </si>
  <si>
    <t>Oslo, Norway Bayonne, NJ</t>
  </si>
  <si>
    <t>Faunthorpe, Mr. Harry</t>
  </si>
  <si>
    <t>England / Philadelphia, PA</t>
  </si>
  <si>
    <t>Faunthorpe, Mrs. Lizzie (Elizabeth Anne Wilkinson)</t>
  </si>
  <si>
    <t>Fillbrook, Mr. Joseph Charles</t>
  </si>
  <si>
    <t>C.A. 15185</t>
  </si>
  <si>
    <t>Cornwall / Houghton, MI</t>
  </si>
  <si>
    <t>Fox, Mr. Stanley Hubert</t>
  </si>
  <si>
    <t>Frost, Mr. Anthony Wood "Archie"</t>
  </si>
  <si>
    <t>Funk, Miss. Annie Clemmer</t>
  </si>
  <si>
    <t>Janjgir, India / Pennsylvania</t>
  </si>
  <si>
    <t>Fynney, Mr. Joseph J</t>
  </si>
  <si>
    <t>Liverpool / Montreal, PQ</t>
  </si>
  <si>
    <t>Gale, Mr. Harry</t>
  </si>
  <si>
    <t>Cornwall / Clear Creek, CO</t>
  </si>
  <si>
    <t>Gale, Mr. Shadrach</t>
  </si>
  <si>
    <t>Garside, Miss. Ethel</t>
  </si>
  <si>
    <t>Gaskell, Mr. Alfred</t>
  </si>
  <si>
    <t>Gavey, Mr. Lawrence</t>
  </si>
  <si>
    <t>Gilbert, Mr. William</t>
  </si>
  <si>
    <t>C.A. 30769</t>
  </si>
  <si>
    <t>Cornwall</t>
  </si>
  <si>
    <t>Giles, Mr. Edgar</t>
  </si>
  <si>
    <t>Cornwall / Camden, NJ</t>
  </si>
  <si>
    <t>Giles, Mr. Frederick Edward</t>
  </si>
  <si>
    <t>Giles, Mr. Ralph</t>
  </si>
  <si>
    <t>West Kensington, London</t>
  </si>
  <si>
    <t>Gill, Mr. John William</t>
  </si>
  <si>
    <t>Clevedon, England</t>
  </si>
  <si>
    <t>Gillespie, Mr. William Henry</t>
  </si>
  <si>
    <t>Givard, Mr. Hans Kristensen</t>
  </si>
  <si>
    <t>Greenberg, Mr. Samuel</t>
  </si>
  <si>
    <t>Hale, Mr. Reginald</t>
  </si>
  <si>
    <t>Auburn, NY</t>
  </si>
  <si>
    <t>Hamalainen, Master. Viljo</t>
  </si>
  <si>
    <t>Detroit, MI</t>
  </si>
  <si>
    <t>Hamalainen, Mrs. William (Anna)</t>
  </si>
  <si>
    <t>Harbeck, Mr. William H</t>
  </si>
  <si>
    <t>Seattle, WA / Toledo, OH</t>
  </si>
  <si>
    <t>Harper, Miss. Annie Jessie "Nina"</t>
  </si>
  <si>
    <t>Denmark Hill, Surrey / Chicago</t>
  </si>
  <si>
    <t>Harper, Rev. John</t>
  </si>
  <si>
    <t>Harris, Mr. George</t>
  </si>
  <si>
    <t>S.W./PP 752</t>
  </si>
  <si>
    <t>Harris, Mr. Walter</t>
  </si>
  <si>
    <t>W/C 14208</t>
  </si>
  <si>
    <t>Walthamstow, England</t>
  </si>
  <si>
    <t>Hart, Miss. Eva Miriam</t>
  </si>
  <si>
    <t>F.C.C. 13529</t>
  </si>
  <si>
    <t>Ilford, Essex / Winnipeg, MB</t>
  </si>
  <si>
    <t>Hart, Mr. Benjamin</t>
  </si>
  <si>
    <t>Hart, Mrs. Benjamin (Esther Ada Bloomfield)</t>
  </si>
  <si>
    <t>Herman, Miss. Alice</t>
  </si>
  <si>
    <t>Somerset / Bernardsville, NJ</t>
  </si>
  <si>
    <t>Herman, Miss. Kate</t>
  </si>
  <si>
    <t>Herman, Mr. Samuel</t>
  </si>
  <si>
    <t>Herman, Mrs. Samuel (Jane Laver)</t>
  </si>
  <si>
    <t xml:space="preserve">Hewlett, Mrs. (Mary D Kingcome) </t>
  </si>
  <si>
    <t>India / Rapid City, SD</t>
  </si>
  <si>
    <t>Hickman, Mr. Leonard Mark</t>
  </si>
  <si>
    <t>West Hampstead, London / Neepawa, MB</t>
  </si>
  <si>
    <t>Hickman, Mr. Lewis</t>
  </si>
  <si>
    <t>Hickman, Mr. Stanley George</t>
  </si>
  <si>
    <t>Hiltunen, Miss. Marta</t>
  </si>
  <si>
    <t>Kontiolahti, Finland / Detroit, MI</t>
  </si>
  <si>
    <t>Hocking, Miss. Ellen "Nellie"</t>
  </si>
  <si>
    <t>Cornwall / Akron, OH</t>
  </si>
  <si>
    <t>Hocking, Mr. Richard George</t>
  </si>
  <si>
    <t>Hocking, Mr. Samuel James Metcalfe</t>
  </si>
  <si>
    <t>Devonport, England</t>
  </si>
  <si>
    <t>Hocking, Mrs. Elizabeth (Eliza Needs)</t>
  </si>
  <si>
    <t>Hodges, Mr. Henry Price</t>
  </si>
  <si>
    <t>Hold, Mr. Stephen</t>
  </si>
  <si>
    <t>England / Sacramento, CA</t>
  </si>
  <si>
    <t>Hold, Mrs. Stephen (Annie Margaret Hill)</t>
  </si>
  <si>
    <t>Hood, Mr. Ambrose Jr</t>
  </si>
  <si>
    <t>Hosono, Mr. Masabumi</t>
  </si>
  <si>
    <t>Tokyo, Japan</t>
  </si>
  <si>
    <t>Howard, Mr. Benjamin</t>
  </si>
  <si>
    <t>Swindon, England</t>
  </si>
  <si>
    <t>Howard, Mrs. Benjamin (Ellen Truelove Arman)</t>
  </si>
  <si>
    <t>Hunt, Mr. George Henry</t>
  </si>
  <si>
    <t>SCO/W 1585</t>
  </si>
  <si>
    <t>Ilett, Miss. Bertha</t>
  </si>
  <si>
    <t>SO/C 14885</t>
  </si>
  <si>
    <t>Jacobsohn, Mr. Sidney Samuel</t>
  </si>
  <si>
    <t>Jacobsohn, Mrs. Sidney Samuel (Amy Frances Christy)</t>
  </si>
  <si>
    <t>Jarvis, Mr. John Denzil</t>
  </si>
  <si>
    <t>North Evington, England</t>
  </si>
  <si>
    <t>Jefferys, Mr. Clifford Thomas</t>
  </si>
  <si>
    <t>Jefferys, Mr. Ernest Wilfred</t>
  </si>
  <si>
    <t>Jenkin, Mr. Stephen Curnow</t>
  </si>
  <si>
    <t>C.A. 33111</t>
  </si>
  <si>
    <t>St Ives, Cornwall / Houghton, MI</t>
  </si>
  <si>
    <t>Jerwan, Mrs. Amin S (Marie Marthe Thuillard)</t>
  </si>
  <si>
    <t>SC/AH Basle 541</t>
  </si>
  <si>
    <t>Kantor, Mr. Sinai</t>
  </si>
  <si>
    <t>Moscow / Bronx, NY</t>
  </si>
  <si>
    <t>Kantor, Mrs. Sinai (Miriam Sternin)</t>
  </si>
  <si>
    <t>Karnes, Mrs. J Frank (Claire Bennett)</t>
  </si>
  <si>
    <t>India / Pittsburgh, PA</t>
  </si>
  <si>
    <t>Keane, Miss. Nora A</t>
  </si>
  <si>
    <t>E101</t>
  </si>
  <si>
    <t>Harrisburg, PA</t>
  </si>
  <si>
    <t>Keane, Mr. Daniel</t>
  </si>
  <si>
    <t>Kelly, Mrs. Florence "Fannie"</t>
  </si>
  <si>
    <t>Kirkland, Rev. Charles Leonard</t>
  </si>
  <si>
    <t>Glasgow / Bangor, ME</t>
  </si>
  <si>
    <t>Knight, Mr. Robert J</t>
  </si>
  <si>
    <t>Kvillner, Mr. Johan Henrik Johannesson</t>
  </si>
  <si>
    <t>C.A. 18723</t>
  </si>
  <si>
    <t>Sweden / Arlington, NJ</t>
  </si>
  <si>
    <t>Lahtinen, Mrs. William (Anna Sylfven)</t>
  </si>
  <si>
    <t>Lahtinen, Rev. William</t>
  </si>
  <si>
    <t>Lamb, Mr. John Joseph</t>
  </si>
  <si>
    <t>Laroche, Miss. Louise</t>
  </si>
  <si>
    <t>SC/Paris 2123</t>
  </si>
  <si>
    <t>Paris / Haiti</t>
  </si>
  <si>
    <t>Laroche, Miss. Simonne Marie Anne Andree</t>
  </si>
  <si>
    <t>Laroche, Mr. Joseph Philippe Lemercier</t>
  </si>
  <si>
    <t>Laroche, Mrs. Joseph (Juliette Marie Louise Lafargue)</t>
  </si>
  <si>
    <t>Lehmann, Miss. Bertha</t>
  </si>
  <si>
    <t>SC 1748</t>
  </si>
  <si>
    <t>Berne, Switzerland / Central City, IA</t>
  </si>
  <si>
    <t>Leitch, Miss. Jessie Wills</t>
  </si>
  <si>
    <t>London / Chicago, IL</t>
  </si>
  <si>
    <t>Lemore, Mrs. (Amelia Milley)</t>
  </si>
  <si>
    <t>C.A. 34260</t>
  </si>
  <si>
    <t>Levy, Mr. Rene Jacques</t>
  </si>
  <si>
    <t>SC/Paris 2163</t>
  </si>
  <si>
    <t>Leyson, Mr. Robert William Norman</t>
  </si>
  <si>
    <t>C.A. 29566</t>
  </si>
  <si>
    <t>Lingane, Mr. John</t>
  </si>
  <si>
    <t>Louch, Mr. Charles Alexander</t>
  </si>
  <si>
    <t>SC/AH 3085</t>
  </si>
  <si>
    <t>Weston-Super-Mare, Somerset</t>
  </si>
  <si>
    <t>Louch, Mrs. Charles Alexander (Alice Adelaide Slow)</t>
  </si>
  <si>
    <t>Mack, Mrs. (Mary)</t>
  </si>
  <si>
    <t>S.O./P.P. 3</t>
  </si>
  <si>
    <t>E77</t>
  </si>
  <si>
    <t>Southampton / New York, NY</t>
  </si>
  <si>
    <t>Malachard, Mr. Noel</t>
  </si>
  <si>
    <t>Paris</t>
  </si>
  <si>
    <t>Mallet, Master. Andre</t>
  </si>
  <si>
    <t>S.C./PARIS 2079</t>
  </si>
  <si>
    <t>Paris / Montreal, PQ</t>
  </si>
  <si>
    <t>Mallet, Mr. Albert</t>
  </si>
  <si>
    <t>Mallet, Mrs. Albert (Antoinette Magnin)</t>
  </si>
  <si>
    <t>Mangiavacchi, Mr. Serafino Emilio</t>
  </si>
  <si>
    <t>SC/A.3 2861</t>
  </si>
  <si>
    <t>Matthews, Mr. William John</t>
  </si>
  <si>
    <t>St Austall, Cornwall</t>
  </si>
  <si>
    <t>Maybery, Mr. Frank Hubert</t>
  </si>
  <si>
    <t>Weston-Super-Mare / Moose Jaw, SK</t>
  </si>
  <si>
    <t>McCrae, Mr. Arthur Gordon</t>
  </si>
  <si>
    <t>Sydney, Australia</t>
  </si>
  <si>
    <t>McCrie, Mr. James Matthew</t>
  </si>
  <si>
    <t>Sarnia, ON</t>
  </si>
  <si>
    <t>McKane, Mr. Peter David</t>
  </si>
  <si>
    <t>Mellinger, Miss. Madeleine Violet</t>
  </si>
  <si>
    <t>England / Bennington, VT</t>
  </si>
  <si>
    <t>Mellinger, Mrs. (Elizabeth Anne Maidment)</t>
  </si>
  <si>
    <t>Mellors, Mr. William John</t>
  </si>
  <si>
    <t>SW/PP 751</t>
  </si>
  <si>
    <t>Chelsea, London</t>
  </si>
  <si>
    <t>Meyer, Mr. August</t>
  </si>
  <si>
    <t>Harrow-on-the-Hill, Middlesex</t>
  </si>
  <si>
    <t>Milling, Mr. Jacob Christian</t>
  </si>
  <si>
    <t>Copenhagen, Denmark</t>
  </si>
  <si>
    <t>Mitchell, Mr. Henry Michael</t>
  </si>
  <si>
    <t>C.A. 24580</t>
  </si>
  <si>
    <t>Guernsey / Montclair, NJ and/or Toledo, Ohio</t>
  </si>
  <si>
    <t>Montvila, Rev. Juozas</t>
  </si>
  <si>
    <t>Moraweck, Dr. Ernest</t>
  </si>
  <si>
    <t>Frankfort, KY</t>
  </si>
  <si>
    <t>Morley, Mr. Henry Samuel ("Mr Henry Marshall")</t>
  </si>
  <si>
    <t>Mudd, Mr. Thomas Charles</t>
  </si>
  <si>
    <t>Halesworth, England</t>
  </si>
  <si>
    <t>Myles, Mr. Thomas Francis</t>
  </si>
  <si>
    <t>Cambridge, MA</t>
  </si>
  <si>
    <t>Nasser, Mr. Nicholas</t>
  </si>
  <si>
    <t>Nasser, Mrs. Nicholas (Adele Achem)</t>
  </si>
  <si>
    <t>Navratil, Master. Edmond Roger</t>
  </si>
  <si>
    <t>F2</t>
  </si>
  <si>
    <t>Nice, France</t>
  </si>
  <si>
    <t>Navratil, Master. Michel M</t>
  </si>
  <si>
    <t>Navratil, Mr. Michel ("Louis M Hoffman")</t>
  </si>
  <si>
    <t>Nesson, Mr. Israel</t>
  </si>
  <si>
    <t>Nicholls, Mr. Joseph Charles</t>
  </si>
  <si>
    <t>Cornwall / Hancock, MI</t>
  </si>
  <si>
    <t>Norman, Mr. Robert Douglas</t>
  </si>
  <si>
    <t>Glasgow</t>
  </si>
  <si>
    <t>Nourney, Mr. Alfred ("Baron von Drachstedt")</t>
  </si>
  <si>
    <t>SC/PARIS 2166</t>
  </si>
  <si>
    <t>D38</t>
  </si>
  <si>
    <t>Cologne, Germany</t>
  </si>
  <si>
    <t>Nye, Mrs. (Elizabeth Ramell)</t>
  </si>
  <si>
    <t>C.A. 29395</t>
  </si>
  <si>
    <t>Folkstone, Kent / New York, NY</t>
  </si>
  <si>
    <t>Otter, Mr. Richard</t>
  </si>
  <si>
    <t>Middleburg Heights, OH</t>
  </si>
  <si>
    <t>Oxenham, Mr. Percy Thomas</t>
  </si>
  <si>
    <t>W./C. 14260</t>
  </si>
  <si>
    <t>Pondersend, England / New Durham, NJ</t>
  </si>
  <si>
    <t>Padro y Manent, Mr. Julian</t>
  </si>
  <si>
    <t>SC/PARIS 2146</t>
  </si>
  <si>
    <t>Spain / Havana, Cuba</t>
  </si>
  <si>
    <t>Pain, Dr. Alfred</t>
  </si>
  <si>
    <t>Hamilton, ON</t>
  </si>
  <si>
    <t>Pallas y Castello, Mr. Emilio</t>
  </si>
  <si>
    <t>SC/PARIS 2147</t>
  </si>
  <si>
    <t>Parker, Mr. Clifford Richard</t>
  </si>
  <si>
    <t>SC 14888</t>
  </si>
  <si>
    <t>St Andrews, Guernsey</t>
  </si>
  <si>
    <t>Parkes, Mr. Francis "Frank"</t>
  </si>
  <si>
    <t>Parrish, Mrs. (Lutie Davis)</t>
  </si>
  <si>
    <t>Woodford County, KY</t>
  </si>
  <si>
    <t>Pengelly, Mr. Frederick William</t>
  </si>
  <si>
    <t>Gunnislake, England / Butte, MT</t>
  </si>
  <si>
    <t>Pernot, Mr. Rene</t>
  </si>
  <si>
    <t>SC/PARIS 2131</t>
  </si>
  <si>
    <t>Peruschitz, Rev. Joseph Maria</t>
  </si>
  <si>
    <t>Phillips, Miss. Alice Frances Louisa</t>
  </si>
  <si>
    <t>S.O./P.P. 2</t>
  </si>
  <si>
    <t>Ilfracombe, Devon</t>
  </si>
  <si>
    <t>Phillips, Miss. Kate Florence ("Mrs Kate Louise Phillips Marshall")</t>
  </si>
  <si>
    <t>Worcester, England</t>
  </si>
  <si>
    <t>Phillips, Mr. Escott Robert</t>
  </si>
  <si>
    <t>Pinsky, Mrs. (Rosa)</t>
  </si>
  <si>
    <t>Russia</t>
  </si>
  <si>
    <t>Ponesell, Mr. Martin</t>
  </si>
  <si>
    <t>Denmark / New York, NY</t>
  </si>
  <si>
    <t>Portaluppi, Mr. Emilio Ilario Giuseppe</t>
  </si>
  <si>
    <t>C.A. 34644</t>
  </si>
  <si>
    <t>Milford, NH</t>
  </si>
  <si>
    <t>Pulbaum, Mr. Franz</t>
  </si>
  <si>
    <t>SC/PARIS 2168</t>
  </si>
  <si>
    <t>Quick, Miss. Phyllis May</t>
  </si>
  <si>
    <t>Plymouth, Devon / Detroit, MI</t>
  </si>
  <si>
    <t>Quick, Miss. Winifred Vera</t>
  </si>
  <si>
    <t>Quick, Mrs. Frederick Charles (Jane Richards)</t>
  </si>
  <si>
    <t>Reeves, Mr. David</t>
  </si>
  <si>
    <t>C.A. 17248</t>
  </si>
  <si>
    <t>Brighton, Sussex</t>
  </si>
  <si>
    <t>Renouf, Mr. Peter Henry</t>
  </si>
  <si>
    <t>Elizabeth, NJ</t>
  </si>
  <si>
    <t>Renouf, Mrs. Peter Henry (Lillian Jefferys)</t>
  </si>
  <si>
    <t>Reynaldo, Ms. Encarnacion</t>
  </si>
  <si>
    <t>Spain</t>
  </si>
  <si>
    <t>Richard, Mr. Emile</t>
  </si>
  <si>
    <t>SC/PARIS 2133</t>
  </si>
  <si>
    <t>Richards, Master. George Sibley</t>
  </si>
  <si>
    <t>Richards, Master. William Rowe</t>
  </si>
  <si>
    <t>Richards, Mrs. Sidney (Emily Hocking)</t>
  </si>
  <si>
    <t>Ridsdale, Miss. Lucy</t>
  </si>
  <si>
    <t>W./C. 14258</t>
  </si>
  <si>
    <t>London, England / Marietta, Ohio and Milwaukee, WI</t>
  </si>
  <si>
    <t>Rogers, Mr. Reginald Harry</t>
  </si>
  <si>
    <t>Rugg, Miss. Emily</t>
  </si>
  <si>
    <t>C.A. 31026</t>
  </si>
  <si>
    <t>Guernsey / Wilmington, DE</t>
  </si>
  <si>
    <t>Schmidt, Mr. August</t>
  </si>
  <si>
    <t>Sedgwick, Mr. Charles Frederick Waddington</t>
  </si>
  <si>
    <t>Sharp, Mr. Percival James R</t>
  </si>
  <si>
    <t>Hornsey, England</t>
  </si>
  <si>
    <t>Shelley, Mrs. William (Imanita Parrish Hall)</t>
  </si>
  <si>
    <t>Deer Lodge, MT</t>
  </si>
  <si>
    <t>Silven, Miss. Lyyli Karoliina</t>
  </si>
  <si>
    <t>Finland / Minneapolis, MN</t>
  </si>
  <si>
    <t>Sincock, Miss. Maude</t>
  </si>
  <si>
    <t>Sinkkonen, Miss. Anna</t>
  </si>
  <si>
    <t>Finland / Washington, DC</t>
  </si>
  <si>
    <t>Sjostedt, Mr. Ernst Adolf</t>
  </si>
  <si>
    <t>Sault St Marie, ON</t>
  </si>
  <si>
    <t>Slayter, Miss. Hilda Mary</t>
  </si>
  <si>
    <t>Slemen, Mr. Richard James</t>
  </si>
  <si>
    <t>Smith, Miss. Marion Elsie</t>
  </si>
  <si>
    <t>Sobey, Mr. Samuel James Hayden</t>
  </si>
  <si>
    <t>C.A. 29178</t>
  </si>
  <si>
    <t>Stanton, Mr. Samuel Ward</t>
  </si>
  <si>
    <t>Stokes, Mr. Philip Joseph</t>
  </si>
  <si>
    <t>F.C.C. 13540</t>
  </si>
  <si>
    <t>Catford, Kent / Detroit, MI</t>
  </si>
  <si>
    <t>Swane, Mr. George</t>
  </si>
  <si>
    <t>F</t>
  </si>
  <si>
    <t>Sweet, Mr. George Frederick</t>
  </si>
  <si>
    <t>Toomey, Miss. Ellen</t>
  </si>
  <si>
    <t>F.C.C. 13531</t>
  </si>
  <si>
    <t>Troupiansky, Mr. Moses Aaron</t>
  </si>
  <si>
    <t>Trout, Mrs. William H (Jessie L)</t>
  </si>
  <si>
    <t>Columbus, OH</t>
  </si>
  <si>
    <t>Troutt, Miss. Edwina Celia "Winnie"</t>
  </si>
  <si>
    <t>Bath, England / Massachusetts</t>
  </si>
  <si>
    <t>Turpin, Mr. William John Robert</t>
  </si>
  <si>
    <t>Plymouth, England</t>
  </si>
  <si>
    <t>Turpin, Mrs. William John Robert (Dorothy Ann Wonnacott)</t>
  </si>
  <si>
    <t>Veal, Mr. James</t>
  </si>
  <si>
    <t>Barre, Co Washington, VT</t>
  </si>
  <si>
    <t>Walcroft, Miss. Nellie</t>
  </si>
  <si>
    <t>Ware, Mr. John James</t>
  </si>
  <si>
    <t>CA 31352</t>
  </si>
  <si>
    <t>Bristol, England / New Britain, CT</t>
  </si>
  <si>
    <t>Ware, Mr. William Jeffery</t>
  </si>
  <si>
    <t>Ware, Mrs. John James (Florence Louise Long)</t>
  </si>
  <si>
    <t>Watson, Mr. Ennis Hastings</t>
  </si>
  <si>
    <t>Watt, Miss. Bertha J</t>
  </si>
  <si>
    <t>C.A. 33595</t>
  </si>
  <si>
    <t>Aberdeen / Portland, OR</t>
  </si>
  <si>
    <t>Watt, Mrs. James (Elizabeth "Bessie" Inglis Milne)</t>
  </si>
  <si>
    <t>Webber, Miss. Susan</t>
  </si>
  <si>
    <t>England / Hartford, CT</t>
  </si>
  <si>
    <t>Weisz, Mr. Leopold</t>
  </si>
  <si>
    <t>Bromsgrove, England / Montreal, PQ</t>
  </si>
  <si>
    <t>Weisz, Mrs. Leopold (Mathilde Francoise Pede)</t>
  </si>
  <si>
    <t>Wells, Master. Ralph Lester</t>
  </si>
  <si>
    <t>Wells, Miss. Joan</t>
  </si>
  <si>
    <t>Wells, Mrs. Arthur Henry ("Addie" Dart Trevaskis)</t>
  </si>
  <si>
    <t>West, Miss. Barbara J</t>
  </si>
  <si>
    <t>C.A. 34651</t>
  </si>
  <si>
    <t>Bournmouth, England</t>
  </si>
  <si>
    <t>West, Miss. Constance Mirium</t>
  </si>
  <si>
    <t>West, Mr. Edwy Arthur</t>
  </si>
  <si>
    <t>West, Mrs. Edwy Arthur (Ada Mary Worth)</t>
  </si>
  <si>
    <t>Wheadon, Mr. Edward H</t>
  </si>
  <si>
    <t>C.A. 24579</t>
  </si>
  <si>
    <t>Guernsey, England / Edgewood, RI</t>
  </si>
  <si>
    <t>Wheeler, Mr. Edwin "Frederick"</t>
  </si>
  <si>
    <t>SC/PARIS 2159</t>
  </si>
  <si>
    <t>Wilhelms, Mr. Charles</t>
  </si>
  <si>
    <t>Williams, Mr. Charles Eugene</t>
  </si>
  <si>
    <t>Harrow, England</t>
  </si>
  <si>
    <t>Wright, Miss. Marion</t>
  </si>
  <si>
    <t>Yoevil, England / Cottage Grove, OR</t>
  </si>
  <si>
    <t>Yrois, Miss. Henriette ("Mrs Harbeck")</t>
  </si>
  <si>
    <t>Abbing, Mr. Anthony</t>
  </si>
  <si>
    <t>C.A. 5547</t>
  </si>
  <si>
    <t>Abbott, Master. Eugene Joseph</t>
  </si>
  <si>
    <t>C.A. 2673</t>
  </si>
  <si>
    <t>East Providence, RI</t>
  </si>
  <si>
    <t>Abbott, Mr. Rossmore Edward</t>
  </si>
  <si>
    <t>Abbott, Mrs. Stanton (Rosa Hunt)</t>
  </si>
  <si>
    <t>Abelseth, Miss. Karen Marie</t>
  </si>
  <si>
    <t>Norway Los Angeles, CA</t>
  </si>
  <si>
    <t>Abelseth, Mr. Olaus Jorgensen</t>
  </si>
  <si>
    <t>F G63</t>
  </si>
  <si>
    <t>Perkins County, SD</t>
  </si>
  <si>
    <t>Abrahamsson, Mr. Abraham August Johannes</t>
  </si>
  <si>
    <t>SOTON/O2 3101284</t>
  </si>
  <si>
    <t>Taalintehdas, Finland Hoboken, NJ</t>
  </si>
  <si>
    <t>Abrahim, Mrs. Joseph (Sophie Halaut Easu)</t>
  </si>
  <si>
    <t>Greensburg, PA</t>
  </si>
  <si>
    <t>Adahl, Mr. Mauritz Nils Martin</t>
  </si>
  <si>
    <t>C 7076</t>
  </si>
  <si>
    <t>Asarum, Sweden Brooklyn, NY</t>
  </si>
  <si>
    <t>Adams, Mr. John</t>
  </si>
  <si>
    <t>Bournemouth, England</t>
  </si>
  <si>
    <t>Ahlin, Mrs. Johan (Johanna Persdotter Larsson)</t>
  </si>
  <si>
    <t>Sweden Akeley, MN</t>
  </si>
  <si>
    <t>Aks, Master. Philip Frank</t>
  </si>
  <si>
    <t>London, England Norfolk, VA</t>
  </si>
  <si>
    <t>Aks, Mrs. Sam (Leah Rosen)</t>
  </si>
  <si>
    <t>Albimona, Mr. Nassef Cassem</t>
  </si>
  <si>
    <t>Syria Fredericksburg, VA</t>
  </si>
  <si>
    <t>Alexander, Mr. William</t>
  </si>
  <si>
    <t>England Albion, NY</t>
  </si>
  <si>
    <t>Alhomaki, Mr. Ilmari Rudolf</t>
  </si>
  <si>
    <t>SOTON/O2 3101287</t>
  </si>
  <si>
    <t>Salo, Finland Astoria, OR</t>
  </si>
  <si>
    <t>Ali, Mr. Ahmed</t>
  </si>
  <si>
    <t>SOTON/O.Q. 3101311</t>
  </si>
  <si>
    <t>Ali, Mr. William</t>
  </si>
  <si>
    <t>SOTON/O.Q. 3101312</t>
  </si>
  <si>
    <t>Argentina</t>
  </si>
  <si>
    <t>Allen, Mr. William Henry</t>
  </si>
  <si>
    <t>Lower Clapton, Middlesex or Erdington, Birmingham</t>
  </si>
  <si>
    <t>Allum, Mr. Owen George</t>
  </si>
  <si>
    <t>Windsor, England New York, NY</t>
  </si>
  <si>
    <t>Andersen, Mr. Albert Karvin</t>
  </si>
  <si>
    <t>C 4001</t>
  </si>
  <si>
    <t>Bergen, Norway</t>
  </si>
  <si>
    <t>Andersen-Jensen, Miss. Carla Christine Nielsine</t>
  </si>
  <si>
    <t>Andersson, Master. Sigvard Harald Elias</t>
  </si>
  <si>
    <t>Sweden Winnipeg, MN</t>
  </si>
  <si>
    <t>Andersson, Miss. Ebba Iris Alfrida</t>
  </si>
  <si>
    <t>Andersson, Miss. Ellis Anna Maria</t>
  </si>
  <si>
    <t>Andersson, Miss. Erna Alexandra</t>
  </si>
  <si>
    <t>Ruotsinphyhtaa, Finland New York, NY</t>
  </si>
  <si>
    <t>Andersson, Miss. Ida Augusta Margareta</t>
  </si>
  <si>
    <t>Vadsbro, Sweden Ministee, MI</t>
  </si>
  <si>
    <t>Andersson, Miss. Ingeborg Constanzia</t>
  </si>
  <si>
    <t>Andersson, Miss. Sigrid Elisabeth</t>
  </si>
  <si>
    <t>Andersson, Mr. Anders Johan</t>
  </si>
  <si>
    <t>Andersson, Mr. August Edvard ("Wennerstrom")</t>
  </si>
  <si>
    <t>Andersson, Mr. Johan Samuel</t>
  </si>
  <si>
    <t>Hartford, CT</t>
  </si>
  <si>
    <t>Andersson, Mrs. Anders Johan (Alfrida Konstantia Brogren)</t>
  </si>
  <si>
    <t>Andreasson, Mr. Paul Edvin</t>
  </si>
  <si>
    <t>Sweden Chicago, IL</t>
  </si>
  <si>
    <t>Angheloff, Mr. Minko</t>
  </si>
  <si>
    <t>Bulgaria Chicago, IL</t>
  </si>
  <si>
    <t>Arnold-Franchi, Mr. Josef</t>
  </si>
  <si>
    <t>Altdorf, Switzerland</t>
  </si>
  <si>
    <t>Arnold-Franchi, Mrs. Josef (Josefine Franchi)</t>
  </si>
  <si>
    <t>Aronsson, Mr. Ernst Axel Algot</t>
  </si>
  <si>
    <t>Sweden Joliet, IL</t>
  </si>
  <si>
    <t>Asim, Mr. Adola</t>
  </si>
  <si>
    <t>SOTON/O.Q. 3101310</t>
  </si>
  <si>
    <t>Asplund, Master. Carl Edgar</t>
  </si>
  <si>
    <t>Sweden  Worcester, MA</t>
  </si>
  <si>
    <t>Asplund, Master. Clarence Gustaf Hugo</t>
  </si>
  <si>
    <t>Sweden Worcester, MA</t>
  </si>
  <si>
    <t>Asplund, Master. Edvin Rojj Felix</t>
  </si>
  <si>
    <t>Asplund, Master. Filip Oscar</t>
  </si>
  <si>
    <t>Asplund, Miss. Lillian Gertrud</t>
  </si>
  <si>
    <t>Asplund, Mr. Carl Oscar Vilhelm Gustafsson</t>
  </si>
  <si>
    <t>Asplund, Mr. Johan Charles</t>
  </si>
  <si>
    <t>Oskarshamn, Sweden Minneapolis, MN</t>
  </si>
  <si>
    <t>Asplund, Mrs. Carl Oscar (Selma Augusta Emilia Johansson)</t>
  </si>
  <si>
    <t>Assaf Khalil, Mrs. Mariana ("Miriam")</t>
  </si>
  <si>
    <t>Ottawa, ON</t>
  </si>
  <si>
    <t>Assaf, Mr. Gerios</t>
  </si>
  <si>
    <t>Assam, Mr. Ali</t>
  </si>
  <si>
    <t>SOTON/O.Q. 3101309</t>
  </si>
  <si>
    <t>Attalah, Miss. Malake</t>
  </si>
  <si>
    <t>Attalah, Mr. Sleiman</t>
  </si>
  <si>
    <t>Augustsson, Mr. Albert</t>
  </si>
  <si>
    <t>Krakoryd, Sweden Bloomington, IL</t>
  </si>
  <si>
    <t>Ayoub, Miss. Banoura</t>
  </si>
  <si>
    <t>Syria Youngstown, OH</t>
  </si>
  <si>
    <t>Baccos, Mr. Raffull</t>
  </si>
  <si>
    <t>Backstrom, Mr. Karl Alfred</t>
  </si>
  <si>
    <t>Ruotsinphytaa, Finland New York, NY</t>
  </si>
  <si>
    <t>Backstrom, Mrs. Karl Alfred (Maria Mathilda Gustafsson)</t>
  </si>
  <si>
    <t>Baclini, Miss. Eugenie</t>
  </si>
  <si>
    <t>Syria New York, NY</t>
  </si>
  <si>
    <t>Baclini, Miss. Helene Barbara</t>
  </si>
  <si>
    <t>Baclini, Miss. Marie Catherine</t>
  </si>
  <si>
    <t>Baclini, Mrs. Solomon (Latifa Qurban)</t>
  </si>
  <si>
    <t>Badman, Miss. Emily Louisa</t>
  </si>
  <si>
    <t>A/4 31416</t>
  </si>
  <si>
    <t>London Skanteales, NY</t>
  </si>
  <si>
    <t>Badt, Mr. Mohamed</t>
  </si>
  <si>
    <t>Balkic, Mr. Cerin</t>
  </si>
  <si>
    <t>Barah, Mr. Hanna Assi</t>
  </si>
  <si>
    <t>Barbara, Miss. Saiide</t>
  </si>
  <si>
    <t>Syria Ottawa, ON</t>
  </si>
  <si>
    <t>Barbara, Mrs. (Catherine David)</t>
  </si>
  <si>
    <t>Barry, Miss. Julia</t>
  </si>
  <si>
    <t>Barton, Mr. David John</t>
  </si>
  <si>
    <t>England New York, NY</t>
  </si>
  <si>
    <t>Beavan, Mr. William Thomas</t>
  </si>
  <si>
    <t>Bengtsson, Mr. John Viktor</t>
  </si>
  <si>
    <t>Krakudden, Sweden Moune, IL</t>
  </si>
  <si>
    <t>Berglund, Mr. Karl Ivar Sven</t>
  </si>
  <si>
    <t>PP 4348</t>
  </si>
  <si>
    <t>Tranvik, Finland New York</t>
  </si>
  <si>
    <t>Betros, Master. Seman</t>
  </si>
  <si>
    <t>Betros, Mr. Tannous</t>
  </si>
  <si>
    <t>Syria</t>
  </si>
  <si>
    <t>Bing, Mr. Lee</t>
  </si>
  <si>
    <t>Hong Kong New York, NY</t>
  </si>
  <si>
    <t>Birkeland, Mr. Hans Martin Monsen</t>
  </si>
  <si>
    <t>Brennes, Norway New York</t>
  </si>
  <si>
    <t>Bjorklund, Mr. Ernst Herbert</t>
  </si>
  <si>
    <t>Stockholm, Sweden New York</t>
  </si>
  <si>
    <t>Bostandyeff, Mr. Guentcho</t>
  </si>
  <si>
    <t>Boulos, Master. Akar</t>
  </si>
  <si>
    <t>Syria Kent, ON</t>
  </si>
  <si>
    <t>Boulos, Miss. Nourelain</t>
  </si>
  <si>
    <t>Boulos, Mr. Hanna</t>
  </si>
  <si>
    <t>Boulos, Mrs. Joseph (Sultana)</t>
  </si>
  <si>
    <t>Bourke, Miss. Mary</t>
  </si>
  <si>
    <t>Ireland Chicago, IL</t>
  </si>
  <si>
    <t>Bourke, Mr. John</t>
  </si>
  <si>
    <t>Bourke, Mrs. John (Catherine)</t>
  </si>
  <si>
    <t>Bowen, Mr. David John "Dai"</t>
  </si>
  <si>
    <t>Treherbert, Cardiff, Wales</t>
  </si>
  <si>
    <t>Bradley, Miss. Bridget Delia</t>
  </si>
  <si>
    <t>Kingwilliamstown, Co Cork, Ireland Glens Falls, NY</t>
  </si>
  <si>
    <t>Braf, Miss. Elin Ester Maria</t>
  </si>
  <si>
    <t>Medeltorp, Sweden Chicago, IL</t>
  </si>
  <si>
    <t>Braund, Mr. Lewis Richard</t>
  </si>
  <si>
    <t>Bridgerule, Devon</t>
  </si>
  <si>
    <t>Braund, Mr. Owen Harris</t>
  </si>
  <si>
    <t>A/5 21171</t>
  </si>
  <si>
    <t>Brobeck, Mr. Karl Rudolf</t>
  </si>
  <si>
    <t>Brocklebank, Mr. William Alfred</t>
  </si>
  <si>
    <t>Broomfield, Chelmsford, England</t>
  </si>
  <si>
    <t>Buckley, Miss. Katherine</t>
  </si>
  <si>
    <t>Co Cork, Ireland Roxbury, MA</t>
  </si>
  <si>
    <t>Buckley, Mr. Daniel</t>
  </si>
  <si>
    <t>Kingwilliamstown, Co Cork, Ireland New York, NY</t>
  </si>
  <si>
    <t>Burke, Mr. Jeremiah</t>
  </si>
  <si>
    <t>Co Cork, Ireland Charlestown, MA</t>
  </si>
  <si>
    <t>Burns, Miss. Mary Delia</t>
  </si>
  <si>
    <t>Co Sligo, Ireland New York, NY</t>
  </si>
  <si>
    <t>Cacic, Miss. Manda</t>
  </si>
  <si>
    <t>Cacic, Miss. Marija</t>
  </si>
  <si>
    <t>Cacic, Mr. Jego Grga</t>
  </si>
  <si>
    <t>Cacic, Mr. Luka</t>
  </si>
  <si>
    <t>Croatia</t>
  </si>
  <si>
    <t>Calic, Mr. Jovo</t>
  </si>
  <si>
    <t>Calic, Mr. Petar</t>
  </si>
  <si>
    <t>Canavan, Miss. Mary</t>
  </si>
  <si>
    <t>Canavan, Mr. Patrick</t>
  </si>
  <si>
    <t>Ireland Philadelphia, PA</t>
  </si>
  <si>
    <t>Cann, Mr. Ernest Charles</t>
  </si>
  <si>
    <t>A./5. 2152</t>
  </si>
  <si>
    <t>Caram, Mr. Joseph</t>
  </si>
  <si>
    <t>Caram, Mrs. Joseph (Maria Elias)</t>
  </si>
  <si>
    <t>Carlsson, Mr. August Sigfrid</t>
  </si>
  <si>
    <t>Dagsas, Sweden Fower, MN</t>
  </si>
  <si>
    <t>Carlsson, Mr. Carl Robert</t>
  </si>
  <si>
    <t>Goteborg, Sweden Huntley, IL</t>
  </si>
  <si>
    <t>Carr, Miss. Helen "Ellen"</t>
  </si>
  <si>
    <t>Co Longford, Ireland New York, NY</t>
  </si>
  <si>
    <t>Carr, Miss. Jeannie</t>
  </si>
  <si>
    <t>Co Sligo, Ireland Hartford, CT</t>
  </si>
  <si>
    <t>Carver, Mr. Alfred John</t>
  </si>
  <si>
    <t>St Denys, Southampton, Hants</t>
  </si>
  <si>
    <t>Celotti, Mr. Francesco</t>
  </si>
  <si>
    <t>Charters, Mr. David</t>
  </si>
  <si>
    <t>A/5. 13032</t>
  </si>
  <si>
    <t>Ireland New York, NY</t>
  </si>
  <si>
    <t>Chip, Mr. Chang</t>
  </si>
  <si>
    <t>Christmann, Mr. Emil</t>
  </si>
  <si>
    <t>Chronopoulos, Mr. Apostolos</t>
  </si>
  <si>
    <t>Greece</t>
  </si>
  <si>
    <t>Chronopoulos, Mr. Demetrios</t>
  </si>
  <si>
    <t>Coelho, Mr. Domingos Fernandeo</t>
  </si>
  <si>
    <t>SOTON/O.Q. 3101307</t>
  </si>
  <si>
    <t>Portugal</t>
  </si>
  <si>
    <t>Cohen, Mr. Gurshon "Gus"</t>
  </si>
  <si>
    <t>A/5 3540</t>
  </si>
  <si>
    <t>London Brooklyn, NY</t>
  </si>
  <si>
    <t>Colbert, Mr. Patrick</t>
  </si>
  <si>
    <t>Co Limerick, Ireland Sherbrooke, PQ</t>
  </si>
  <si>
    <t>Coleff, Mr. Peju</t>
  </si>
  <si>
    <t>Coleff, Mr. Satio</t>
  </si>
  <si>
    <t>Conlon, Mr. Thomas Henry</t>
  </si>
  <si>
    <t>Connaghton, Mr. Michael</t>
  </si>
  <si>
    <t>Ireland Brooklyn, NY</t>
  </si>
  <si>
    <t>Connolly, Miss. Kate</t>
  </si>
  <si>
    <t>Ireland</t>
  </si>
  <si>
    <t>Connors, Mr. Patrick</t>
  </si>
  <si>
    <t>Cook, Mr. Jacob</t>
  </si>
  <si>
    <t>A/5 3536</t>
  </si>
  <si>
    <t>Cor, Mr. Bartol</t>
  </si>
  <si>
    <t>Austria</t>
  </si>
  <si>
    <t>Cor, Mr. Ivan</t>
  </si>
  <si>
    <t>Cor, Mr. Liudevit</t>
  </si>
  <si>
    <t>Corn, Mr. Harry</t>
  </si>
  <si>
    <t>SOTON/OQ 392090</t>
  </si>
  <si>
    <t>Coutts, Master. Eden Leslie "Neville"</t>
  </si>
  <si>
    <t>C.A. 37671</t>
  </si>
  <si>
    <t>England Brooklyn, NY</t>
  </si>
  <si>
    <t>Coutts, Master. William Loch "William"</t>
  </si>
  <si>
    <t>Coutts, Mrs. William (Winnie "Minnie" Treanor)</t>
  </si>
  <si>
    <t>Coxon, Mr. Daniel</t>
  </si>
  <si>
    <t>Merrill, WI</t>
  </si>
  <si>
    <t>Crease, Mr. Ernest James</t>
  </si>
  <si>
    <t>S.P. 3464</t>
  </si>
  <si>
    <t>Bristol, England Cleveland, OH</t>
  </si>
  <si>
    <t>Cribb, Miss. Laura Alice</t>
  </si>
  <si>
    <t>Bournemouth, England Newark, NJ</t>
  </si>
  <si>
    <t>Cribb, Mr. John Hatfield</t>
  </si>
  <si>
    <t>Culumovic, Mr. Jeso</t>
  </si>
  <si>
    <t>Austria-Hungary</t>
  </si>
  <si>
    <t>Daher, Mr. Shedid</t>
  </si>
  <si>
    <t>Dahl, Mr. Karl Edwart</t>
  </si>
  <si>
    <t>Australia Fingal, ND</t>
  </si>
  <si>
    <t>Dahlberg, Miss. Gerda Ulrika</t>
  </si>
  <si>
    <t>Norrlot, Sweden Chicago, IL</t>
  </si>
  <si>
    <t>Dakic, Mr. Branko</t>
  </si>
  <si>
    <t>Daly, Miss. Margaret Marcella "Maggie"</t>
  </si>
  <si>
    <t>Co Athlone, Ireland New York, NY</t>
  </si>
  <si>
    <t>Daly, Mr. Eugene Patrick</t>
  </si>
  <si>
    <t>13 15 B</t>
  </si>
  <si>
    <t>Danbom, Master. Gilbert Sigvard Emanuel</t>
  </si>
  <si>
    <t>Stanton, IA</t>
  </si>
  <si>
    <t>Danbom, Mr. Ernst Gilbert</t>
  </si>
  <si>
    <t>Danbom, Mrs. Ernst Gilbert (Anna Sigrid Maria Brogren)</t>
  </si>
  <si>
    <t>Danoff, Mr. Yoto</t>
  </si>
  <si>
    <t>Dantcheff, Mr. Ristiu</t>
  </si>
  <si>
    <t>Davies, Mr. Alfred J</t>
  </si>
  <si>
    <t>A/4 48871</t>
  </si>
  <si>
    <t>West Bromwich, England Pontiac, MI</t>
  </si>
  <si>
    <t>Davies, Mr. Evan</t>
  </si>
  <si>
    <t>SC/A4 23568</t>
  </si>
  <si>
    <t>Davies, Mr. John Samuel</t>
  </si>
  <si>
    <t>Davies, Mr. Joseph</t>
  </si>
  <si>
    <t>A/4 48873</t>
  </si>
  <si>
    <t>Davison, Mr. Thomas Henry</t>
  </si>
  <si>
    <t>Liverpool, England Bedford, OH</t>
  </si>
  <si>
    <t>Davison, Mrs. Thomas Henry (Mary E Finck)</t>
  </si>
  <si>
    <t>de Messemaeker, Mr. Guillaume Joseph</t>
  </si>
  <si>
    <t>Tampico, MT</t>
  </si>
  <si>
    <t>de Messemaeker, Mrs. Guillaume Joseph (Emma)</t>
  </si>
  <si>
    <t>de Mulder, Mr. Theodore</t>
  </si>
  <si>
    <t>Belgium Detroit, MI</t>
  </si>
  <si>
    <t>de Pelsmaeker, Mr. Alfons</t>
  </si>
  <si>
    <t>Dean, Master. Bertram Vere</t>
  </si>
  <si>
    <t>C.A. 2315</t>
  </si>
  <si>
    <t>Devon, England Wichita, KS</t>
  </si>
  <si>
    <t>Dean, Miss. Elizabeth Gladys "Millvina"</t>
  </si>
  <si>
    <t>Dean, Mr. Bertram Frank</t>
  </si>
  <si>
    <t>Dean, Mrs. Bertram (Eva Georgetta Light)</t>
  </si>
  <si>
    <t>Delalic, Mr. Redjo</t>
  </si>
  <si>
    <t>Demetri, Mr. Marinko</t>
  </si>
  <si>
    <t>Denkoff, Mr. Mitto</t>
  </si>
  <si>
    <t>Bulgaria Coon Rapids, IA</t>
  </si>
  <si>
    <t>Dennis, Mr. Samuel</t>
  </si>
  <si>
    <t>A/5 21172</t>
  </si>
  <si>
    <t>Dennis, Mr. William</t>
  </si>
  <si>
    <t>A/5 21175</t>
  </si>
  <si>
    <t>Devaney, Miss. Margaret Delia</t>
  </si>
  <si>
    <t>Kilmacowen, Co Sligo, Ireland New York, NY</t>
  </si>
  <si>
    <t>Dika, Mr. Mirko</t>
  </si>
  <si>
    <t>Dimic, Mr. Jovan</t>
  </si>
  <si>
    <t>Dintcheff, Mr. Valtcho</t>
  </si>
  <si>
    <t>Doharr, Mr. Tannous</t>
  </si>
  <si>
    <t>Dooley, Mr. Patrick</t>
  </si>
  <si>
    <t>Dorking, Mr. Edward Arthur</t>
  </si>
  <si>
    <t>A/5. 10482</t>
  </si>
  <si>
    <t>England Oglesby, IL</t>
  </si>
  <si>
    <t>Dowdell, Miss. Elizabeth</t>
  </si>
  <si>
    <t>Union Hill, NJ</t>
  </si>
  <si>
    <t>Doyle, Miss. Elizabeth</t>
  </si>
  <si>
    <t>Drapkin, Miss. Jennie</t>
  </si>
  <si>
    <t>SOTON/OQ 392083</t>
  </si>
  <si>
    <t>London New York, NY</t>
  </si>
  <si>
    <t>Drazenoic, Mr. Jozef</t>
  </si>
  <si>
    <t>Austria Niagara Falls, NY</t>
  </si>
  <si>
    <t>Duane, Mr. Frank</t>
  </si>
  <si>
    <t>Duquemin, Mr. Joseph</t>
  </si>
  <si>
    <t>S.O./P.P. 752</t>
  </si>
  <si>
    <t>Dyker, Mr. Adolf Fredrik</t>
  </si>
  <si>
    <t>West Haven, CT</t>
  </si>
  <si>
    <t>Dyker, Mrs. Adolf Fredrik (Anna Elisabeth Judith Andersson)</t>
  </si>
  <si>
    <t>Edvardsson, Mr. Gustaf Hjalmar</t>
  </si>
  <si>
    <t>Tofta, Sweden Joliet, IL</t>
  </si>
  <si>
    <t>Eklund, Mr. Hans Linus</t>
  </si>
  <si>
    <t>Karberg, Sweden Jerome Junction, AZ</t>
  </si>
  <si>
    <t>Ekstrom, Mr. Johan</t>
  </si>
  <si>
    <t>Effington Rut, SD</t>
  </si>
  <si>
    <t>Elias, Mr. Dibo</t>
  </si>
  <si>
    <t>Elias, Mr. Joseph</t>
  </si>
  <si>
    <t>Elias, Mr. Joseph Jr</t>
  </si>
  <si>
    <t>Elias, Mr. Tannous</t>
  </si>
  <si>
    <t>Elsbury, Mr. William James</t>
  </si>
  <si>
    <t>A/5 3902</t>
  </si>
  <si>
    <t>Illinois, USA</t>
  </si>
  <si>
    <t>Emanuel, Miss. Virginia Ethel</t>
  </si>
  <si>
    <t>Emir, Mr. Farred Chehab</t>
  </si>
  <si>
    <t>Everett, Mr. Thomas James</t>
  </si>
  <si>
    <t>C.A. 6212</t>
  </si>
  <si>
    <t>Farrell, Mr. James</t>
  </si>
  <si>
    <t>Aughnacliff, Co Longford, Ireland New York, NY</t>
  </si>
  <si>
    <t>Finoli, Mr. Luigi</t>
  </si>
  <si>
    <t>SOTON/O.Q. 3101308</t>
  </si>
  <si>
    <t>Italy Philadelphia, PA</t>
  </si>
  <si>
    <t>Fischer, Mr. Eberhard Thelander</t>
  </si>
  <si>
    <t>Fleming, Miss. Honora</t>
  </si>
  <si>
    <t>Flynn, Mr. James</t>
  </si>
  <si>
    <t>Flynn, Mr. John</t>
  </si>
  <si>
    <t>Foley, Mr. Joseph</t>
  </si>
  <si>
    <t>Foley, Mr. William</t>
  </si>
  <si>
    <t>Foo, Mr. Choong</t>
  </si>
  <si>
    <t>Ford, Miss. Doolina Margaret "Daisy"</t>
  </si>
  <si>
    <t>W./C. 6608</t>
  </si>
  <si>
    <t>Rotherfield, Sussex, England Essex Co, MA</t>
  </si>
  <si>
    <t>Ford, Miss. Robina Maggie "Ruby"</t>
  </si>
  <si>
    <t>Ford, Mr. Arthur</t>
  </si>
  <si>
    <t>A/5 1478</t>
  </si>
  <si>
    <t>Bridgwater, Somerset, England</t>
  </si>
  <si>
    <t>Ford, Mr. Edward Watson</t>
  </si>
  <si>
    <t>Ford, Mr. William Neal</t>
  </si>
  <si>
    <t>Ford, Mrs. Edward (Margaret Ann Watson)</t>
  </si>
  <si>
    <t>Fox, Mr. Patrick</t>
  </si>
  <si>
    <t>Franklin, Mr. Charles (Charles Fardon)</t>
  </si>
  <si>
    <t>SOTON/O.Q. 3101314</t>
  </si>
  <si>
    <t>Gallagher, Mr. Martin</t>
  </si>
  <si>
    <t>Garfirth, Mr. John</t>
  </si>
  <si>
    <t>Gheorgheff, Mr. Stanio</t>
  </si>
  <si>
    <t>Gilinski, Mr. Eliezer</t>
  </si>
  <si>
    <t>Gilnagh, Miss. Katherine "Katie"</t>
  </si>
  <si>
    <t>Glynn, Miss. Mary Agatha</t>
  </si>
  <si>
    <t>Co Clare, Ireland Washington, DC</t>
  </si>
  <si>
    <t>Goldsmith, Master. Frank John William "Frankie"</t>
  </si>
  <si>
    <t>C D</t>
  </si>
  <si>
    <t>Strood, Kent, England Detroit, MI</t>
  </si>
  <si>
    <t>Goldsmith, Mr. Frank John</t>
  </si>
  <si>
    <t>Goldsmith, Mr. Nathan</t>
  </si>
  <si>
    <t>SOTON/O.Q. 3101263</t>
  </si>
  <si>
    <t>Goldsmith, Mrs. Frank John (Emily Alice Brown)</t>
  </si>
  <si>
    <t>Goncalves, Mr. Manuel Estanslas</t>
  </si>
  <si>
    <t>SOTON/O.Q. 3101306</t>
  </si>
  <si>
    <t>Goodwin, Master. Harold Victor</t>
  </si>
  <si>
    <t>CA 2144</t>
  </si>
  <si>
    <t>Wiltshire, England Niagara Falls, NY</t>
  </si>
  <si>
    <t>Goodwin, Master. Sidney Leonard</t>
  </si>
  <si>
    <t>Goodwin, Master. William Frederick</t>
  </si>
  <si>
    <t>Goodwin, Miss. Jessie Allis</t>
  </si>
  <si>
    <t>Goodwin, Miss. Lillian Amy</t>
  </si>
  <si>
    <t>Goodwin, Mr. Charles Edward</t>
  </si>
  <si>
    <t>Goodwin, Mr. Charles Frederick</t>
  </si>
  <si>
    <t>Goodwin, Mrs. Frederick (Augusta Tyler)</t>
  </si>
  <si>
    <t>Green, Mr. George Henry</t>
  </si>
  <si>
    <t>Dorking, Surrey, England</t>
  </si>
  <si>
    <t>Gronnestad, Mr. Daniel Danielsen</t>
  </si>
  <si>
    <t>Foresvik, Norway Portland, ND</t>
  </si>
  <si>
    <t>Guest, Mr. Robert</t>
  </si>
  <si>
    <t>Gustafsson, Mr. Alfred Ossian</t>
  </si>
  <si>
    <t>Waukegan, Chicago, IL</t>
  </si>
  <si>
    <t>Gustafsson, Mr. Anders Vilhelm</t>
  </si>
  <si>
    <t>Gustafsson, Mr. Johan Birger</t>
  </si>
  <si>
    <t>Gustafsson, Mr. Karl Gideon</t>
  </si>
  <si>
    <t>Myren, Sweden New York, NY</t>
  </si>
  <si>
    <t>Haas, Miss. Aloisia</t>
  </si>
  <si>
    <t>Hagardon, Miss. Kate</t>
  </si>
  <si>
    <t>AQ/3. 30631</t>
  </si>
  <si>
    <t>Hagland, Mr. Ingvald Olai Olsen</t>
  </si>
  <si>
    <t>Hagland, Mr. Konrad Mathias Reiersen</t>
  </si>
  <si>
    <t>Hakkarainen, Mr. Pekka Pietari</t>
  </si>
  <si>
    <t>STON/O2. 3101279</t>
  </si>
  <si>
    <t>Hakkarainen, Mrs. Pekka Pietari (Elin Matilda Dolck)</t>
  </si>
  <si>
    <t>Hampe, Mr. Leon</t>
  </si>
  <si>
    <t>Hanna, Mr. Mansour</t>
  </si>
  <si>
    <t>Hansen, Mr. Claus Peter</t>
  </si>
  <si>
    <t>Hansen, Mr. Henrik Juul</t>
  </si>
  <si>
    <t>Hansen, Mr. Henry Damsgaard</t>
  </si>
  <si>
    <t>Hansen, Mrs. Claus Peter (Jennie L Howard)</t>
  </si>
  <si>
    <t>Harknett, Miss. Alice Phoebe</t>
  </si>
  <si>
    <t>W./C. 6609</t>
  </si>
  <si>
    <t>Harmer, Mr. Abraham (David Lishin)</t>
  </si>
  <si>
    <t>Hart, Mr. Henry</t>
  </si>
  <si>
    <t>Hassan, Mr. Houssein G N</t>
  </si>
  <si>
    <t>Healy, Miss. Hanora "Nora"</t>
  </si>
  <si>
    <t>Hedman, Mr. Oskar Arvid</t>
  </si>
  <si>
    <t>Hee, Mr. Ling</t>
  </si>
  <si>
    <t>Hegarty, Miss. Hanora "Nora"</t>
  </si>
  <si>
    <t>Heikkinen, Miss. Laina</t>
  </si>
  <si>
    <t>STON/O2. 3101282</t>
  </si>
  <si>
    <t>Heininen, Miss. Wendla Maria</t>
  </si>
  <si>
    <t>STON/O2. 3101290</t>
  </si>
  <si>
    <t>Hellstrom, Miss. Hilda Maria</t>
  </si>
  <si>
    <t>Hendekovic, Mr. Ignjac</t>
  </si>
  <si>
    <t>Henriksson, Miss. Jenny Lovisa</t>
  </si>
  <si>
    <t>Henry, Miss. Delia</t>
  </si>
  <si>
    <t>Hirvonen, Miss. Hildur E</t>
  </si>
  <si>
    <t>Hirvonen, Mrs. Alexander (Helga E Lindqvist)</t>
  </si>
  <si>
    <t>Holm, Mr. John Fredrik Alexander</t>
  </si>
  <si>
    <t>C 7075</t>
  </si>
  <si>
    <t>Holthen, Mr. Johan Martin</t>
  </si>
  <si>
    <t>Honkanen, Miss. Eliina</t>
  </si>
  <si>
    <t>STON/O2. 3101283</t>
  </si>
  <si>
    <t>Horgan, Mr. John</t>
  </si>
  <si>
    <t>Howard, Miss. May Elizabeth</t>
  </si>
  <si>
    <t>A. 2. 39186</t>
  </si>
  <si>
    <t>Humblen, Mr. Adolf Mathias Nicolai Olsen</t>
  </si>
  <si>
    <t>Hyman, Mr. Abraham</t>
  </si>
  <si>
    <t>Ibrahim Shawah, Mr. Yousseff</t>
  </si>
  <si>
    <t>Ilieff, Mr. Ylio</t>
  </si>
  <si>
    <t>Ilmakangas, Miss. Ida Livija</t>
  </si>
  <si>
    <t>STON/O2. 3101270</t>
  </si>
  <si>
    <t>Ilmakangas, Miss. Pieta Sofia</t>
  </si>
  <si>
    <t>STON/O2. 3101271</t>
  </si>
  <si>
    <t>Ivanoff, Mr. Kanio</t>
  </si>
  <si>
    <t>Jalsevac, Mr. Ivan</t>
  </si>
  <si>
    <t>Jansson, Mr. Carl Olof</t>
  </si>
  <si>
    <t>Jardin, Mr. Jose Neto</t>
  </si>
  <si>
    <t>SOTON/O.Q. 3101305</t>
  </si>
  <si>
    <t>Jensen, Mr. Hans Peder</t>
  </si>
  <si>
    <t>Jensen, Mr. Niels Peder</t>
  </si>
  <si>
    <t>Jensen, Mr. Svend Lauritz</t>
  </si>
  <si>
    <t>Jermyn, Miss. Annie</t>
  </si>
  <si>
    <t>Johannesen-Bratthammer, Mr. Bernt</t>
  </si>
  <si>
    <t>Johanson, Mr. Jakob Alfred</t>
  </si>
  <si>
    <t>Johansson Palmquist, Mr. Oskar Leander</t>
  </si>
  <si>
    <t>Johansson, Mr. Erik</t>
  </si>
  <si>
    <t>Johansson, Mr. Gustaf Joel</t>
  </si>
  <si>
    <t>Johansson, Mr. Karl Johan</t>
  </si>
  <si>
    <t>Johansson, Mr. Nils</t>
  </si>
  <si>
    <t>Johnson, Master. Harold Theodor</t>
  </si>
  <si>
    <t>Johnson, Miss. Eleanor Ileen</t>
  </si>
  <si>
    <t>Johnson, Mr. Alfred</t>
  </si>
  <si>
    <t>LINE</t>
  </si>
  <si>
    <t>Johnson, Mr. Malkolm Joackim</t>
  </si>
  <si>
    <t>Johnson, Mr. William Cahoone Jr</t>
  </si>
  <si>
    <t>Johnson, Mrs. Oscar W (Elisabeth Vilhelmina Berg)</t>
  </si>
  <si>
    <t>Johnston, Master. William Arthur "Willie"</t>
  </si>
  <si>
    <t>W./C. 6607</t>
  </si>
  <si>
    <t>Johnston, Miss. Catherine Helen "Carrie"</t>
  </si>
  <si>
    <t>Johnston, Mr. Andrew G</t>
  </si>
  <si>
    <t>Johnston, Mrs. Andrew G (Elizabeth "Lily" Watson)</t>
  </si>
  <si>
    <t>Jonkoff, Mr. Lalio</t>
  </si>
  <si>
    <t>Jonsson, Mr. Carl</t>
  </si>
  <si>
    <t>Jonsson, Mr. Nils Hilding</t>
  </si>
  <si>
    <t>Jussila, Miss. Katriina</t>
  </si>
  <si>
    <t>Jussila, Miss. Mari Aina</t>
  </si>
  <si>
    <t>Jussila, Mr. Eiriik</t>
  </si>
  <si>
    <t>STON/O 2. 3101286</t>
  </si>
  <si>
    <t>Kallio, Mr. Nikolai Erland</t>
  </si>
  <si>
    <t>STON/O 2. 3101274</t>
  </si>
  <si>
    <t>Kalvik, Mr. Johannes Halvorsen</t>
  </si>
  <si>
    <t>Karaic, Mr. Milan</t>
  </si>
  <si>
    <t>Karlsson, Mr. Einar Gervasius</t>
  </si>
  <si>
    <t>Karlsson, Mr. Julius Konrad Eugen</t>
  </si>
  <si>
    <t>Karlsson, Mr. Nils August</t>
  </si>
  <si>
    <t>Karun, Miss. Manca</t>
  </si>
  <si>
    <t>Karun, Mr. Franz</t>
  </si>
  <si>
    <t>Kassem, Mr. Fared</t>
  </si>
  <si>
    <t>Katavelas, Mr. Vassilios ("Catavelas Vassilios")</t>
  </si>
  <si>
    <t>Keane, Mr. Andrew "Andy"</t>
  </si>
  <si>
    <t>Keefe, Mr. Arthur</t>
  </si>
  <si>
    <t>Kelly, Miss. Anna Katherine "Annie Kate"</t>
  </si>
  <si>
    <t>Kelly, Miss. Mary</t>
  </si>
  <si>
    <t>Kelly, Mr. James</t>
  </si>
  <si>
    <t>Kennedy, Mr. John</t>
  </si>
  <si>
    <t>Khalil, Mr. Betros</t>
  </si>
  <si>
    <t>Khalil, Mrs. Betros (Zahie "Maria" Elias)</t>
  </si>
  <si>
    <t>Kiernan, Mr. John</t>
  </si>
  <si>
    <t>Kiernan, Mr. Philip</t>
  </si>
  <si>
    <t>Kilgannon, Mr. Thomas J</t>
  </si>
  <si>
    <t>Kink, Miss. Maria</t>
  </si>
  <si>
    <t>Kink, Mr. Vincenz</t>
  </si>
  <si>
    <t>Kink-Heilmann, Miss. Luise Gretchen</t>
  </si>
  <si>
    <t>Kink-Heilmann, Mr. Anton</t>
  </si>
  <si>
    <t>Kink-Heilmann, Mrs. Anton (Luise Heilmann)</t>
  </si>
  <si>
    <t>Klasen, Miss. Gertrud Emilia</t>
  </si>
  <si>
    <t>Klasen, Mr. Klas Albin</t>
  </si>
  <si>
    <t>Klasen, Mrs. (Hulda Kristina Eugenia Lofqvist)</t>
  </si>
  <si>
    <t>Kraeff, Mr. Theodor</t>
  </si>
  <si>
    <t>Krekorian, Mr. Neshan</t>
  </si>
  <si>
    <t>F E57</t>
  </si>
  <si>
    <t>Lahoud, Mr. Sarkis</t>
  </si>
  <si>
    <t>Laitinen, Miss. Kristina Sofia</t>
  </si>
  <si>
    <t>Laleff, Mr. Kristo</t>
  </si>
  <si>
    <t>Lam, Mr. Ali</t>
  </si>
  <si>
    <t>Lam, Mr. Len</t>
  </si>
  <si>
    <t>Landergren, Miss. Aurora Adelia</t>
  </si>
  <si>
    <t>C 7077</t>
  </si>
  <si>
    <t>Lane, Mr. Patrick</t>
  </si>
  <si>
    <t>Lang, Mr. Fang</t>
  </si>
  <si>
    <t>Larsson, Mr. August Viktor</t>
  </si>
  <si>
    <t>Larsson, Mr. Bengt Edvin</t>
  </si>
  <si>
    <t>Larsson-Rondberg, Mr. Edvard A</t>
  </si>
  <si>
    <t>Leeni, Mr. Fahim ("Philip Zenni")</t>
  </si>
  <si>
    <t>Lefebre, Master. Henry Forbes</t>
  </si>
  <si>
    <t>Lefebre, Miss. Ida</t>
  </si>
  <si>
    <t>Lefebre, Miss. Jeannie</t>
  </si>
  <si>
    <t>Lefebre, Miss. Mathilde</t>
  </si>
  <si>
    <t>Lefebre, Mrs. Frank (Frances)</t>
  </si>
  <si>
    <t>Leinonen, Mr. Antti Gustaf</t>
  </si>
  <si>
    <t>STON/O 2. 3101292</t>
  </si>
  <si>
    <t>Lemberopolous, Mr. Peter L</t>
  </si>
  <si>
    <t>Lennon, Miss. Mary</t>
  </si>
  <si>
    <t>Lennon, Mr. Denis</t>
  </si>
  <si>
    <t>Leonard, Mr. Lionel</t>
  </si>
  <si>
    <t>Lester, Mr. James</t>
  </si>
  <si>
    <t>Lievens, Mr. Rene Aime</t>
  </si>
  <si>
    <t>Lindahl, Miss. Agda Thorilda Viktoria</t>
  </si>
  <si>
    <t>Lindblom, Miss. Augusta Charlotta</t>
  </si>
  <si>
    <t>Lindell, Mr. Edvard Bengtsson</t>
  </si>
  <si>
    <t>Lindell, Mrs. Edvard Bengtsson (Elin Gerda Persson)</t>
  </si>
  <si>
    <t>Lindqvist, Mr. Eino William</t>
  </si>
  <si>
    <t>STON/O 2. 3101285</t>
  </si>
  <si>
    <t>Linehan, Mr. Michael</t>
  </si>
  <si>
    <t>Ling, Mr. Lee</t>
  </si>
  <si>
    <t>Lithman, Mr. Simon</t>
  </si>
  <si>
    <t>S.O./P.P. 251</t>
  </si>
  <si>
    <t>Lobb, Mr. William Arthur</t>
  </si>
  <si>
    <t>A/5. 3336</t>
  </si>
  <si>
    <t>Lobb, Mrs. William Arthur (Cordelia K Stanlick)</t>
  </si>
  <si>
    <t>Lockyer, Mr. Edward</t>
  </si>
  <si>
    <t>Lovell, Mr. John Hall ("Henry")</t>
  </si>
  <si>
    <t>A/5 21173</t>
  </si>
  <si>
    <t>Lulic, Mr. Nikola</t>
  </si>
  <si>
    <t>Lundahl, Mr. Johan Svensson</t>
  </si>
  <si>
    <t>Lundin, Miss. Olga Elida</t>
  </si>
  <si>
    <t>Lundstrom, Mr. Thure Edvin</t>
  </si>
  <si>
    <t>Lyntakoff, Mr. Stanko</t>
  </si>
  <si>
    <t>MacKay, Mr. George William</t>
  </si>
  <si>
    <t>C.A. 42795</t>
  </si>
  <si>
    <t>Madigan, Miss. Margaret "Maggie"</t>
  </si>
  <si>
    <t>Madsen, Mr. Fridtjof Arne</t>
  </si>
  <si>
    <t>C 17369</t>
  </si>
  <si>
    <t>Maenpaa, Mr. Matti Alexanteri</t>
  </si>
  <si>
    <t>STON/O 2. 3101275</t>
  </si>
  <si>
    <t>Mahon, Miss. Bridget Delia</t>
  </si>
  <si>
    <t>Mahon, Mr. John</t>
  </si>
  <si>
    <t>AQ/4 3130</t>
  </si>
  <si>
    <t>Maisner, Mr. Simon</t>
  </si>
  <si>
    <t>A/S 2816</t>
  </si>
  <si>
    <t>Makinen, Mr. Kalle Edvard</t>
  </si>
  <si>
    <t>STON/O 2. 3101268</t>
  </si>
  <si>
    <t>Mamee, Mr. Hanna</t>
  </si>
  <si>
    <t>Mangan, Miss. Mary</t>
  </si>
  <si>
    <t>Mannion, Miss. Margareth</t>
  </si>
  <si>
    <t>Mardirosian, Mr. Sarkis</t>
  </si>
  <si>
    <t>F E46</t>
  </si>
  <si>
    <t>Markoff, Mr. Marin</t>
  </si>
  <si>
    <t>Markun, Mr. Johann</t>
  </si>
  <si>
    <t>Masselmani, Mrs. Fatima</t>
  </si>
  <si>
    <t>Matinoff, Mr. Nicola</t>
  </si>
  <si>
    <t>McCarthy, Miss. Catherine "Katie"</t>
  </si>
  <si>
    <t>15 16</t>
  </si>
  <si>
    <t>McCormack, Mr. Thomas Joseph</t>
  </si>
  <si>
    <t>McCoy, Miss. Agnes</t>
  </si>
  <si>
    <t>McCoy, Miss. Alicia</t>
  </si>
  <si>
    <t>McCoy, Mr. Bernard</t>
  </si>
  <si>
    <t>McDermott, Miss. Brigdet Delia</t>
  </si>
  <si>
    <t>McEvoy, Mr. Michael</t>
  </si>
  <si>
    <t>McGovern, Miss. Mary</t>
  </si>
  <si>
    <t>McGowan, Miss. Anna "Annie"</t>
  </si>
  <si>
    <t>McGowan, Miss. Katherine</t>
  </si>
  <si>
    <t>McMahon, Mr. Martin</t>
  </si>
  <si>
    <t>McNamee, Mr. Neal</t>
  </si>
  <si>
    <t>McNamee, Mrs. Neal (Eileen O'Leary)</t>
  </si>
  <si>
    <t>McNeill, Miss. Bridget</t>
  </si>
  <si>
    <t>Meanwell, Miss. (Marion Ogden)</t>
  </si>
  <si>
    <t>SOTON/O.Q. 392087</t>
  </si>
  <si>
    <t>Meek, Mrs. Thomas (Annie Louise Rowley)</t>
  </si>
  <si>
    <t>Meo, Mr. Alfonzo</t>
  </si>
  <si>
    <t>A.5. 11206</t>
  </si>
  <si>
    <t>Mernagh, Mr. Robert</t>
  </si>
  <si>
    <t>Midtsjo, Mr. Karl Albert</t>
  </si>
  <si>
    <t>Miles, Mr. Frank</t>
  </si>
  <si>
    <t>Mineff, Mr. Ivan</t>
  </si>
  <si>
    <t>Minkoff, Mr. Lazar</t>
  </si>
  <si>
    <t>Mionoff, Mr. Stoytcho</t>
  </si>
  <si>
    <t>Mitkoff, Mr. Mito</t>
  </si>
  <si>
    <t>Mockler, Miss. Helen Mary "Ellie"</t>
  </si>
  <si>
    <t>Moen, Mr. Sigurd Hansen</t>
  </si>
  <si>
    <t>F G73</t>
  </si>
  <si>
    <t>Moor, Master. Meier</t>
  </si>
  <si>
    <t>E121</t>
  </si>
  <si>
    <t>Moor, Mrs. (Beila)</t>
  </si>
  <si>
    <t>Moore, Mr. Leonard Charles</t>
  </si>
  <si>
    <t>A4. 54510</t>
  </si>
  <si>
    <t>Moran, Miss. Bertha</t>
  </si>
  <si>
    <t>Moran, Mr. Daniel J</t>
  </si>
  <si>
    <t>Moran, Mr. James</t>
  </si>
  <si>
    <t>Morley, Mr. William</t>
  </si>
  <si>
    <t>Morrow, Mr. Thomas Rowan</t>
  </si>
  <si>
    <t>Moss, Mr. Albert Johan</t>
  </si>
  <si>
    <t>Moubarek, Master. Gerios</t>
  </si>
  <si>
    <t>Moubarek, Master. Halim Gonios ("William George")</t>
  </si>
  <si>
    <t>Moubarek, Mrs. George (Omine "Amenia" Alexander)</t>
  </si>
  <si>
    <t>Moussa, Mrs. (Mantoura Boulos)</t>
  </si>
  <si>
    <t>Moutal, Mr. Rahamin Haim</t>
  </si>
  <si>
    <t>Mullens, Miss. Katherine "Katie"</t>
  </si>
  <si>
    <t>Mulvihill, Miss. Bertha E</t>
  </si>
  <si>
    <t>Murdlin, Mr. Joseph</t>
  </si>
  <si>
    <t>A./5. 3235</t>
  </si>
  <si>
    <t>Murphy, Miss. Katherine "Kate"</t>
  </si>
  <si>
    <t>Murphy, Miss. Margaret Jane</t>
  </si>
  <si>
    <t>Murphy, Miss. Nora</t>
  </si>
  <si>
    <t>Myhrman, Mr. Pehr Fabian Oliver Malkolm</t>
  </si>
  <si>
    <t>Naidenoff, Mr. Penko</t>
  </si>
  <si>
    <t>Najib, Miss. Adele Kiamie "Jane"</t>
  </si>
  <si>
    <t>Nakid, Miss. Maria ("Mary")</t>
  </si>
  <si>
    <t>Nakid, Mr. Sahid</t>
  </si>
  <si>
    <t>Nakid, Mrs. Said (Waika "Mary" Mowad)</t>
  </si>
  <si>
    <t>Nancarrow, Mr. William Henry</t>
  </si>
  <si>
    <t>A./5. 3338</t>
  </si>
  <si>
    <t>Nankoff, Mr. Minko</t>
  </si>
  <si>
    <t>Nasr, Mr. Mustafa</t>
  </si>
  <si>
    <t>Naughton, Miss. Hannah</t>
  </si>
  <si>
    <t>Nenkoff, Mr. Christo</t>
  </si>
  <si>
    <t>Nicola-Yarred, Master. Elias</t>
  </si>
  <si>
    <t>Nicola-Yarred, Miss. Jamila</t>
  </si>
  <si>
    <t>Nieminen, Miss. Manta Josefina</t>
  </si>
  <si>
    <t>Niklasson, Mr. Samuel</t>
  </si>
  <si>
    <t>Nilsson, Miss. Berta Olivia</t>
  </si>
  <si>
    <t>Nilsson, Miss. Helmina Josefina</t>
  </si>
  <si>
    <t>Nilsson, Mr. August Ferdinand</t>
  </si>
  <si>
    <t>Nirva, Mr. Iisakki Antino Aijo</t>
  </si>
  <si>
    <t>SOTON/O2 3101272</t>
  </si>
  <si>
    <t>Finland Sudbury, ON</t>
  </si>
  <si>
    <t>Niskanen, Mr. Juha</t>
  </si>
  <si>
    <t>STON/O 2. 3101289</t>
  </si>
  <si>
    <t>Nosworthy, Mr. Richard Cater</t>
  </si>
  <si>
    <t>A/4. 39886</t>
  </si>
  <si>
    <t>Novel, Mr. Mansouer</t>
  </si>
  <si>
    <t>Nysten, Miss. Anna Sofia</t>
  </si>
  <si>
    <t>Nysveen, Mr. Johan Hansen</t>
  </si>
  <si>
    <t>O'Brien, Mr. Thomas</t>
  </si>
  <si>
    <t>O'Brien, Mr. Timothy</t>
  </si>
  <si>
    <t>O'Brien, Mrs. Thomas (Johanna "Hannah" Godfrey)</t>
  </si>
  <si>
    <t>O'Connell, Mr. Patrick D</t>
  </si>
  <si>
    <t>O'Connor, Mr. Maurice</t>
  </si>
  <si>
    <t>O'Connor, Mr. Patrick</t>
  </si>
  <si>
    <t>Odahl, Mr. Nils Martin</t>
  </si>
  <si>
    <t>O'Donoghue, Ms. Bridget</t>
  </si>
  <si>
    <t>O'Driscoll, Miss. Bridget</t>
  </si>
  <si>
    <t>O'Dwyer, Miss. Ellen "Nellie"</t>
  </si>
  <si>
    <t>Ohman, Miss. Velin</t>
  </si>
  <si>
    <t>O'Keefe, Mr. Patrick</t>
  </si>
  <si>
    <t>O'Leary, Miss. Hanora "Norah"</t>
  </si>
  <si>
    <t>Olsen, Master. Artur Karl</t>
  </si>
  <si>
    <t>C 17368</t>
  </si>
  <si>
    <t>Olsen, Mr. Henry Margido</t>
  </si>
  <si>
    <t>Olsen, Mr. Karl Siegwart Andreas</t>
  </si>
  <si>
    <t>Olsen, Mr. Ole Martin</t>
  </si>
  <si>
    <t>Fa 265302</t>
  </si>
  <si>
    <t>Olsson, Miss. Elina</t>
  </si>
  <si>
    <t>Olsson, Mr. Nils Johan Goransson</t>
  </si>
  <si>
    <t>Olsson, Mr. Oscar Wilhelm</t>
  </si>
  <si>
    <t>Olsvigen, Mr. Thor Anderson</t>
  </si>
  <si>
    <t>Oslo, Norway Cameron, WI</t>
  </si>
  <si>
    <t>Oreskovic, Miss. Jelka</t>
  </si>
  <si>
    <t>Oreskovic, Miss. Marija</t>
  </si>
  <si>
    <t>Oreskovic, Mr. Luka</t>
  </si>
  <si>
    <t>Osen, Mr. Olaf Elon</t>
  </si>
  <si>
    <t>Osman, Mrs. Mara</t>
  </si>
  <si>
    <t>O'Sullivan, Miss. Bridget Mary</t>
  </si>
  <si>
    <t>Palsson, Master. Gosta Leonard</t>
  </si>
  <si>
    <t>Palsson, Master. Paul Folke</t>
  </si>
  <si>
    <t>Palsson, Miss. Stina Viola</t>
  </si>
  <si>
    <t>Palsson, Miss. Torborg Danira</t>
  </si>
  <si>
    <t>Palsson, Mrs. Nils (Alma Cornelia Berglund)</t>
  </si>
  <si>
    <t>Panula, Master. Eino Viljami</t>
  </si>
  <si>
    <t>Panula, Master. Juha Niilo</t>
  </si>
  <si>
    <t>Panula, Master. Urho Abraham</t>
  </si>
  <si>
    <t>Panula, Mr. Ernesti Arvid</t>
  </si>
  <si>
    <t>Panula, Mr. Jaako Arnold</t>
  </si>
  <si>
    <t>Panula, Mrs. Juha (Maria Emilia Ojala)</t>
  </si>
  <si>
    <t>Pasic, Mr. Jakob</t>
  </si>
  <si>
    <t>Patchett, Mr. George</t>
  </si>
  <si>
    <t>Paulner, Mr. Uscher</t>
  </si>
  <si>
    <t>Pavlovic, Mr. Stefo</t>
  </si>
  <si>
    <t>Peacock, Master. Alfred Edward</t>
  </si>
  <si>
    <t>SOTON/O.Q. 3101315</t>
  </si>
  <si>
    <t>Peacock, Miss. Treasteall</t>
  </si>
  <si>
    <t>Peacock, Mrs. Benjamin (Edith Nile)</t>
  </si>
  <si>
    <t>Pearce, Mr. Ernest</t>
  </si>
  <si>
    <t>Pedersen, Mr. Olaf</t>
  </si>
  <si>
    <t>Peduzzi, Mr. Joseph</t>
  </si>
  <si>
    <t>A/5 2817</t>
  </si>
  <si>
    <t>Pekoniemi, Mr. Edvard</t>
  </si>
  <si>
    <t>STON/O 2. 3101294</t>
  </si>
  <si>
    <t>Peltomaki, Mr. Nikolai Johannes</t>
  </si>
  <si>
    <t>STON/O 2. 3101291</t>
  </si>
  <si>
    <t>Perkin, Mr. John Henry</t>
  </si>
  <si>
    <t>A/5 21174</t>
  </si>
  <si>
    <t>Persson, Mr. Ernst Ulrik</t>
  </si>
  <si>
    <t>Peter, Master. Michael J</t>
  </si>
  <si>
    <t>Peter, Miss. Anna</t>
  </si>
  <si>
    <t>F E69</t>
  </si>
  <si>
    <t>Peter, Mrs. Catherine (Catherine Rizk)</t>
  </si>
  <si>
    <t>Peters, Miss. Katie</t>
  </si>
  <si>
    <t>Petersen, Mr. Marius</t>
  </si>
  <si>
    <t>Petranec, Miss. Matilda</t>
  </si>
  <si>
    <t>Petroff, Mr. Nedelio</t>
  </si>
  <si>
    <t>Petroff, Mr. Pastcho ("Pentcho")</t>
  </si>
  <si>
    <t>Petterson, Mr. Johan Emil</t>
  </si>
  <si>
    <t>Pettersson, Miss. Ellen Natalia</t>
  </si>
  <si>
    <t>Pickard, Mr. Berk (Berk Trembisky)</t>
  </si>
  <si>
    <t>SOTON/O.Q. 392078</t>
  </si>
  <si>
    <t>E10</t>
  </si>
  <si>
    <t>Plotcharsky, Mr. Vasil</t>
  </si>
  <si>
    <t>Pokrnic, Mr. Mate</t>
  </si>
  <si>
    <t>Pokrnic, Mr. Tome</t>
  </si>
  <si>
    <t>Radeff, Mr. Alexander</t>
  </si>
  <si>
    <t>Rasmussen, Mrs. (Lena Jacobsen Solvang)</t>
  </si>
  <si>
    <t>Razi, Mr. Raihed</t>
  </si>
  <si>
    <t>Reed, Mr. James George</t>
  </si>
  <si>
    <t>Rekic, Mr. Tido</t>
  </si>
  <si>
    <t>Reynolds, Mr. Harold J</t>
  </si>
  <si>
    <t>Rice, Master. Albert</t>
  </si>
  <si>
    <t>Rice, Master. Arthur</t>
  </si>
  <si>
    <t>Rice, Master. Eric</t>
  </si>
  <si>
    <t>Rice, Master. Eugene</t>
  </si>
  <si>
    <t>Rice, Master. George Hugh</t>
  </si>
  <si>
    <t>Rice, Mrs. William (Margaret Norton)</t>
  </si>
  <si>
    <t>Riihivouri, Miss. Susanna Juhantytar "Sanni"</t>
  </si>
  <si>
    <t>Rintamaki, Mr. Matti</t>
  </si>
  <si>
    <t>STON/O 2. 3101273</t>
  </si>
  <si>
    <t>Riordan, Miss. Johanna "Hannah"</t>
  </si>
  <si>
    <t>Risien, Mr. Samuel Beard</t>
  </si>
  <si>
    <t>Risien, Mrs. Samuel (Emma)</t>
  </si>
  <si>
    <t>Robins, Mr. Alexander A</t>
  </si>
  <si>
    <t>A/5. 3337</t>
  </si>
  <si>
    <t>Robins, Mrs. Alexander A (Grace Charity Laury)</t>
  </si>
  <si>
    <t>Rogers, Mr. William John</t>
  </si>
  <si>
    <t>S.C./A.4. 23567</t>
  </si>
  <si>
    <t>Rommetvedt, Mr. Knud Paust</t>
  </si>
  <si>
    <t>Rosblom, Miss. Salli Helena</t>
  </si>
  <si>
    <t>Rosblom, Mr. Viktor Richard</t>
  </si>
  <si>
    <t>Rosblom, Mrs. Viktor (Helena Wilhelmina)</t>
  </si>
  <si>
    <t>Roth, Miss. Sarah A</t>
  </si>
  <si>
    <t>Rouse, Mr. Richard Henry</t>
  </si>
  <si>
    <t>A/5 3594</t>
  </si>
  <si>
    <t>Rush, Mr. Alfred George John</t>
  </si>
  <si>
    <t>A/4. 20589</t>
  </si>
  <si>
    <t>Ryan, Mr. Edward</t>
  </si>
  <si>
    <t>Ryan, Mr. Patrick</t>
  </si>
  <si>
    <t>Saad, Mr. Amin</t>
  </si>
  <si>
    <t>Saad, Mr. Khalil</t>
  </si>
  <si>
    <t>Saade, Mr. Jean Nassr</t>
  </si>
  <si>
    <t>Sadlier, Mr. Matthew</t>
  </si>
  <si>
    <t>Sadowitz, Mr. Harry</t>
  </si>
  <si>
    <t>LP 1588</t>
  </si>
  <si>
    <t>Saether, Mr. Simon Sivertsen</t>
  </si>
  <si>
    <t>SOTON/O.Q. 3101262</t>
  </si>
  <si>
    <t>Sage, Master. Thomas Henry</t>
  </si>
  <si>
    <t>CA. 2343</t>
  </si>
  <si>
    <t>Sage, Master. William Henry</t>
  </si>
  <si>
    <t>Sage, Miss. Ada</t>
  </si>
  <si>
    <t>Sage, Miss. Constance Gladys</t>
  </si>
  <si>
    <t>Sage, Miss. Dorothy Edith "Dolly"</t>
  </si>
  <si>
    <t>Sage, Miss. Stella Anna</t>
  </si>
  <si>
    <t>Sage, Mr. Douglas Bullen</t>
  </si>
  <si>
    <t>Sage, Mr. Frederick</t>
  </si>
  <si>
    <t>Sage, Mr. George John Jr</t>
  </si>
  <si>
    <t>Sage, Mr. John George</t>
  </si>
  <si>
    <t>Sage, Mrs. John (Annie Bullen)</t>
  </si>
  <si>
    <t>Salander, Mr. Karl Johan</t>
  </si>
  <si>
    <t>Salkjelsvik, Miss. Anna Kristine</t>
  </si>
  <si>
    <t>Salonen, Mr. Johan Werner</t>
  </si>
  <si>
    <t>Samaan, Mr. Elias</t>
  </si>
  <si>
    <t>Samaan, Mr. Hanna</t>
  </si>
  <si>
    <t>Samaan, Mr. Youssef</t>
  </si>
  <si>
    <t>Sandstrom, Miss. Beatrice Irene</t>
  </si>
  <si>
    <t>PP 9549</t>
  </si>
  <si>
    <t>G6</t>
  </si>
  <si>
    <t>Sandstrom, Mrs. Hjalmar (Agnes Charlotta Bengtsson)</t>
  </si>
  <si>
    <t>Sandstrom, Miss. Marguerite Rut</t>
  </si>
  <si>
    <t>Sap, Mr. Julius</t>
  </si>
  <si>
    <t>Saundercock, Mr. William Henry</t>
  </si>
  <si>
    <t>A/5. 2151</t>
  </si>
  <si>
    <t>Sawyer, Mr. Frederick Charles</t>
  </si>
  <si>
    <t>Scanlan, Mr. James</t>
  </si>
  <si>
    <t>Sdycoff, Mr. Todor</t>
  </si>
  <si>
    <t>Shaughnessy, Mr. Patrick</t>
  </si>
  <si>
    <t>Sheerlinck, Mr. Jan Baptist</t>
  </si>
  <si>
    <t>Shellard, Mr. Frederick William</t>
  </si>
  <si>
    <t>Shine, Miss. Ellen Natalia</t>
  </si>
  <si>
    <t>Shorney, Mr. Charles Joseph</t>
  </si>
  <si>
    <t>Simmons, Mr. John</t>
  </si>
  <si>
    <t>SOTON/OQ 392082</t>
  </si>
  <si>
    <t>Sirayanian, Mr. Orsen</t>
  </si>
  <si>
    <t>Sirota, Mr. Maurice</t>
  </si>
  <si>
    <t>Sivic, Mr. Husein</t>
  </si>
  <si>
    <t>Sivola, Mr. Antti Wilhelm</t>
  </si>
  <si>
    <t>STON/O 2. 3101280</t>
  </si>
  <si>
    <t>Sjoblom, Miss. Anna Sofia</t>
  </si>
  <si>
    <t>Skoog, Master. Harald</t>
  </si>
  <si>
    <t>Skoog, Master. Karl Thorsten</t>
  </si>
  <si>
    <t>Skoog, Miss. Mabel</t>
  </si>
  <si>
    <t>Skoog, Miss. Margit Elizabeth</t>
  </si>
  <si>
    <t>Skoog, Mr. Wilhelm</t>
  </si>
  <si>
    <t>Skoog, Mrs. William (Anna Bernhardina Karlsson)</t>
  </si>
  <si>
    <t>Slabenoff, Mr. Petco</t>
  </si>
  <si>
    <t>Slocovski, Mr. Selman Francis</t>
  </si>
  <si>
    <t>SOTON/OQ 392086</t>
  </si>
  <si>
    <t>Smiljanic, Mr. Mile</t>
  </si>
  <si>
    <t>Smith, Mr. Thomas</t>
  </si>
  <si>
    <t>Smyth, Miss. Julia</t>
  </si>
  <si>
    <t>Soholt, Mr. Peter Andreas Lauritz Andersen</t>
  </si>
  <si>
    <t>Somerton, Mr. Francis William</t>
  </si>
  <si>
    <t>A.5. 18509</t>
  </si>
  <si>
    <t>Spector, Mr. Woolf</t>
  </si>
  <si>
    <t>A.5. 3236</t>
  </si>
  <si>
    <t>Spinner, Mr. Henry John</t>
  </si>
  <si>
    <t>STON/OQ. 369943</t>
  </si>
  <si>
    <t>Staneff, Mr. Ivan</t>
  </si>
  <si>
    <t>Stankovic, Mr. Ivan</t>
  </si>
  <si>
    <t>Stanley, Miss. Amy Zillah Elsie</t>
  </si>
  <si>
    <t>CA. 2314</t>
  </si>
  <si>
    <t>Stanley, Mr. Edward Roland</t>
  </si>
  <si>
    <t>A/4 45380</t>
  </si>
  <si>
    <t>Storey, Mr. Thomas</t>
  </si>
  <si>
    <t>Stoytcheff, Mr. Ilia</t>
  </si>
  <si>
    <t>Strandberg, Miss. Ida Sofia</t>
  </si>
  <si>
    <t>Stranden, Mr. Juho</t>
  </si>
  <si>
    <t>STON/O 2. 3101288</t>
  </si>
  <si>
    <t>Strilic, Mr. Ivan</t>
  </si>
  <si>
    <t>Strom, Miss. Telma Matilda</t>
  </si>
  <si>
    <t>Strom, Mrs. Wilhelm (Elna Matilda Persson)</t>
  </si>
  <si>
    <t>Sunderland, Mr. Victor Francis</t>
  </si>
  <si>
    <t>SOTON/OQ 392089</t>
  </si>
  <si>
    <t>Sundman, Mr. Johan Julian</t>
  </si>
  <si>
    <t>STON/O 2. 3101269</t>
  </si>
  <si>
    <t>Sutehall, Mr. Henry Jr</t>
  </si>
  <si>
    <t>SOTON/OQ 392076</t>
  </si>
  <si>
    <t>Svensson, Mr. Johan</t>
  </si>
  <si>
    <t>Svensson, Mr. Johan Cervin</t>
  </si>
  <si>
    <t>Svensson, Mr. Olof</t>
  </si>
  <si>
    <t>Tenglin, Mr. Gunnar Isidor</t>
  </si>
  <si>
    <t>13 15</t>
  </si>
  <si>
    <t>Theobald, Mr. Thomas Leonard</t>
  </si>
  <si>
    <t>Thomas, Master. Assad Alexander</t>
  </si>
  <si>
    <t>Thomas, Mr. Charles P</t>
  </si>
  <si>
    <t>Thomas, Mr. John</t>
  </si>
  <si>
    <t>Thomas, Mr. Tannous</t>
  </si>
  <si>
    <t>Thomas, Mrs. Alexander (Thamine "Thelma")</t>
  </si>
  <si>
    <t>Thomson, Mr. Alexander Morrison</t>
  </si>
  <si>
    <t>Thorneycroft, Mr. Percival</t>
  </si>
  <si>
    <t>Thorneycroft, Mrs. Percival (Florence Kate White)</t>
  </si>
  <si>
    <t>Tikkanen, Mr. Juho</t>
  </si>
  <si>
    <t>STON/O 2. 3101293</t>
  </si>
  <si>
    <t>Tobin, Mr. Roger</t>
  </si>
  <si>
    <t>F38</t>
  </si>
  <si>
    <t>Todoroff, Mr. Lalio</t>
  </si>
  <si>
    <t>Tomlin, Mr. Ernest Portage</t>
  </si>
  <si>
    <t>Torber, Mr. Ernst William</t>
  </si>
  <si>
    <t>Torfa, Mr. Assad</t>
  </si>
  <si>
    <t>Tornquist, Mr. William Henry</t>
  </si>
  <si>
    <t>Toufik, Mr. Nakli</t>
  </si>
  <si>
    <t>Touma, Master. Georges Youssef</t>
  </si>
  <si>
    <t>Touma, Miss. Maria Youssef</t>
  </si>
  <si>
    <t>Touma, Mrs. Darwis (Hanne Youssef Razi)</t>
  </si>
  <si>
    <t>Turcin, Mr. Stjepan</t>
  </si>
  <si>
    <t>Turja, Miss. Anna Sofia</t>
  </si>
  <si>
    <t>Turkula, Mrs. (Hedwig)</t>
  </si>
  <si>
    <t>van Billiard, Master. James William</t>
  </si>
  <si>
    <t>A/5. 851</t>
  </si>
  <si>
    <t>van Billiard, Master. Walter John</t>
  </si>
  <si>
    <t>van Billiard, Mr. Austin Blyler</t>
  </si>
  <si>
    <t>Van Impe, Miss. Catharina</t>
  </si>
  <si>
    <t>Van Impe, Mr. Jean Baptiste</t>
  </si>
  <si>
    <t>Van Impe, Mrs. Jean Baptiste (Rosalie Paula Govaert)</t>
  </si>
  <si>
    <t>van Melkebeke, Mr. Philemon</t>
  </si>
  <si>
    <t>Vande Velde, Mr. Johannes Joseph</t>
  </si>
  <si>
    <t>Vande Walle, Mr. Nestor Cyriel</t>
  </si>
  <si>
    <t>Vanden Steen, Mr. Leo Peter</t>
  </si>
  <si>
    <t>Vander Cruyssen, Mr. Victor</t>
  </si>
  <si>
    <t>Vander Planke, Miss. Augusta Maria</t>
  </si>
  <si>
    <t>Vander Planke, Mr. Julius</t>
  </si>
  <si>
    <t>Vander Planke, Mr. Leo Edmondus</t>
  </si>
  <si>
    <t>Vander Planke, Mrs. Julius (Emelia Maria Vandemoortele)</t>
  </si>
  <si>
    <t>Vartanian, Mr. David</t>
  </si>
  <si>
    <t>Vendel, Mr. Olof Edvin</t>
  </si>
  <si>
    <t>Vestrom, Miss. Hulda Amanda Adolfina</t>
  </si>
  <si>
    <t>Vovk, Mr. Janko</t>
  </si>
  <si>
    <t>Waelens, Mr. Achille</t>
  </si>
  <si>
    <t>Antwerp, Belgium / Stanton, OH</t>
  </si>
  <si>
    <t>Ware, Mr. Frederick</t>
  </si>
  <si>
    <t>Warren, Mr. Charles William</t>
  </si>
  <si>
    <t>C.A. 49867</t>
  </si>
  <si>
    <t>Webber, Mr. James</t>
  </si>
  <si>
    <t>SOTON/OQ 3101316</t>
  </si>
  <si>
    <t>Wenzel, Mr. Linhart</t>
  </si>
  <si>
    <t>Whabee, Mrs. George Joseph (Shawneene Abi-Saab)</t>
  </si>
  <si>
    <t>Widegren, Mr. Carl/Charles Peter</t>
  </si>
  <si>
    <t>Wiklund, Mr. Jakob Alfred</t>
  </si>
  <si>
    <t>Wiklund, Mr. Karl Johan</t>
  </si>
  <si>
    <t>Wilkes, Mrs. James (Ellen Needs)</t>
  </si>
  <si>
    <t>Willer, Mr. Aaron ("Abi Weller")</t>
  </si>
  <si>
    <t>Willey, Mr. Edward</t>
  </si>
  <si>
    <t>S.O./P.P. 751</t>
  </si>
  <si>
    <t>Williams, Mr. Howard Hugh "Harry"</t>
  </si>
  <si>
    <t>A/5 2466</t>
  </si>
  <si>
    <t>Williams, Mr. Leslie</t>
  </si>
  <si>
    <t>Windelov, Mr. Einar</t>
  </si>
  <si>
    <t>SOTON/OQ 3101317</t>
  </si>
  <si>
    <t>Wirz, Mr. Albert</t>
  </si>
  <si>
    <t>Wiseman, Mr. Phillippe</t>
  </si>
  <si>
    <t>A/4. 34244</t>
  </si>
  <si>
    <t>Wittevrongel, Mr. Camille</t>
  </si>
  <si>
    <t>Yasbeck, Mr. Antoni</t>
  </si>
  <si>
    <t>Yasbeck, Mrs. Antoni (Selini Alexander)</t>
  </si>
  <si>
    <t>Youseff, Mr. Gerious</t>
  </si>
  <si>
    <t>Yousif, Mr. Wazli</t>
  </si>
  <si>
    <t>Yousseff, Mr. Gerious</t>
  </si>
  <si>
    <t>Zabour, Miss. Hileni</t>
  </si>
  <si>
    <t>Zabour, Miss. Thamine</t>
  </si>
  <si>
    <t>Zakarian, Mr. Mapriededer</t>
  </si>
  <si>
    <t>Zakarian, Mr. Ortin</t>
  </si>
  <si>
    <t>Zimmerman, Mr. Leo</t>
  </si>
  <si>
    <t>passenger_class</t>
  </si>
  <si>
    <t>family_size</t>
  </si>
  <si>
    <t>age_grouped</t>
  </si>
  <si>
    <t>First Class</t>
  </si>
  <si>
    <t>Survived</t>
  </si>
  <si>
    <t>18-59 yrs</t>
  </si>
  <si>
    <t>0-17 yrs</t>
  </si>
  <si>
    <t>Died</t>
  </si>
  <si>
    <t>60+ yrs</t>
  </si>
  <si>
    <t>Cherbourg</t>
  </si>
  <si>
    <t/>
  </si>
  <si>
    <t>Queenstown</t>
  </si>
  <si>
    <t>Second Class</t>
  </si>
  <si>
    <t>Third Class</t>
  </si>
  <si>
    <t>Row Labels</t>
  </si>
  <si>
    <t>Grand Total</t>
  </si>
  <si>
    <t>Count of survived</t>
  </si>
  <si>
    <t>% of Survival</t>
  </si>
  <si>
    <t>% of Death</t>
  </si>
  <si>
    <t>Count of sex</t>
  </si>
  <si>
    <t>Column Labels</t>
  </si>
  <si>
    <t>%</t>
  </si>
  <si>
    <t>Count of passenger_class</t>
  </si>
  <si>
    <t>Survival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</si>
</sst>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trike/>
      <sz val="11"/>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9" fontId="0" fillId="0" borderId="0" xfId="42" applyFont="1"/>
    <xf numFmtId="0" fontId="18" fillId="0" borderId="0" xfId="0" applyFont="1"/>
    <xf numFmtId="0" fontId="0" fillId="0" borderId="0" xfId="0" applyFill="1"/>
    <xf numFmtId="164" fontId="0" fillId="0" borderId="0" xfId="0" applyNumberFormat="1"/>
    <xf numFmtId="164" fontId="0" fillId="0" borderId="0" xfId="43" applyNumberFormat="1" applyFont="1"/>
    <xf numFmtId="9" fontId="0" fillId="0" borderId="0" xfId="0" applyNumberFormat="1"/>
    <xf numFmtId="0" fontId="0" fillId="0" borderId="0" xfId="0" applyAlignment="1">
      <alignment horizontal="left" inden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
    <dxf>
      <numFmt numFmtId="0" formatCode="General"/>
    </dxf>
    <dxf>
      <numFmt numFmtId="0" formatCode="General"/>
    </dxf>
    <dxf>
      <numFmt numFmtId="0" formatCode="General"/>
    </dxf>
    <dxf>
      <numFmt numFmtId="0" formatCode="General"/>
    </dxf>
    <dxf>
      <numFmt numFmtId="0" formatCode="General"/>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[my_data.xlsx]Analysis!PivotTable1</c:name>
    <c:fmtId val="5"/>
  </c:pivotSource>
  <c:chart>
    <c:autoTitleDeleted val="1"/>
    <c:pivotFmts>
      <c:pivotFmt>
        <c:idx val="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c:f>
              <c:strCache>
                <c:ptCount val="1"/>
                <c:pt idx="0">
                  <c:v>Total</c:v>
                </c:pt>
              </c:strCache>
            </c:strRef>
          </c:tx>
          <c:spPr>
            <a:solidFill>
              <a:schemeClr val="accent1">
                <a:lumMod val="50000"/>
              </a:schemeClr>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Analysis!$A$4:$A$6</c:f>
              <c:strCache>
                <c:ptCount val="2"/>
                <c:pt idx="0">
                  <c:v>Died</c:v>
                </c:pt>
                <c:pt idx="1">
                  <c:v>Survived</c:v>
                </c:pt>
              </c:strCache>
            </c:strRef>
          </c:cat>
          <c:val>
            <c:numRef>
              <c:f>Analysis!$B$4:$B$6</c:f>
              <c:numCache>
                <c:formatCode>General</c:formatCode>
                <c:ptCount val="2"/>
                <c:pt idx="0">
                  <c:v>809</c:v>
                </c:pt>
                <c:pt idx="1">
                  <c:v>500</c:v>
                </c:pt>
              </c:numCache>
            </c:numRef>
          </c:val>
          <c:extLst>
            <c:ext xmlns:c16="http://schemas.microsoft.com/office/drawing/2014/chart" uri="{C3380CC4-5D6E-409C-BE32-E72D297353CC}">
              <c16:uniqueId val="{00000000-9AF9-42E6-BB53-5B0A9F974FEC}"/>
            </c:ext>
          </c:extLst>
        </c:ser>
        <c:dLbls>
          <c:showLegendKey val="0"/>
          <c:showVal val="0"/>
          <c:showCatName val="0"/>
          <c:showSerName val="0"/>
          <c:showPercent val="0"/>
          <c:showBubbleSize val="0"/>
        </c:dLbls>
        <c:gapWidth val="96"/>
        <c:axId val="1039633647"/>
        <c:axId val="1039634127"/>
      </c:barChart>
      <c:catAx>
        <c:axId val="1039633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039634127"/>
        <c:crosses val="autoZero"/>
        <c:auto val="1"/>
        <c:lblAlgn val="ctr"/>
        <c:lblOffset val="100"/>
        <c:noMultiLvlLbl val="0"/>
      </c:catAx>
      <c:valAx>
        <c:axId val="1039634127"/>
        <c:scaling>
          <c:orientation val="minMax"/>
        </c:scaling>
        <c:delete val="1"/>
        <c:axPos val="b"/>
        <c:numFmt formatCode="General" sourceLinked="1"/>
        <c:majorTickMark val="none"/>
        <c:minorTickMark val="none"/>
        <c:tickLblPos val="nextTo"/>
        <c:crossAx val="103963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[my_data.xlsx]Analysis!PivotTable3</c:name>
    <c:fmtId val="4"/>
  </c:pivotSource>
  <c:chart>
    <c:autoTitleDeleted val="0"/>
    <c:pivotFmts>
      <c:pivotFmt>
        <c:idx val="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C5BA38D7-B307-4E34-AF35-612E002DC795}" type="CELLRANGE">
                  <a:rPr lang="en-US"/>
                  <a:pPr>
                    <a:defRPr sz="900" b="1" i="0" u="none" strike="noStrike" kern="1200" baseline="0">
                      <a:solidFill>
                        <a:schemeClr val="bg1"/>
                      </a:solidFill>
                      <a:latin typeface="+mn-lt"/>
                      <a:ea typeface="+mn-ea"/>
                      <a:cs typeface="+mn-cs"/>
                    </a:defRPr>
                  </a:pPr>
                  <a:t>[CELLRANGE]</a:t>
                </a:fld>
                <a:r>
                  <a:rPr lang="en-US" baseline="0"/>
                  <a:t>, </a:t>
                </a:r>
              </a:p>
              <a:p>
                <a:pPr>
                  <a:defRPr sz="900" b="1" i="0" u="none" strike="noStrike" kern="1200" baseline="0">
                    <a:solidFill>
                      <a:schemeClr val="bg1"/>
                    </a:solidFill>
                    <a:latin typeface="+mn-lt"/>
                    <a:ea typeface="+mn-ea"/>
                    <a:cs typeface="+mn-cs"/>
                  </a:defRPr>
                </a:pPr>
                <a:fld id="{8D3A1BE9-AAAE-49F4-8491-B8BA790F1B7A}" type="VALUE">
                  <a:rPr lang="en-US" baseline="0"/>
                  <a:pPr>
                    <a:defRPr sz="900" b="1"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1FCF4516-3A4D-480B-B179-689E83EF2221}" type="CELLRANGE">
                  <a:rPr lang="en-US"/>
                  <a:pPr>
                    <a:defRPr sz="900" b="1" i="0" u="none" strike="noStrike" kern="1200" baseline="0">
                      <a:solidFill>
                        <a:schemeClr val="bg1"/>
                      </a:solidFill>
                      <a:latin typeface="+mn-lt"/>
                      <a:ea typeface="+mn-ea"/>
                      <a:cs typeface="+mn-cs"/>
                    </a:defRPr>
                  </a:pPr>
                  <a:t>[CELLRANGE]</a:t>
                </a:fld>
                <a:r>
                  <a:rPr lang="en-US" baseline="0"/>
                  <a:t>, </a:t>
                </a:r>
              </a:p>
              <a:p>
                <a:pPr>
                  <a:defRPr sz="900" b="1" i="0" u="none" strike="noStrike" kern="1200" baseline="0">
                    <a:solidFill>
                      <a:schemeClr val="bg1"/>
                    </a:solidFill>
                    <a:latin typeface="+mn-lt"/>
                    <a:ea typeface="+mn-ea"/>
                    <a:cs typeface="+mn-cs"/>
                  </a:defRPr>
                </a:pPr>
                <a:fld id="{96769AE8-7148-47CF-ACD1-372A74DA7B51}" type="VALUE">
                  <a:rPr lang="en-US" baseline="0"/>
                  <a:pPr>
                    <a:defRPr sz="900" b="1"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FDA3ABE2-0F9F-47D8-90D2-F45329A8C83E}" type="CELLRANGE">
                  <a:rPr lang="en-US"/>
                  <a:pPr>
                    <a:defRPr sz="900" b="1" i="0" u="none" strike="noStrike" kern="1200" baseline="0">
                      <a:solidFill>
                        <a:schemeClr val="bg1"/>
                      </a:solidFill>
                      <a:latin typeface="+mn-lt"/>
                      <a:ea typeface="+mn-ea"/>
                      <a:cs typeface="+mn-cs"/>
                    </a:defRPr>
                  </a:pPr>
                  <a:t>[CELLRANGE]</a:t>
                </a:fld>
                <a:r>
                  <a:rPr lang="en-US" baseline="0"/>
                  <a:t>, </a:t>
                </a:r>
              </a:p>
              <a:p>
                <a:pPr>
                  <a:defRPr sz="900" b="1" i="0" u="none" strike="noStrike" kern="1200" baseline="0">
                    <a:solidFill>
                      <a:schemeClr val="bg1"/>
                    </a:solidFill>
                    <a:latin typeface="+mn-lt"/>
                    <a:ea typeface="+mn-ea"/>
                    <a:cs typeface="+mn-cs"/>
                  </a:defRPr>
                </a:pPr>
                <a:fld id="{A7ED7DE5-D2F3-4215-86FD-6F6C6AF49FFE}" type="VALUE">
                  <a:rPr lang="en-US" baseline="0"/>
                  <a:pPr>
                    <a:defRPr sz="900" b="1"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5"/>
        <c:spPr>
          <a:solidFill>
            <a:schemeClr val="bg1">
              <a:lumMod val="85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107DBC6F-9B79-432B-8990-E826BD250DD4}" type="CELLRANGE">
                  <a:rPr lang="en-US"/>
                  <a:pPr>
                    <a:defRPr sz="900" b="1" i="0" u="none" strike="noStrike" kern="1200" baseline="0">
                      <a:solidFill>
                        <a:schemeClr val="bg1"/>
                      </a:solidFill>
                      <a:latin typeface="+mn-lt"/>
                      <a:ea typeface="+mn-ea"/>
                      <a:cs typeface="+mn-cs"/>
                    </a:defRPr>
                  </a:pPr>
                  <a:t>[CELLRANGE]</a:t>
                </a:fld>
                <a:r>
                  <a:rPr lang="en-US" baseline="0"/>
                  <a:t>, </a:t>
                </a:r>
              </a:p>
              <a:p>
                <a:pPr>
                  <a:defRPr sz="900" b="1" i="0" u="none" strike="noStrike" kern="1200" baseline="0">
                    <a:solidFill>
                      <a:schemeClr val="bg1"/>
                    </a:solidFill>
                    <a:latin typeface="+mn-lt"/>
                    <a:ea typeface="+mn-ea"/>
                    <a:cs typeface="+mn-cs"/>
                  </a:defRPr>
                </a:pPr>
                <a:fld id="{162A0C19-3A89-403E-B02C-8322A2A20756}" type="VALUE">
                  <a:rPr lang="en-US" baseline="0"/>
                  <a:pPr>
                    <a:defRPr sz="900" b="1"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bg1">
              <a:lumMod val="85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A0C44BD0-C693-4BB4-9E5C-7DCF0D3F38AD}" type="CELLRANGE">
                  <a:rPr lang="en-US"/>
                  <a:pPr>
                    <a:defRPr sz="900" b="1" i="0" u="none" strike="noStrike" kern="1200" baseline="0">
                      <a:solidFill>
                        <a:schemeClr val="bg1"/>
                      </a:solidFill>
                      <a:latin typeface="+mn-lt"/>
                      <a:ea typeface="+mn-ea"/>
                      <a:cs typeface="+mn-cs"/>
                    </a:defRPr>
                  </a:pPr>
                  <a:t>[CELLRANGE]</a:t>
                </a:fld>
                <a:r>
                  <a:rPr lang="en-US" baseline="0"/>
                  <a:t>, </a:t>
                </a:r>
              </a:p>
              <a:p>
                <a:pPr>
                  <a:defRPr sz="900" b="1" i="0" u="none" strike="noStrike" kern="1200" baseline="0">
                    <a:solidFill>
                      <a:schemeClr val="bg1"/>
                    </a:solidFill>
                    <a:latin typeface="+mn-lt"/>
                    <a:ea typeface="+mn-ea"/>
                    <a:cs typeface="+mn-cs"/>
                  </a:defRPr>
                </a:pPr>
                <a:fld id="{387829AA-EA56-4B43-9994-FC828EC46768}" type="VALUE">
                  <a:rPr lang="en-US" baseline="0"/>
                  <a:pPr>
                    <a:defRPr sz="900" b="1"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bg1">
              <a:lumMod val="85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178A63C5-BB3D-46CE-9E84-9B5BA757919A}" type="CELLRANGE">
                  <a:rPr lang="en-US"/>
                  <a:pPr>
                    <a:defRPr sz="900" b="1" i="0" u="none" strike="noStrike" kern="1200" baseline="0">
                      <a:solidFill>
                        <a:schemeClr val="bg1"/>
                      </a:solidFill>
                      <a:latin typeface="+mn-lt"/>
                      <a:ea typeface="+mn-ea"/>
                      <a:cs typeface="+mn-cs"/>
                    </a:defRPr>
                  </a:pPr>
                  <a:t>[CELLRANGE]</a:t>
                </a:fld>
                <a:r>
                  <a:rPr lang="en-US" baseline="0"/>
                  <a:t>, </a:t>
                </a:r>
              </a:p>
              <a:p>
                <a:pPr>
                  <a:defRPr sz="900" b="1" i="0" u="none" strike="noStrike" kern="1200" baseline="0">
                    <a:solidFill>
                      <a:schemeClr val="bg1"/>
                    </a:solidFill>
                    <a:latin typeface="+mn-lt"/>
                    <a:ea typeface="+mn-ea"/>
                    <a:cs typeface="+mn-cs"/>
                  </a:defRPr>
                </a:pPr>
                <a:fld id="{EE726CA6-E8DD-48EF-824C-73C5664823BA}" type="VALUE">
                  <a:rPr lang="en-US" baseline="0"/>
                  <a:pPr>
                    <a:defRPr sz="900" b="1"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8"/>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bg1">
              <a:lumMod val="85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178A63C5-BB3D-46CE-9E84-9B5BA757919A}" type="CELLRANGE">
                  <a:rPr lang="en-US"/>
                  <a:pPr>
                    <a:defRPr sz="900" b="1" i="0" u="none" strike="noStrike" kern="1200" baseline="0">
                      <a:solidFill>
                        <a:schemeClr val="bg1"/>
                      </a:solidFill>
                      <a:latin typeface="+mn-lt"/>
                      <a:ea typeface="+mn-ea"/>
                      <a:cs typeface="+mn-cs"/>
                    </a:defRPr>
                  </a:pPr>
                  <a:t>[CELLRANGE]</a:t>
                </a:fld>
                <a:r>
                  <a:rPr lang="en-US" baseline="0"/>
                  <a:t>, </a:t>
                </a:r>
              </a:p>
              <a:p>
                <a:pPr>
                  <a:defRPr sz="900" b="1" i="0" u="none" strike="noStrike" kern="1200" baseline="0">
                    <a:solidFill>
                      <a:schemeClr val="bg1"/>
                    </a:solidFill>
                    <a:latin typeface="+mn-lt"/>
                    <a:ea typeface="+mn-ea"/>
                    <a:cs typeface="+mn-cs"/>
                  </a:defRPr>
                </a:pPr>
                <a:fld id="{EE726CA6-E8DD-48EF-824C-73C5664823BA}" type="VALUE">
                  <a:rPr lang="en-US" baseline="0"/>
                  <a:pPr>
                    <a:defRPr sz="900" b="1"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chemeClr val="bg1">
              <a:lumMod val="85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A0C44BD0-C693-4BB4-9E5C-7DCF0D3F38AD}" type="CELLRANGE">
                  <a:rPr lang="en-US"/>
                  <a:pPr>
                    <a:defRPr sz="900" b="1" i="0" u="none" strike="noStrike" kern="1200" baseline="0">
                      <a:solidFill>
                        <a:schemeClr val="bg1"/>
                      </a:solidFill>
                      <a:latin typeface="+mn-lt"/>
                      <a:ea typeface="+mn-ea"/>
                      <a:cs typeface="+mn-cs"/>
                    </a:defRPr>
                  </a:pPr>
                  <a:t>[CELLRANGE]</a:t>
                </a:fld>
                <a:r>
                  <a:rPr lang="en-US" baseline="0"/>
                  <a:t>, </a:t>
                </a:r>
              </a:p>
              <a:p>
                <a:pPr>
                  <a:defRPr sz="900" b="1" i="0" u="none" strike="noStrike" kern="1200" baseline="0">
                    <a:solidFill>
                      <a:schemeClr val="bg1"/>
                    </a:solidFill>
                    <a:latin typeface="+mn-lt"/>
                    <a:ea typeface="+mn-ea"/>
                    <a:cs typeface="+mn-cs"/>
                  </a:defRPr>
                </a:pPr>
                <a:fld id="{387829AA-EA56-4B43-9994-FC828EC46768}" type="VALUE">
                  <a:rPr lang="en-US" baseline="0"/>
                  <a:pPr>
                    <a:defRPr sz="900" b="1"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solidFill>
            <a:schemeClr val="bg1">
              <a:lumMod val="85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107DBC6F-9B79-432B-8990-E826BD250DD4}" type="CELLRANGE">
                  <a:rPr lang="en-US"/>
                  <a:pPr>
                    <a:defRPr sz="900" b="1" i="0" u="none" strike="noStrike" kern="1200" baseline="0">
                      <a:solidFill>
                        <a:schemeClr val="bg1"/>
                      </a:solidFill>
                      <a:latin typeface="+mn-lt"/>
                      <a:ea typeface="+mn-ea"/>
                      <a:cs typeface="+mn-cs"/>
                    </a:defRPr>
                  </a:pPr>
                  <a:t>[CELLRANGE]</a:t>
                </a:fld>
                <a:r>
                  <a:rPr lang="en-US" baseline="0"/>
                  <a:t>, </a:t>
                </a:r>
              </a:p>
              <a:p>
                <a:pPr>
                  <a:defRPr sz="900" b="1" i="0" u="none" strike="noStrike" kern="1200" baseline="0">
                    <a:solidFill>
                      <a:schemeClr val="bg1"/>
                    </a:solidFill>
                    <a:latin typeface="+mn-lt"/>
                    <a:ea typeface="+mn-ea"/>
                    <a:cs typeface="+mn-cs"/>
                  </a:defRPr>
                </a:pPr>
                <a:fld id="{162A0C19-3A89-403E-B02C-8322A2A20756}" type="VALUE">
                  <a:rPr lang="en-US" baseline="0"/>
                  <a:pPr>
                    <a:defRPr sz="900" b="1"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1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C5BA38D7-B307-4E34-AF35-612E002DC795}" type="CELLRANGE">
                  <a:rPr lang="en-US"/>
                  <a:pPr>
                    <a:defRPr sz="900" b="1" i="0" u="none" strike="noStrike" kern="1200" baseline="0">
                      <a:solidFill>
                        <a:schemeClr val="bg1"/>
                      </a:solidFill>
                      <a:latin typeface="+mn-lt"/>
                      <a:ea typeface="+mn-ea"/>
                      <a:cs typeface="+mn-cs"/>
                    </a:defRPr>
                  </a:pPr>
                  <a:t>[CELLRANGE]</a:t>
                </a:fld>
                <a:r>
                  <a:rPr lang="en-US" baseline="0"/>
                  <a:t>, </a:t>
                </a:r>
              </a:p>
              <a:p>
                <a:pPr>
                  <a:defRPr sz="900" b="1" i="0" u="none" strike="noStrike" kern="1200" baseline="0">
                    <a:solidFill>
                      <a:schemeClr val="bg1"/>
                    </a:solidFill>
                    <a:latin typeface="+mn-lt"/>
                    <a:ea typeface="+mn-ea"/>
                    <a:cs typeface="+mn-cs"/>
                  </a:defRPr>
                </a:pPr>
                <a:fld id="{8D3A1BE9-AAAE-49F4-8491-B8BA790F1B7A}" type="VALUE">
                  <a:rPr lang="en-US" baseline="0"/>
                  <a:pPr>
                    <a:defRPr sz="900" b="1"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1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1FCF4516-3A4D-480B-B179-689E83EF2221}" type="CELLRANGE">
                  <a:rPr lang="en-US"/>
                  <a:pPr>
                    <a:defRPr sz="900" b="1" i="0" u="none" strike="noStrike" kern="1200" baseline="0">
                      <a:solidFill>
                        <a:schemeClr val="bg1"/>
                      </a:solidFill>
                      <a:latin typeface="+mn-lt"/>
                      <a:ea typeface="+mn-ea"/>
                      <a:cs typeface="+mn-cs"/>
                    </a:defRPr>
                  </a:pPr>
                  <a:t>[CELLRANGE]</a:t>
                </a:fld>
                <a:r>
                  <a:rPr lang="en-US" baseline="0"/>
                  <a:t>, </a:t>
                </a:r>
              </a:p>
              <a:p>
                <a:pPr>
                  <a:defRPr sz="900" b="1" i="0" u="none" strike="noStrike" kern="1200" baseline="0">
                    <a:solidFill>
                      <a:schemeClr val="bg1"/>
                    </a:solidFill>
                    <a:latin typeface="+mn-lt"/>
                    <a:ea typeface="+mn-ea"/>
                    <a:cs typeface="+mn-cs"/>
                  </a:defRPr>
                </a:pPr>
                <a:fld id="{96769AE8-7148-47CF-ACD1-372A74DA7B51}" type="VALUE">
                  <a:rPr lang="en-US" baseline="0"/>
                  <a:pPr>
                    <a:defRPr sz="900" b="1"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1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FDA3ABE2-0F9F-47D8-90D2-F45329A8C83E}" type="CELLRANGE">
                  <a:rPr lang="en-US"/>
                  <a:pPr>
                    <a:defRPr sz="900" b="1" i="0" u="none" strike="noStrike" kern="1200" baseline="0">
                      <a:solidFill>
                        <a:schemeClr val="bg1"/>
                      </a:solidFill>
                      <a:latin typeface="+mn-lt"/>
                      <a:ea typeface="+mn-ea"/>
                      <a:cs typeface="+mn-cs"/>
                    </a:defRPr>
                  </a:pPr>
                  <a:t>[CELLRANGE]</a:t>
                </a:fld>
                <a:r>
                  <a:rPr lang="en-US" baseline="0"/>
                  <a:t>, </a:t>
                </a:r>
              </a:p>
              <a:p>
                <a:pPr>
                  <a:defRPr sz="900" b="1" i="0" u="none" strike="noStrike" kern="1200" baseline="0">
                    <a:solidFill>
                      <a:schemeClr val="bg1"/>
                    </a:solidFill>
                    <a:latin typeface="+mn-lt"/>
                    <a:ea typeface="+mn-ea"/>
                    <a:cs typeface="+mn-cs"/>
                  </a:defRPr>
                </a:pPr>
                <a:fld id="{A7ED7DE5-D2F3-4215-86FD-6F6C6AF49FFE}" type="VALUE">
                  <a:rPr lang="en-US" baseline="0"/>
                  <a:pPr>
                    <a:defRPr sz="900" b="1"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16"/>
        <c:spPr>
          <a:solidFill>
            <a:schemeClr val="accent1">
              <a:lumMod val="40000"/>
              <a:lumOff val="60000"/>
            </a:schemeClr>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17"/>
        <c:spPr>
          <a:solidFill>
            <a:schemeClr val="accent1">
              <a:lumMod val="40000"/>
              <a:lumOff val="60000"/>
            </a:schemeClr>
          </a:solidFill>
          <a:ln>
            <a:noFill/>
          </a:ln>
          <a:effectLst/>
          <a:scene3d>
            <a:camera prst="orthographicFront"/>
            <a:lightRig rig="threePt" dir="t"/>
          </a:scene3d>
          <a:sp3d>
            <a:bevelT w="190500" h="38100"/>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178A63C5-BB3D-46CE-9E84-9B5BA757919A}" type="CELLRANGE">
                  <a:rPr lang="en-US">
                    <a:solidFill>
                      <a:schemeClr val="bg1"/>
                    </a:solidFill>
                  </a:rPr>
                  <a:pPr>
                    <a:defRPr b="1">
                      <a:solidFill>
                        <a:schemeClr val="bg1"/>
                      </a:solidFill>
                    </a:defRPr>
                  </a:pPr>
                  <a:t>[CELLRANGE]</a:t>
                </a:fld>
                <a:r>
                  <a:rPr lang="en-US" baseline="0">
                    <a:solidFill>
                      <a:schemeClr val="bg1"/>
                    </a:solidFill>
                  </a:rPr>
                  <a:t>, </a:t>
                </a:r>
              </a:p>
              <a:p>
                <a:pPr>
                  <a:defRPr b="1">
                    <a:solidFill>
                      <a:schemeClr val="bg1"/>
                    </a:solidFill>
                  </a:defRPr>
                </a:pPr>
                <a:fld id="{EE726CA6-E8DD-48EF-824C-73C5664823BA}" type="VALUE">
                  <a:rPr lang="en-US" baseline="0">
                    <a:solidFill>
                      <a:schemeClr val="bg1"/>
                    </a:solidFill>
                  </a:rPr>
                  <a:pPr>
                    <a:defRPr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18"/>
        <c:spPr>
          <a:solidFill>
            <a:schemeClr val="accent1">
              <a:lumMod val="40000"/>
              <a:lumOff val="60000"/>
            </a:schemeClr>
          </a:solidFill>
          <a:ln>
            <a:noFill/>
          </a:ln>
          <a:effectLst/>
          <a:scene3d>
            <a:camera prst="orthographicFront"/>
            <a:lightRig rig="threePt" dir="t"/>
          </a:scene3d>
          <a:sp3d>
            <a:bevelT w="190500" h="38100"/>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A0C44BD0-C693-4BB4-9E5C-7DCF0D3F38AD}" type="CELLRANGE">
                  <a:rPr lang="en-US">
                    <a:solidFill>
                      <a:schemeClr val="bg1"/>
                    </a:solidFill>
                  </a:rPr>
                  <a:pPr>
                    <a:defRPr b="1">
                      <a:solidFill>
                        <a:schemeClr val="bg1"/>
                      </a:solidFill>
                    </a:defRPr>
                  </a:pPr>
                  <a:t>[CELLRANGE]</a:t>
                </a:fld>
                <a:r>
                  <a:rPr lang="en-US" baseline="0">
                    <a:solidFill>
                      <a:schemeClr val="bg1"/>
                    </a:solidFill>
                  </a:rPr>
                  <a:t>, </a:t>
                </a:r>
              </a:p>
              <a:p>
                <a:pPr>
                  <a:defRPr b="1">
                    <a:solidFill>
                      <a:schemeClr val="bg1"/>
                    </a:solidFill>
                  </a:defRPr>
                </a:pPr>
                <a:fld id="{387829AA-EA56-4B43-9994-FC828EC46768}" type="VALUE">
                  <a:rPr lang="en-US" baseline="0">
                    <a:solidFill>
                      <a:schemeClr val="bg1"/>
                    </a:solidFill>
                  </a:rPr>
                  <a:pPr>
                    <a:defRPr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19"/>
        <c:spPr>
          <a:solidFill>
            <a:schemeClr val="accent1">
              <a:lumMod val="40000"/>
              <a:lumOff val="60000"/>
            </a:schemeClr>
          </a:solidFill>
          <a:ln>
            <a:noFill/>
          </a:ln>
          <a:effectLst/>
          <a:scene3d>
            <a:camera prst="orthographicFront"/>
            <a:lightRig rig="threePt" dir="t"/>
          </a:scene3d>
          <a:sp3d>
            <a:bevelT w="190500" h="38100"/>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107DBC6F-9B79-432B-8990-E826BD250DD4}" type="CELLRANGE">
                  <a:rPr lang="en-US">
                    <a:solidFill>
                      <a:schemeClr val="bg1"/>
                    </a:solidFill>
                  </a:rPr>
                  <a:pPr>
                    <a:defRPr b="1">
                      <a:solidFill>
                        <a:schemeClr val="bg1"/>
                      </a:solidFill>
                    </a:defRPr>
                  </a:pPr>
                  <a:t>[CELLRANGE]</a:t>
                </a:fld>
                <a:r>
                  <a:rPr lang="en-US" baseline="0">
                    <a:solidFill>
                      <a:schemeClr val="bg1"/>
                    </a:solidFill>
                  </a:rPr>
                  <a:t>, </a:t>
                </a:r>
              </a:p>
              <a:p>
                <a:pPr>
                  <a:defRPr b="1">
                    <a:solidFill>
                      <a:schemeClr val="bg1"/>
                    </a:solidFill>
                  </a:defRPr>
                </a:pPr>
                <a:fld id="{162A0C19-3A89-403E-B02C-8322A2A20756}" type="VALUE">
                  <a:rPr lang="en-US" baseline="0">
                    <a:solidFill>
                      <a:schemeClr val="bg1"/>
                    </a:solidFill>
                  </a:rPr>
                  <a:pPr>
                    <a:defRPr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20"/>
        <c:spPr>
          <a:solidFill>
            <a:schemeClr val="accent1">
              <a:lumMod val="50000"/>
            </a:schemeClr>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21"/>
        <c:spPr>
          <a:solidFill>
            <a:schemeClr val="accent1">
              <a:lumMod val="50000"/>
            </a:schemeClr>
          </a:solidFill>
          <a:ln>
            <a:noFill/>
          </a:ln>
          <a:effectLst/>
          <a:scene3d>
            <a:camera prst="orthographicFront"/>
            <a:lightRig rig="threePt" dir="t"/>
          </a:scene3d>
          <a:sp3d>
            <a:bevelT w="190500" h="38100"/>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C5BA38D7-B307-4E34-AF35-612E002DC795}" type="CELLRANGE">
                  <a:rPr lang="en-US">
                    <a:solidFill>
                      <a:schemeClr val="bg1"/>
                    </a:solidFill>
                  </a:rPr>
                  <a:pPr>
                    <a:defRPr b="1">
                      <a:solidFill>
                        <a:schemeClr val="bg1"/>
                      </a:solidFill>
                    </a:defRPr>
                  </a:pPr>
                  <a:t>[CELLRANGE]</a:t>
                </a:fld>
                <a:r>
                  <a:rPr lang="en-US" baseline="0">
                    <a:solidFill>
                      <a:schemeClr val="bg1"/>
                    </a:solidFill>
                  </a:rPr>
                  <a:t>, </a:t>
                </a:r>
              </a:p>
              <a:p>
                <a:pPr>
                  <a:defRPr b="1">
                    <a:solidFill>
                      <a:schemeClr val="bg1"/>
                    </a:solidFill>
                  </a:defRPr>
                </a:pPr>
                <a:fld id="{8D3A1BE9-AAAE-49F4-8491-B8BA790F1B7A}" type="VALUE">
                  <a:rPr lang="en-US" baseline="0">
                    <a:solidFill>
                      <a:schemeClr val="bg1"/>
                    </a:solidFill>
                  </a:rPr>
                  <a:pPr>
                    <a:defRPr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22"/>
        <c:spPr>
          <a:solidFill>
            <a:schemeClr val="accent1">
              <a:lumMod val="50000"/>
            </a:schemeClr>
          </a:solidFill>
          <a:ln>
            <a:noFill/>
          </a:ln>
          <a:effectLst/>
          <a:scene3d>
            <a:camera prst="orthographicFront"/>
            <a:lightRig rig="threePt" dir="t"/>
          </a:scene3d>
          <a:sp3d>
            <a:bevelT w="190500" h="38100"/>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1FCF4516-3A4D-480B-B179-689E83EF2221}" type="CELLRANGE">
                  <a:rPr lang="en-US">
                    <a:solidFill>
                      <a:schemeClr val="bg1"/>
                    </a:solidFill>
                  </a:rPr>
                  <a:pPr>
                    <a:defRPr b="1">
                      <a:solidFill>
                        <a:schemeClr val="bg1"/>
                      </a:solidFill>
                    </a:defRPr>
                  </a:pPr>
                  <a:t>[CELLRANGE]</a:t>
                </a:fld>
                <a:r>
                  <a:rPr lang="en-US" baseline="0">
                    <a:solidFill>
                      <a:schemeClr val="bg1"/>
                    </a:solidFill>
                  </a:rPr>
                  <a:t>, </a:t>
                </a:r>
              </a:p>
              <a:p>
                <a:pPr>
                  <a:defRPr b="1">
                    <a:solidFill>
                      <a:schemeClr val="bg1"/>
                    </a:solidFill>
                  </a:defRPr>
                </a:pPr>
                <a:fld id="{96769AE8-7148-47CF-ACD1-372A74DA7B51}" type="VALUE">
                  <a:rPr lang="en-US" baseline="0">
                    <a:solidFill>
                      <a:schemeClr val="bg1"/>
                    </a:solidFill>
                  </a:rPr>
                  <a:pPr>
                    <a:defRPr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23"/>
        <c:spPr>
          <a:solidFill>
            <a:schemeClr val="accent1">
              <a:lumMod val="50000"/>
            </a:schemeClr>
          </a:solidFill>
          <a:ln>
            <a:noFill/>
          </a:ln>
          <a:effectLst/>
          <a:scene3d>
            <a:camera prst="orthographicFront"/>
            <a:lightRig rig="threePt" dir="t"/>
          </a:scene3d>
          <a:sp3d>
            <a:bevelT w="190500" h="38100"/>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FDA3ABE2-0F9F-47D8-90D2-F45329A8C83E}" type="CELLRANGE">
                  <a:rPr lang="en-US">
                    <a:solidFill>
                      <a:schemeClr val="bg1"/>
                    </a:solidFill>
                  </a:rPr>
                  <a:pPr>
                    <a:defRPr b="1">
                      <a:solidFill>
                        <a:schemeClr val="bg1"/>
                      </a:solidFill>
                    </a:defRPr>
                  </a:pPr>
                  <a:t>[CELLRANGE]</a:t>
                </a:fld>
                <a:r>
                  <a:rPr lang="en-US" baseline="0">
                    <a:solidFill>
                      <a:schemeClr val="bg1"/>
                    </a:solidFill>
                  </a:rPr>
                  <a:t>, </a:t>
                </a:r>
              </a:p>
              <a:p>
                <a:pPr>
                  <a:defRPr b="1">
                    <a:solidFill>
                      <a:schemeClr val="bg1"/>
                    </a:solidFill>
                  </a:defRPr>
                </a:pPr>
                <a:fld id="{A7ED7DE5-D2F3-4215-86FD-6F6C6AF49FFE}" type="VALUE">
                  <a:rPr lang="en-US" baseline="0">
                    <a:solidFill>
                      <a:schemeClr val="bg1"/>
                    </a:solidFill>
                  </a:rPr>
                  <a:pPr>
                    <a:defRPr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3.0555555555555555E-2"/>
          <c:y val="3.7756202804746494E-2"/>
          <c:w val="0.79337029746281718"/>
          <c:h val="0.81597482353540762"/>
        </c:manualLayout>
      </c:layout>
      <c:barChart>
        <c:barDir val="col"/>
        <c:grouping val="percentStacked"/>
        <c:varyColors val="0"/>
        <c:ser>
          <c:idx val="0"/>
          <c:order val="0"/>
          <c:tx>
            <c:strRef>
              <c:f>Analysis!$F$20:$F$22</c:f>
              <c:strCache>
                <c:ptCount val="1"/>
                <c:pt idx="0">
                  <c:v>Died</c:v>
                </c:pt>
              </c:strCache>
            </c:strRef>
          </c:tx>
          <c:spPr>
            <a:solidFill>
              <a:schemeClr val="accent1">
                <a:lumMod val="40000"/>
                <a:lumOff val="60000"/>
              </a:schemeClr>
            </a:solidFill>
            <a:ln>
              <a:noFill/>
            </a:ln>
            <a:effectLst/>
            <a:scene3d>
              <a:camera prst="orthographicFront"/>
              <a:lightRig rig="threePt" dir="t"/>
            </a:scene3d>
            <a:sp3d>
              <a:bevelT w="190500" h="38100"/>
            </a:sp3d>
          </c:spPr>
          <c:invertIfNegative val="0"/>
          <c:dPt>
            <c:idx val="0"/>
            <c:invertIfNegative val="0"/>
            <c:bubble3D val="0"/>
            <c:spPr>
              <a:solidFill>
                <a:schemeClr val="accent1">
                  <a:lumMod val="40000"/>
                  <a:lumOff val="60000"/>
                </a:schemeClr>
              </a:solidFill>
              <a:ln>
                <a:noFill/>
              </a:ln>
              <a:effectLst/>
              <a:scene3d>
                <a:camera prst="orthographicFront"/>
                <a:lightRig rig="threePt" dir="t"/>
              </a:scene3d>
              <a:sp3d>
                <a:bevelT w="190500" h="38100"/>
              </a:sp3d>
            </c:spPr>
            <c:extLst>
              <c:ext xmlns:c16="http://schemas.microsoft.com/office/drawing/2014/chart" uri="{C3380CC4-5D6E-409C-BE32-E72D297353CC}">
                <c16:uniqueId val="{00000001-CA4D-47F4-8853-285EC882FD96}"/>
              </c:ext>
            </c:extLst>
          </c:dPt>
          <c:dPt>
            <c:idx val="1"/>
            <c:invertIfNegative val="0"/>
            <c:bubble3D val="0"/>
            <c:spPr>
              <a:solidFill>
                <a:schemeClr val="accent1">
                  <a:lumMod val="40000"/>
                  <a:lumOff val="60000"/>
                </a:schemeClr>
              </a:solidFill>
              <a:ln>
                <a:noFill/>
              </a:ln>
              <a:effectLst/>
              <a:scene3d>
                <a:camera prst="orthographicFront"/>
                <a:lightRig rig="threePt" dir="t"/>
              </a:scene3d>
              <a:sp3d>
                <a:bevelT w="190500" h="38100"/>
              </a:sp3d>
            </c:spPr>
            <c:extLst>
              <c:ext xmlns:c16="http://schemas.microsoft.com/office/drawing/2014/chart" uri="{C3380CC4-5D6E-409C-BE32-E72D297353CC}">
                <c16:uniqueId val="{00000003-CA4D-47F4-8853-285EC882FD96}"/>
              </c:ext>
            </c:extLst>
          </c:dPt>
          <c:dPt>
            <c:idx val="2"/>
            <c:invertIfNegative val="0"/>
            <c:bubble3D val="0"/>
            <c:spPr>
              <a:solidFill>
                <a:schemeClr val="accent1">
                  <a:lumMod val="40000"/>
                  <a:lumOff val="60000"/>
                </a:schemeClr>
              </a:solidFill>
              <a:ln>
                <a:noFill/>
              </a:ln>
              <a:effectLst/>
              <a:scene3d>
                <a:camera prst="orthographicFront"/>
                <a:lightRig rig="threePt" dir="t"/>
              </a:scene3d>
              <a:sp3d>
                <a:bevelT w="190500" h="38100"/>
              </a:sp3d>
            </c:spPr>
            <c:extLst>
              <c:ext xmlns:c16="http://schemas.microsoft.com/office/drawing/2014/chart" uri="{C3380CC4-5D6E-409C-BE32-E72D297353CC}">
                <c16:uniqueId val="{00000005-CA4D-47F4-8853-285EC882FD96}"/>
              </c:ext>
            </c:extLst>
          </c:dPt>
          <c:dLbls>
            <c:dLbl>
              <c:idx val="0"/>
              <c:tx>
                <c:rich>
                  <a:bodyPr/>
                  <a:lstStyle/>
                  <a:p>
                    <a:fld id="{178A63C5-BB3D-46CE-9E84-9B5BA757919A}" type="CELLRANGE">
                      <a:rPr lang="en-US">
                        <a:solidFill>
                          <a:schemeClr val="bg1"/>
                        </a:solidFill>
                      </a:rPr>
                      <a:pPr/>
                      <a:t>[CELLRANGE]</a:t>
                    </a:fld>
                    <a:r>
                      <a:rPr lang="en-US" baseline="0">
                        <a:solidFill>
                          <a:schemeClr val="bg1"/>
                        </a:solidFill>
                      </a:rPr>
                      <a:t>, </a:t>
                    </a:r>
                  </a:p>
                  <a:p>
                    <a:fld id="{EE726CA6-E8DD-48EF-824C-73C5664823BA}" type="VALUE">
                      <a:rPr lang="en-US" baseline="0">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CA4D-47F4-8853-285EC882FD96}"/>
                </c:ext>
              </c:extLst>
            </c:dLbl>
            <c:dLbl>
              <c:idx val="1"/>
              <c:tx>
                <c:rich>
                  <a:bodyPr/>
                  <a:lstStyle/>
                  <a:p>
                    <a:fld id="{A0C44BD0-C693-4BB4-9E5C-7DCF0D3F38AD}" type="CELLRANGE">
                      <a:rPr lang="en-US">
                        <a:solidFill>
                          <a:schemeClr val="bg1"/>
                        </a:solidFill>
                      </a:rPr>
                      <a:pPr/>
                      <a:t>[CELLRANGE]</a:t>
                    </a:fld>
                    <a:r>
                      <a:rPr lang="en-US" baseline="0">
                        <a:solidFill>
                          <a:schemeClr val="bg1"/>
                        </a:solidFill>
                      </a:rPr>
                      <a:t>, </a:t>
                    </a:r>
                  </a:p>
                  <a:p>
                    <a:fld id="{387829AA-EA56-4B43-9994-FC828EC46768}" type="VALUE">
                      <a:rPr lang="en-US" baseline="0">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CA4D-47F4-8853-285EC882FD96}"/>
                </c:ext>
              </c:extLst>
            </c:dLbl>
            <c:dLbl>
              <c:idx val="2"/>
              <c:tx>
                <c:rich>
                  <a:bodyPr/>
                  <a:lstStyle/>
                  <a:p>
                    <a:fld id="{107DBC6F-9B79-432B-8990-E826BD250DD4}" type="CELLRANGE">
                      <a:rPr lang="en-US">
                        <a:solidFill>
                          <a:schemeClr val="bg1"/>
                        </a:solidFill>
                      </a:rPr>
                      <a:pPr/>
                      <a:t>[CELLRANGE]</a:t>
                    </a:fld>
                    <a:r>
                      <a:rPr lang="en-US" baseline="0">
                        <a:solidFill>
                          <a:schemeClr val="bg1"/>
                        </a:solidFill>
                      </a:rPr>
                      <a:t>, </a:t>
                    </a:r>
                  </a:p>
                  <a:p>
                    <a:fld id="{162A0C19-3A89-403E-B02C-8322A2A20756}" type="VALUE">
                      <a:rPr lang="en-US" baseline="0">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CA4D-47F4-8853-285EC882FD9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Analysis!$F$20:$F$22</c:f>
              <c:strCache>
                <c:ptCount val="3"/>
                <c:pt idx="0">
                  <c:v>First Class</c:v>
                </c:pt>
                <c:pt idx="1">
                  <c:v>Second Class</c:v>
                </c:pt>
                <c:pt idx="2">
                  <c:v>Third Class</c:v>
                </c:pt>
              </c:strCache>
            </c:strRef>
          </c:cat>
          <c:val>
            <c:numRef>
              <c:f>Analysis!$F$20:$F$22</c:f>
              <c:numCache>
                <c:formatCode>General</c:formatCode>
                <c:ptCount val="3"/>
                <c:pt idx="0">
                  <c:v>123</c:v>
                </c:pt>
                <c:pt idx="1">
                  <c:v>158</c:v>
                </c:pt>
                <c:pt idx="2">
                  <c:v>528</c:v>
                </c:pt>
              </c:numCache>
            </c:numRef>
          </c:val>
          <c:extLst>
            <c:ext xmlns:c15="http://schemas.microsoft.com/office/drawing/2012/chart" uri="{02D57815-91ED-43cb-92C2-25804820EDAC}">
              <c15:datalabelsRange>
                <c15:f>Analysis!$F$20:$F$22</c15:f>
                <c15:dlblRangeCache>
                  <c:ptCount val="3"/>
                  <c:pt idx="0">
                    <c:v>38%</c:v>
                  </c:pt>
                  <c:pt idx="1">
                    <c:v>57%</c:v>
                  </c:pt>
                  <c:pt idx="2">
                    <c:v>74%</c:v>
                  </c:pt>
                </c15:dlblRangeCache>
              </c15:datalabelsRange>
            </c:ext>
            <c:ext xmlns:c16="http://schemas.microsoft.com/office/drawing/2014/chart" uri="{C3380CC4-5D6E-409C-BE32-E72D297353CC}">
              <c16:uniqueId val="{00000006-CA4D-47F4-8853-285EC882FD96}"/>
            </c:ext>
          </c:extLst>
        </c:ser>
        <c:ser>
          <c:idx val="1"/>
          <c:order val="1"/>
          <c:tx>
            <c:strRef>
              <c:f>Analysis!$F$20:$F$22</c:f>
              <c:strCache>
                <c:ptCount val="1"/>
                <c:pt idx="0">
                  <c:v>Survived</c:v>
                </c:pt>
              </c:strCache>
            </c:strRef>
          </c:tx>
          <c:spPr>
            <a:solidFill>
              <a:schemeClr val="accent1">
                <a:lumMod val="50000"/>
              </a:schemeClr>
            </a:solidFill>
            <a:ln>
              <a:noFill/>
            </a:ln>
            <a:effectLst/>
            <a:scene3d>
              <a:camera prst="orthographicFront"/>
              <a:lightRig rig="threePt" dir="t"/>
            </a:scene3d>
            <a:sp3d>
              <a:bevelT w="190500" h="38100"/>
            </a:sp3d>
          </c:spPr>
          <c:invertIfNegative val="0"/>
          <c:dPt>
            <c:idx val="0"/>
            <c:invertIfNegative val="0"/>
            <c:bubble3D val="0"/>
            <c:spPr>
              <a:solidFill>
                <a:schemeClr val="accent1">
                  <a:lumMod val="50000"/>
                </a:schemeClr>
              </a:solidFill>
              <a:ln>
                <a:noFill/>
              </a:ln>
              <a:effectLst/>
              <a:scene3d>
                <a:camera prst="orthographicFront"/>
                <a:lightRig rig="threePt" dir="t"/>
              </a:scene3d>
              <a:sp3d>
                <a:bevelT w="190500" h="38100"/>
              </a:sp3d>
            </c:spPr>
            <c:extLst>
              <c:ext xmlns:c16="http://schemas.microsoft.com/office/drawing/2014/chart" uri="{C3380CC4-5D6E-409C-BE32-E72D297353CC}">
                <c16:uniqueId val="{00000008-CA4D-47F4-8853-285EC882FD96}"/>
              </c:ext>
            </c:extLst>
          </c:dPt>
          <c:dPt>
            <c:idx val="1"/>
            <c:invertIfNegative val="0"/>
            <c:bubble3D val="0"/>
            <c:spPr>
              <a:solidFill>
                <a:schemeClr val="accent1">
                  <a:lumMod val="50000"/>
                </a:schemeClr>
              </a:solidFill>
              <a:ln>
                <a:noFill/>
              </a:ln>
              <a:effectLst/>
              <a:scene3d>
                <a:camera prst="orthographicFront"/>
                <a:lightRig rig="threePt" dir="t"/>
              </a:scene3d>
              <a:sp3d>
                <a:bevelT w="190500" h="38100"/>
              </a:sp3d>
            </c:spPr>
            <c:extLst>
              <c:ext xmlns:c16="http://schemas.microsoft.com/office/drawing/2014/chart" uri="{C3380CC4-5D6E-409C-BE32-E72D297353CC}">
                <c16:uniqueId val="{0000000A-CA4D-47F4-8853-285EC882FD96}"/>
              </c:ext>
            </c:extLst>
          </c:dPt>
          <c:dPt>
            <c:idx val="2"/>
            <c:invertIfNegative val="0"/>
            <c:bubble3D val="0"/>
            <c:spPr>
              <a:solidFill>
                <a:schemeClr val="accent1">
                  <a:lumMod val="50000"/>
                </a:schemeClr>
              </a:solidFill>
              <a:ln>
                <a:noFill/>
              </a:ln>
              <a:effectLst/>
              <a:scene3d>
                <a:camera prst="orthographicFront"/>
                <a:lightRig rig="threePt" dir="t"/>
              </a:scene3d>
              <a:sp3d>
                <a:bevelT w="190500" h="38100"/>
              </a:sp3d>
            </c:spPr>
            <c:extLst>
              <c:ext xmlns:c16="http://schemas.microsoft.com/office/drawing/2014/chart" uri="{C3380CC4-5D6E-409C-BE32-E72D297353CC}">
                <c16:uniqueId val="{0000000C-CA4D-47F4-8853-285EC882FD96}"/>
              </c:ext>
            </c:extLst>
          </c:dPt>
          <c:dLbls>
            <c:dLbl>
              <c:idx val="0"/>
              <c:tx>
                <c:rich>
                  <a:bodyPr/>
                  <a:lstStyle/>
                  <a:p>
                    <a:fld id="{C5BA38D7-B307-4E34-AF35-612E002DC795}" type="CELLRANGE">
                      <a:rPr lang="en-US">
                        <a:solidFill>
                          <a:schemeClr val="bg1"/>
                        </a:solidFill>
                      </a:rPr>
                      <a:pPr/>
                      <a:t>[CELLRANGE]</a:t>
                    </a:fld>
                    <a:r>
                      <a:rPr lang="en-US" baseline="0">
                        <a:solidFill>
                          <a:schemeClr val="bg1"/>
                        </a:solidFill>
                      </a:rPr>
                      <a:t>, </a:t>
                    </a:r>
                  </a:p>
                  <a:p>
                    <a:fld id="{8D3A1BE9-AAAE-49F4-8491-B8BA790F1B7A}" type="VALUE">
                      <a:rPr lang="en-US" baseline="0">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CA4D-47F4-8853-285EC882FD96}"/>
                </c:ext>
              </c:extLst>
            </c:dLbl>
            <c:dLbl>
              <c:idx val="1"/>
              <c:tx>
                <c:rich>
                  <a:bodyPr/>
                  <a:lstStyle/>
                  <a:p>
                    <a:fld id="{1FCF4516-3A4D-480B-B179-689E83EF2221}" type="CELLRANGE">
                      <a:rPr lang="en-US">
                        <a:solidFill>
                          <a:schemeClr val="bg1"/>
                        </a:solidFill>
                      </a:rPr>
                      <a:pPr/>
                      <a:t>[CELLRANGE]</a:t>
                    </a:fld>
                    <a:r>
                      <a:rPr lang="en-US" baseline="0">
                        <a:solidFill>
                          <a:schemeClr val="bg1"/>
                        </a:solidFill>
                      </a:rPr>
                      <a:t>, </a:t>
                    </a:r>
                  </a:p>
                  <a:p>
                    <a:fld id="{96769AE8-7148-47CF-ACD1-372A74DA7B51}" type="VALUE">
                      <a:rPr lang="en-US" baseline="0">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CA4D-47F4-8853-285EC882FD96}"/>
                </c:ext>
              </c:extLst>
            </c:dLbl>
            <c:dLbl>
              <c:idx val="2"/>
              <c:tx>
                <c:rich>
                  <a:bodyPr/>
                  <a:lstStyle/>
                  <a:p>
                    <a:fld id="{FDA3ABE2-0F9F-47D8-90D2-F45329A8C83E}" type="CELLRANGE">
                      <a:rPr lang="en-US">
                        <a:solidFill>
                          <a:schemeClr val="bg1"/>
                        </a:solidFill>
                      </a:rPr>
                      <a:pPr/>
                      <a:t>[CELLRANGE]</a:t>
                    </a:fld>
                    <a:r>
                      <a:rPr lang="en-US" baseline="0">
                        <a:solidFill>
                          <a:schemeClr val="bg1"/>
                        </a:solidFill>
                      </a:rPr>
                      <a:t>, </a:t>
                    </a:r>
                  </a:p>
                  <a:p>
                    <a:fld id="{A7ED7DE5-D2F3-4215-86FD-6F6C6AF49FFE}" type="VALUE">
                      <a:rPr lang="en-US" baseline="0">
                        <a:solidFill>
                          <a:schemeClr val="bg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CA4D-47F4-8853-285EC882FD9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Analysis!$F$20:$F$22</c:f>
              <c:strCache>
                <c:ptCount val="3"/>
                <c:pt idx="0">
                  <c:v>First Class</c:v>
                </c:pt>
                <c:pt idx="1">
                  <c:v>Second Class</c:v>
                </c:pt>
                <c:pt idx="2">
                  <c:v>Third Class</c:v>
                </c:pt>
              </c:strCache>
            </c:strRef>
          </c:cat>
          <c:val>
            <c:numRef>
              <c:f>Analysis!$F$20:$F$22</c:f>
              <c:numCache>
                <c:formatCode>General</c:formatCode>
                <c:ptCount val="3"/>
                <c:pt idx="0">
                  <c:v>200</c:v>
                </c:pt>
                <c:pt idx="1">
                  <c:v>119</c:v>
                </c:pt>
                <c:pt idx="2">
                  <c:v>181</c:v>
                </c:pt>
              </c:numCache>
            </c:numRef>
          </c:val>
          <c:extLst>
            <c:ext xmlns:c15="http://schemas.microsoft.com/office/drawing/2012/chart" uri="{02D57815-91ED-43cb-92C2-25804820EDAC}">
              <c15:datalabelsRange>
                <c15:f>Analysis!$G$20:$G$22</c15:f>
                <c15:dlblRangeCache>
                  <c:ptCount val="3"/>
                  <c:pt idx="0">
                    <c:v>62%</c:v>
                  </c:pt>
                  <c:pt idx="1">
                    <c:v>43%</c:v>
                  </c:pt>
                  <c:pt idx="2">
                    <c:v>26%</c:v>
                  </c:pt>
                </c15:dlblRangeCache>
              </c15:datalabelsRange>
            </c:ext>
            <c:ext xmlns:c16="http://schemas.microsoft.com/office/drawing/2014/chart" uri="{C3380CC4-5D6E-409C-BE32-E72D297353CC}">
              <c16:uniqueId val="{0000000D-CA4D-47F4-8853-285EC882FD96}"/>
            </c:ext>
          </c:extLst>
        </c:ser>
        <c:dLbls>
          <c:dLblPos val="ctr"/>
          <c:showLegendKey val="0"/>
          <c:showVal val="1"/>
          <c:showCatName val="0"/>
          <c:showSerName val="0"/>
          <c:showPercent val="0"/>
          <c:showBubbleSize val="0"/>
        </c:dLbls>
        <c:gapWidth val="100"/>
        <c:overlap val="100"/>
        <c:axId val="1093883183"/>
        <c:axId val="1093885103"/>
      </c:barChart>
      <c:catAx>
        <c:axId val="109388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93885103"/>
        <c:crosses val="autoZero"/>
        <c:auto val="1"/>
        <c:lblAlgn val="ctr"/>
        <c:lblOffset val="100"/>
        <c:noMultiLvlLbl val="0"/>
      </c:catAx>
      <c:valAx>
        <c:axId val="1093885103"/>
        <c:scaling>
          <c:orientation val="minMax"/>
        </c:scaling>
        <c:delete val="1"/>
        <c:axPos val="l"/>
        <c:numFmt formatCode="0%" sourceLinked="1"/>
        <c:majorTickMark val="none"/>
        <c:minorTickMark val="none"/>
        <c:tickLblPos val="nextTo"/>
        <c:crossAx val="109388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[my_data.xlsx]Analysis!PivotTable4</c:name>
    <c:fmtId val="6"/>
  </c:pivotSource>
  <c:chart>
    <c:autoTitleDeleted val="1"/>
    <c:pivotFmts>
      <c:pivotFmt>
        <c:idx val="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a:scene3d>
            <a:camera prst="orthographicFront"/>
            <a:lightRig rig="balanced" dir="t">
              <a:rot lat="0" lon="0" rev="8700000"/>
            </a:lightRig>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Analysis!$B$27</c:f>
              <c:strCache>
                <c:ptCount val="1"/>
                <c:pt idx="0">
                  <c:v>Total</c:v>
                </c:pt>
              </c:strCache>
            </c:strRef>
          </c:tx>
          <c:spPr>
            <a:solidFill>
              <a:schemeClr val="accent1">
                <a:lumMod val="50000"/>
              </a:schemeClr>
            </a:solidFill>
            <a:ln>
              <a:noFill/>
            </a:ln>
            <a:effectLst/>
            <a:scene3d>
              <a:camera prst="orthographicFront"/>
              <a:lightRig rig="balanced" dir="t">
                <a:rot lat="0" lon="0" rev="8700000"/>
              </a:lightRig>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Analysis!$A$28:$A$31</c:f>
              <c:strCache>
                <c:ptCount val="3"/>
                <c:pt idx="0">
                  <c:v>First Class</c:v>
                </c:pt>
                <c:pt idx="1">
                  <c:v>Second Class</c:v>
                </c:pt>
                <c:pt idx="2">
                  <c:v>Third Class</c:v>
                </c:pt>
              </c:strCache>
            </c:strRef>
          </c:cat>
          <c:val>
            <c:numRef>
              <c:f>Analysis!$B$28:$B$31</c:f>
              <c:numCache>
                <c:formatCode>General</c:formatCode>
                <c:ptCount val="3"/>
                <c:pt idx="0">
                  <c:v>323</c:v>
                </c:pt>
                <c:pt idx="1">
                  <c:v>277</c:v>
                </c:pt>
                <c:pt idx="2">
                  <c:v>709</c:v>
                </c:pt>
              </c:numCache>
            </c:numRef>
          </c:val>
          <c:extLst>
            <c:ext xmlns:c16="http://schemas.microsoft.com/office/drawing/2014/chart" uri="{C3380CC4-5D6E-409C-BE32-E72D297353CC}">
              <c16:uniqueId val="{00000000-3195-4DB5-9DEE-4EC06FC96605}"/>
            </c:ext>
          </c:extLst>
        </c:ser>
        <c:dLbls>
          <c:dLblPos val="outEnd"/>
          <c:showLegendKey val="0"/>
          <c:showVal val="1"/>
          <c:showCatName val="0"/>
          <c:showSerName val="0"/>
          <c:showPercent val="0"/>
          <c:showBubbleSize val="0"/>
        </c:dLbls>
        <c:gapWidth val="62"/>
        <c:axId val="1089800959"/>
        <c:axId val="1089801919"/>
      </c:barChart>
      <c:catAx>
        <c:axId val="108980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89801919"/>
        <c:crosses val="autoZero"/>
        <c:auto val="1"/>
        <c:lblAlgn val="ctr"/>
        <c:lblOffset val="100"/>
        <c:noMultiLvlLbl val="0"/>
      </c:catAx>
      <c:valAx>
        <c:axId val="1089801919"/>
        <c:scaling>
          <c:orientation val="minMax"/>
        </c:scaling>
        <c:delete val="1"/>
        <c:axPos val="b"/>
        <c:numFmt formatCode="General" sourceLinked="1"/>
        <c:majorTickMark val="none"/>
        <c:minorTickMark val="none"/>
        <c:tickLblPos val="nextTo"/>
        <c:crossAx val="108980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[my_data.xlsx]Analysis!PivotTable1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bg1">
              <a:lumMod val="85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bg1">
              <a:lumMod val="85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41275">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lumMod val="40000"/>
              <a:lumOff val="60000"/>
            </a:schemeClr>
          </a:solidFill>
          <a:ln w="41275">
            <a:noFill/>
          </a:ln>
          <a:effectLst/>
          <a:scene3d>
            <a:camera prst="orthographicFront"/>
            <a:lightRig rig="threePt" dir="t"/>
          </a:scene3d>
          <a:sp3d>
            <a:bevelT w="190500" h="38100"/>
          </a:sp3d>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r>
                  <a:rPr lang="en-US" baseline="0"/>
                  <a:t> </a:t>
                </a:r>
                <a:fld id="{5ABDFD92-026D-4112-8C22-8F32248E7ED0}" type="PERCENTAGE">
                  <a:rPr lang="en-US" baseline="0"/>
                  <a:pPr>
                    <a:defRPr sz="1100" b="1">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lumMod val="50000"/>
            </a:schemeClr>
          </a:solidFill>
          <a:ln w="41275">
            <a:noFill/>
          </a:ln>
          <a:effectLst/>
          <a:scene3d>
            <a:camera prst="orthographicFront"/>
            <a:lightRig rig="threePt" dir="t"/>
          </a:scene3d>
          <a:sp3d>
            <a:bevelT w="190500" h="38100"/>
          </a:sp3d>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r>
                  <a:rPr lang="en-US" baseline="0">
                    <a:solidFill>
                      <a:schemeClr val="bg1"/>
                    </a:solidFill>
                  </a:rPr>
                  <a:t> </a:t>
                </a:r>
                <a:fld id="{876606FC-BB40-43B1-B7E7-15E4482E125A}" type="PERCENTAGE">
                  <a:rPr lang="en-US" baseline="0">
                    <a:solidFill>
                      <a:schemeClr val="bg1"/>
                    </a:solidFill>
                  </a:rPr>
                  <a:pPr>
                    <a:defRPr sz="1100" b="1">
                      <a:solidFill>
                        <a:schemeClr val="bg1"/>
                      </a:solidFill>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Analysis!$B$3</c:f>
              <c:strCache>
                <c:ptCount val="1"/>
                <c:pt idx="0">
                  <c:v>Total</c:v>
                </c:pt>
              </c:strCache>
            </c:strRef>
          </c:tx>
          <c:spPr>
            <a:ln w="41275">
              <a:noFill/>
            </a:ln>
            <a:scene3d>
              <a:camera prst="orthographicFront"/>
              <a:lightRig rig="threePt" dir="t"/>
            </a:scene3d>
            <a:sp3d>
              <a:bevelT w="190500" h="38100"/>
            </a:sp3d>
          </c:spPr>
          <c:dPt>
            <c:idx val="0"/>
            <c:bubble3D val="0"/>
            <c:spPr>
              <a:solidFill>
                <a:schemeClr val="accent1">
                  <a:lumMod val="40000"/>
                  <a:lumOff val="60000"/>
                </a:schemeClr>
              </a:solidFill>
              <a:ln w="41275">
                <a:noFill/>
              </a:ln>
              <a:effectLst/>
              <a:scene3d>
                <a:camera prst="orthographicFront"/>
                <a:lightRig rig="threePt" dir="t"/>
              </a:scene3d>
              <a:sp3d>
                <a:bevelT w="190500" h="38100"/>
              </a:sp3d>
            </c:spPr>
            <c:extLst>
              <c:ext xmlns:c16="http://schemas.microsoft.com/office/drawing/2014/chart" uri="{C3380CC4-5D6E-409C-BE32-E72D297353CC}">
                <c16:uniqueId val="{00000001-FDA8-4DA0-A8F3-6D2FD4BEB19D}"/>
              </c:ext>
            </c:extLst>
          </c:dPt>
          <c:dPt>
            <c:idx val="1"/>
            <c:bubble3D val="0"/>
            <c:spPr>
              <a:solidFill>
                <a:schemeClr val="accent1">
                  <a:lumMod val="50000"/>
                </a:schemeClr>
              </a:solidFill>
              <a:ln w="41275">
                <a:noFill/>
              </a:ln>
              <a:effectLst/>
              <a:scene3d>
                <a:camera prst="orthographicFront"/>
                <a:lightRig rig="threePt" dir="t"/>
              </a:scene3d>
              <a:sp3d>
                <a:bevelT w="190500" h="38100"/>
              </a:sp3d>
            </c:spPr>
            <c:extLst>
              <c:ext xmlns:c16="http://schemas.microsoft.com/office/drawing/2014/chart" uri="{C3380CC4-5D6E-409C-BE32-E72D297353CC}">
                <c16:uniqueId val="{00000003-FDA8-4DA0-A8F3-6D2FD4BEB19D}"/>
              </c:ext>
            </c:extLst>
          </c:dPt>
          <c:dLbls>
            <c:dLbl>
              <c:idx val="0"/>
              <c:tx>
                <c:rich>
                  <a:bodyPr/>
                  <a:lstStyle/>
                  <a:p>
                    <a:r>
                      <a:rPr lang="en-US" baseline="0"/>
                      <a:t> </a:t>
                    </a:r>
                    <a:fld id="{5ABDFD92-026D-4112-8C22-8F32248E7ED0}"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DA8-4DA0-A8F3-6D2FD4BEB19D}"/>
                </c:ext>
              </c:extLst>
            </c:dLbl>
            <c:dLbl>
              <c:idx val="1"/>
              <c:tx>
                <c:rich>
                  <a:bodyPr/>
                  <a:lstStyle/>
                  <a:p>
                    <a:r>
                      <a:rPr lang="en-US" baseline="0">
                        <a:solidFill>
                          <a:schemeClr val="bg1"/>
                        </a:solidFill>
                      </a:rPr>
                      <a:t> </a:t>
                    </a:r>
                    <a:fld id="{876606FC-BB40-43B1-B7E7-15E4482E125A}" type="PERCENTAGE">
                      <a:rPr lang="en-US" baseline="0">
                        <a:solidFill>
                          <a:schemeClr val="bg1"/>
                        </a:solidFill>
                      </a:rPr>
                      <a:pPr/>
                      <a:t>[PERCENTAGE]</a:t>
                    </a:fld>
                    <a:endParaRPr lang="en-US" baseline="0">
                      <a:solidFill>
                        <a:schemeClr val="bg1"/>
                      </a:solidFill>
                    </a:endParaRPr>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DA8-4DA0-A8F3-6D2FD4BEB19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Analysis!$A$4:$A$6</c:f>
              <c:strCache>
                <c:ptCount val="2"/>
                <c:pt idx="0">
                  <c:v>Died</c:v>
                </c:pt>
                <c:pt idx="1">
                  <c:v>Survived</c:v>
                </c:pt>
              </c:strCache>
            </c:strRef>
          </c:cat>
          <c:val>
            <c:numRef>
              <c:f>Analysis!$B$4:$B$6</c:f>
              <c:numCache>
                <c:formatCode>General</c:formatCode>
                <c:ptCount val="2"/>
                <c:pt idx="0">
                  <c:v>809</c:v>
                </c:pt>
                <c:pt idx="1">
                  <c:v>500</c:v>
                </c:pt>
              </c:numCache>
            </c:numRef>
          </c:val>
          <c:extLst>
            <c:ext xmlns:c16="http://schemas.microsoft.com/office/drawing/2014/chart" uri="{C3380CC4-5D6E-409C-BE32-E72D297353CC}">
              <c16:uniqueId val="{00000004-FDA8-4DA0-A8F3-6D2FD4BEB19D}"/>
            </c:ext>
          </c:extLst>
        </c:ser>
        <c:dLbls>
          <c:showLegendKey val="0"/>
          <c:showVal val="0"/>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[my_data.xlsx]Analysis!PivotTable5</c:name>
    <c:fmtId val="8"/>
  </c:pivotSource>
  <c:chart>
    <c:autoTitleDeleted val="0"/>
    <c:pivotFmts>
      <c:pivotFmt>
        <c:idx val="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
        <c:spPr>
          <a:solidFill>
            <a:schemeClr val="bg1">
              <a:lumMod val="85000"/>
            </a:schemeClr>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fld id="{2B52BF04-E92C-40FE-90E8-83B797D6612C}" type="CELLRANGE">
                  <a:rPr lang="en-US"/>
                  <a:pPr>
                    <a:defRPr sz="1000" b="1"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bg1">
              <a:lumMod val="85000"/>
            </a:schemeClr>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fld id="{E8ADAA5D-4F96-4E59-8BAA-A9649424A4A5}" type="CELLRANGE">
                  <a:rPr lang="en-US"/>
                  <a:pPr>
                    <a:defRPr sz="1000" b="1"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bg1">
              <a:lumMod val="85000"/>
            </a:schemeClr>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fld id="{E03865FB-FFA4-4FB2-B874-44585718FE9E}" type="CELLRANGE">
                  <a:rPr lang="en-US"/>
                  <a:pPr>
                    <a:defRPr sz="1000" b="1"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fld id="{B9D23CFD-CE7B-4387-A68A-BE4D6DC8C37B}" type="CELLRANGE">
                  <a:rPr lang="en-US"/>
                  <a:pPr>
                    <a:defRPr sz="1000" b="1"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fld id="{5F1A3723-BAB9-4649-AF78-90F6DAF052D0}" type="CELLRANGE">
                  <a:rPr lang="en-US"/>
                  <a:pPr>
                    <a:defRPr sz="1000" b="1"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fld id="{5B78DB3C-23AC-44D6-8FE7-2C5279BB659B}" type="CELLRANGE">
                  <a:rPr lang="en-US"/>
                  <a:pPr>
                    <a:defRPr sz="1000" b="1"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0"/>
        <c:spPr>
          <a:solidFill>
            <a:schemeClr val="bg1">
              <a:lumMod val="85000"/>
            </a:schemeClr>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fld id="{9EB38970-0E87-4A75-BA39-7D1282D97E1A}" type="CELLRANGE">
                  <a:rPr lang="en-US"/>
                  <a:pPr>
                    <a:defRPr sz="1000" b="1"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bg1">
              <a:lumMod val="85000"/>
            </a:schemeClr>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fld id="{2E5C692B-37BC-4D9A-ABB0-FEAA6C22F1BD}" type="CELLRANGE">
                  <a:rPr lang="en-US"/>
                  <a:pPr>
                    <a:defRPr sz="1000" b="1"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bg1">
              <a:lumMod val="85000"/>
            </a:schemeClr>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fld id="{6ADA9DC7-B34E-41D6-B6EF-37DC6E55939D}" type="CELLRANGE">
                  <a:rPr lang="en-US"/>
                  <a:pPr>
                    <a:defRPr sz="1000" b="1"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fld id="{3C7E89E6-D402-46BC-8563-21B80BCF73A0}" type="CELLRANGE">
                  <a:rPr lang="en-US"/>
                  <a:pPr>
                    <a:defRPr sz="1000" b="1"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fld id="{3D52A91F-0B3C-4014-8170-6957001A587E}" type="CELLRANGE">
                  <a:rPr lang="en-US"/>
                  <a:pPr>
                    <a:defRPr sz="1000" b="1"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fld id="{C978B821-449B-45AA-B15F-078BB98A6142}" type="CELLRANGE">
                  <a:rPr lang="en-US"/>
                  <a:pPr>
                    <a:defRPr sz="1000" b="1"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spPr>
          <a:solidFill>
            <a:schemeClr val="accent1">
              <a:lumMod val="40000"/>
              <a:lumOff val="60000"/>
            </a:schemeClr>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90000"/>
                      <a:lumOff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7"/>
        <c:spPr>
          <a:solidFill>
            <a:schemeClr val="accent1">
              <a:lumMod val="50000"/>
            </a:schemeClr>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8"/>
        <c:spPr>
          <a:solidFill>
            <a:schemeClr val="accent1">
              <a:lumMod val="40000"/>
              <a:lumOff val="60000"/>
            </a:schemeClr>
          </a:solidFill>
          <a:ln>
            <a:noFill/>
          </a:ln>
          <a:effectLst/>
          <a:scene3d>
            <a:camera prst="orthographicFront"/>
            <a:lightRig rig="threePt" dir="t"/>
          </a:scene3d>
          <a:sp3d>
            <a:bevelT w="190500" h="38100"/>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2">
                        <a:lumMod val="90000"/>
                        <a:lumOff val="10000"/>
                      </a:schemeClr>
                    </a:solidFill>
                    <a:latin typeface="+mn-lt"/>
                    <a:ea typeface="+mn-ea"/>
                    <a:cs typeface="+mn-cs"/>
                  </a:defRPr>
                </a:pPr>
                <a:fld id="{6FD216B4-D075-4D22-8978-16E9234EE821}" type="CELLRANGE">
                  <a:rPr lang="en-US"/>
                  <a:pPr>
                    <a:defRPr sz="1000" b="1">
                      <a:solidFill>
                        <a:schemeClr val="tx2">
                          <a:lumMod val="90000"/>
                          <a:lumOff val="10000"/>
                        </a:schemeClr>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90000"/>
                      <a:lumOff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9"/>
        <c:spPr>
          <a:solidFill>
            <a:schemeClr val="accent1">
              <a:lumMod val="40000"/>
              <a:lumOff val="60000"/>
            </a:schemeClr>
          </a:solidFill>
          <a:ln>
            <a:noFill/>
          </a:ln>
          <a:effectLst/>
          <a:scene3d>
            <a:camera prst="orthographicFront"/>
            <a:lightRig rig="threePt" dir="t"/>
          </a:scene3d>
          <a:sp3d>
            <a:bevelT w="190500" h="38100"/>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2">
                        <a:lumMod val="90000"/>
                        <a:lumOff val="10000"/>
                      </a:schemeClr>
                    </a:solidFill>
                    <a:latin typeface="+mn-lt"/>
                    <a:ea typeface="+mn-ea"/>
                    <a:cs typeface="+mn-cs"/>
                  </a:defRPr>
                </a:pPr>
                <a:fld id="{7352D744-1A49-41D1-99F7-91F18B300041}" type="CELLRANGE">
                  <a:rPr lang="en-US"/>
                  <a:pPr>
                    <a:defRPr sz="1000" b="1">
                      <a:solidFill>
                        <a:schemeClr val="tx2">
                          <a:lumMod val="90000"/>
                          <a:lumOff val="10000"/>
                        </a:schemeClr>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90000"/>
                      <a:lumOff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0"/>
        <c:spPr>
          <a:solidFill>
            <a:schemeClr val="accent1">
              <a:lumMod val="40000"/>
              <a:lumOff val="60000"/>
            </a:schemeClr>
          </a:solidFill>
          <a:ln>
            <a:noFill/>
          </a:ln>
          <a:effectLst/>
          <a:scene3d>
            <a:camera prst="orthographicFront"/>
            <a:lightRig rig="threePt" dir="t"/>
          </a:scene3d>
          <a:sp3d>
            <a:bevelT w="190500" h="38100"/>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2">
                        <a:lumMod val="90000"/>
                        <a:lumOff val="10000"/>
                      </a:schemeClr>
                    </a:solidFill>
                    <a:latin typeface="+mn-lt"/>
                    <a:ea typeface="+mn-ea"/>
                    <a:cs typeface="+mn-cs"/>
                  </a:defRPr>
                </a:pPr>
                <a:fld id="{85F11B93-4BD4-458C-97B9-EF4B3D370A73}" type="CELLRANGE">
                  <a:rPr lang="en-US"/>
                  <a:pPr>
                    <a:defRPr sz="1000" b="1">
                      <a:solidFill>
                        <a:schemeClr val="tx2">
                          <a:lumMod val="90000"/>
                          <a:lumOff val="10000"/>
                        </a:schemeClr>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90000"/>
                      <a:lumOff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1"/>
        <c:spPr>
          <a:solidFill>
            <a:schemeClr val="accent1">
              <a:lumMod val="50000"/>
            </a:schemeClr>
          </a:solidFill>
          <a:ln>
            <a:noFill/>
          </a:ln>
          <a:effectLst/>
          <a:scene3d>
            <a:camera prst="orthographicFront"/>
            <a:lightRig rig="threePt" dir="t"/>
          </a:scene3d>
          <a:sp3d>
            <a:bevelT w="190500" h="38100"/>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fld id="{6AD6925B-6D62-42FB-BAA7-D5DA5DE2031D}" type="CELLRANGE">
                  <a:rPr lang="en-US"/>
                  <a:pPr>
                    <a:defRPr sz="1000" b="1">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2"/>
        <c:spPr>
          <a:solidFill>
            <a:schemeClr val="accent1">
              <a:lumMod val="50000"/>
            </a:schemeClr>
          </a:solidFill>
          <a:ln>
            <a:noFill/>
          </a:ln>
          <a:effectLst/>
          <a:scene3d>
            <a:camera prst="orthographicFront"/>
            <a:lightRig rig="threePt" dir="t"/>
          </a:scene3d>
          <a:sp3d>
            <a:bevelT w="190500" h="38100"/>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fld id="{CD291541-02EE-4D64-9A2A-E25AF64145BB}" type="CELLRANGE">
                  <a:rPr lang="en-US"/>
                  <a:pPr>
                    <a:defRPr sz="1000" b="1">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3"/>
        <c:spPr>
          <a:solidFill>
            <a:schemeClr val="accent1">
              <a:lumMod val="50000"/>
            </a:schemeClr>
          </a:solidFill>
          <a:ln>
            <a:noFill/>
          </a:ln>
          <a:effectLst/>
          <a:scene3d>
            <a:camera prst="orthographicFront"/>
            <a:lightRig rig="threePt" dir="t"/>
          </a:scene3d>
          <a:sp3d>
            <a:bevelT w="190500" h="38100"/>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fld id="{007287CD-C327-491B-A044-04FAB081870E}" type="CELLRANGE">
                  <a:rPr lang="en-US"/>
                  <a:pPr>
                    <a:defRPr sz="1000" b="1">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barChart>
        <c:barDir val="col"/>
        <c:grouping val="percentStacked"/>
        <c:varyColors val="0"/>
        <c:ser>
          <c:idx val="0"/>
          <c:order val="0"/>
          <c:tx>
            <c:strRef>
              <c:f>Analysis!$F$44:$F$46</c:f>
              <c:strCache>
                <c:ptCount val="1"/>
                <c:pt idx="0">
                  <c:v>Died</c:v>
                </c:pt>
              </c:strCache>
            </c:strRef>
          </c:tx>
          <c:spPr>
            <a:solidFill>
              <a:schemeClr val="accent1">
                <a:lumMod val="40000"/>
                <a:lumOff val="60000"/>
              </a:schemeClr>
            </a:solidFill>
            <a:ln>
              <a:noFill/>
            </a:ln>
            <a:effectLst/>
            <a:scene3d>
              <a:camera prst="orthographicFront"/>
              <a:lightRig rig="threePt" dir="t"/>
            </a:scene3d>
            <a:sp3d>
              <a:bevelT w="190500" h="38100"/>
            </a:sp3d>
          </c:spPr>
          <c:invertIfNegative val="0"/>
          <c:dPt>
            <c:idx val="2"/>
            <c:invertIfNegative val="0"/>
            <c:bubble3D val="0"/>
            <c:extLst>
              <c:ext xmlns:c16="http://schemas.microsoft.com/office/drawing/2014/chart" uri="{C3380CC4-5D6E-409C-BE32-E72D297353CC}">
                <c16:uniqueId val="{00000002-8FA4-4D11-9E62-4ECDEA91B861}"/>
              </c:ext>
            </c:extLst>
          </c:dPt>
          <c:dLbls>
            <c:dLbl>
              <c:idx val="0"/>
              <c:tx>
                <c:rich>
                  <a:bodyPr/>
                  <a:lstStyle/>
                  <a:p>
                    <a:fld id="{6FD216B4-D075-4D22-8978-16E9234EE82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FA4-4D11-9E62-4ECDEA91B861}"/>
                </c:ext>
              </c:extLst>
            </c:dLbl>
            <c:dLbl>
              <c:idx val="1"/>
              <c:tx>
                <c:rich>
                  <a:bodyPr/>
                  <a:lstStyle/>
                  <a:p>
                    <a:fld id="{7352D744-1A49-41D1-99F7-91F18B30004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FA4-4D11-9E62-4ECDEA91B861}"/>
                </c:ext>
              </c:extLst>
            </c:dLbl>
            <c:dLbl>
              <c:idx val="2"/>
              <c:tx>
                <c:rich>
                  <a:bodyPr/>
                  <a:lstStyle/>
                  <a:p>
                    <a:fld id="{85F11B93-4BD4-458C-97B9-EF4B3D370A7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FA4-4D11-9E62-4ECDEA91B86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90000"/>
                        <a:lumOff val="10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Analysis!$F$44:$F$46</c:f>
              <c:strCache>
                <c:ptCount val="3"/>
                <c:pt idx="0">
                  <c:v>0-17 yrs</c:v>
                </c:pt>
                <c:pt idx="1">
                  <c:v>18-59 yrs</c:v>
                </c:pt>
                <c:pt idx="2">
                  <c:v>60+ yrs</c:v>
                </c:pt>
              </c:strCache>
            </c:strRef>
          </c:cat>
          <c:val>
            <c:numRef>
              <c:f>Analysis!$F$44:$F$46</c:f>
              <c:numCache>
                <c:formatCode>General</c:formatCode>
                <c:ptCount val="3"/>
                <c:pt idx="0">
                  <c:v>73</c:v>
                </c:pt>
                <c:pt idx="1">
                  <c:v>708</c:v>
                </c:pt>
                <c:pt idx="2">
                  <c:v>28</c:v>
                </c:pt>
              </c:numCache>
            </c:numRef>
          </c:val>
          <c:extLst>
            <c:ext xmlns:c15="http://schemas.microsoft.com/office/drawing/2012/chart" uri="{02D57815-91ED-43cb-92C2-25804820EDAC}">
              <c15:datalabelsRange>
                <c15:f>Analysis!$F$44:$F$46</c15:f>
                <c15:dlblRangeCache>
                  <c:ptCount val="3"/>
                  <c:pt idx="0">
                    <c:v>47%</c:v>
                  </c:pt>
                  <c:pt idx="1">
                    <c:v>63%</c:v>
                  </c:pt>
                  <c:pt idx="2">
                    <c:v>70%</c:v>
                  </c:pt>
                </c15:dlblRangeCache>
              </c15:datalabelsRange>
            </c:ext>
            <c:ext xmlns:c16="http://schemas.microsoft.com/office/drawing/2014/chart" uri="{C3380CC4-5D6E-409C-BE32-E72D297353CC}">
              <c16:uniqueId val="{00000003-8FA4-4D11-9E62-4ECDEA91B861}"/>
            </c:ext>
          </c:extLst>
        </c:ser>
        <c:ser>
          <c:idx val="1"/>
          <c:order val="1"/>
          <c:tx>
            <c:strRef>
              <c:f>Analysis!$F$44:$F$46</c:f>
              <c:strCache>
                <c:ptCount val="1"/>
                <c:pt idx="0">
                  <c:v>Survived</c:v>
                </c:pt>
              </c:strCache>
            </c:strRef>
          </c:tx>
          <c:spPr>
            <a:solidFill>
              <a:schemeClr val="accent1">
                <a:lumMod val="50000"/>
              </a:schemeClr>
            </a:solidFill>
            <a:ln>
              <a:noFill/>
            </a:ln>
            <a:effectLst/>
            <a:scene3d>
              <a:camera prst="orthographicFront"/>
              <a:lightRig rig="threePt" dir="t"/>
            </a:scene3d>
            <a:sp3d>
              <a:bevelT w="190500" h="38100"/>
            </a:sp3d>
          </c:spPr>
          <c:invertIfNegative val="0"/>
          <c:dLbls>
            <c:dLbl>
              <c:idx val="0"/>
              <c:tx>
                <c:rich>
                  <a:bodyPr/>
                  <a:lstStyle/>
                  <a:p>
                    <a:fld id="{6AD6925B-6D62-42FB-BAA7-D5DA5DE2031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FA4-4D11-9E62-4ECDEA91B861}"/>
                </c:ext>
              </c:extLst>
            </c:dLbl>
            <c:dLbl>
              <c:idx val="1"/>
              <c:tx>
                <c:rich>
                  <a:bodyPr/>
                  <a:lstStyle/>
                  <a:p>
                    <a:fld id="{CD291541-02EE-4D64-9A2A-E25AF64145B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FA4-4D11-9E62-4ECDEA91B861}"/>
                </c:ext>
              </c:extLst>
            </c:dLbl>
            <c:dLbl>
              <c:idx val="2"/>
              <c:tx>
                <c:rich>
                  <a:bodyPr/>
                  <a:lstStyle/>
                  <a:p>
                    <a:fld id="{007287CD-C327-491B-A044-04FAB081870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FA4-4D11-9E62-4ECDEA91B86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Analysis!$F$44:$F$46</c:f>
              <c:strCache>
                <c:ptCount val="3"/>
                <c:pt idx="0">
                  <c:v>0-17 yrs</c:v>
                </c:pt>
                <c:pt idx="1">
                  <c:v>18-59 yrs</c:v>
                </c:pt>
                <c:pt idx="2">
                  <c:v>60+ yrs</c:v>
                </c:pt>
              </c:strCache>
            </c:strRef>
          </c:cat>
          <c:val>
            <c:numRef>
              <c:f>Analysis!$F$44:$F$46</c:f>
              <c:numCache>
                <c:formatCode>General</c:formatCode>
                <c:ptCount val="3"/>
                <c:pt idx="0">
                  <c:v>81</c:v>
                </c:pt>
                <c:pt idx="1">
                  <c:v>407</c:v>
                </c:pt>
                <c:pt idx="2">
                  <c:v>12</c:v>
                </c:pt>
              </c:numCache>
            </c:numRef>
          </c:val>
          <c:extLst>
            <c:ext xmlns:c15="http://schemas.microsoft.com/office/drawing/2012/chart" uri="{02D57815-91ED-43cb-92C2-25804820EDAC}">
              <c15:datalabelsRange>
                <c15:f>Analysis!$G$44:$G$46</c15:f>
                <c15:dlblRangeCache>
                  <c:ptCount val="3"/>
                  <c:pt idx="0">
                    <c:v>53%</c:v>
                  </c:pt>
                  <c:pt idx="1">
                    <c:v>37%</c:v>
                  </c:pt>
                  <c:pt idx="2">
                    <c:v>30%</c:v>
                  </c:pt>
                </c15:dlblRangeCache>
              </c15:datalabelsRange>
            </c:ext>
            <c:ext xmlns:c16="http://schemas.microsoft.com/office/drawing/2014/chart" uri="{C3380CC4-5D6E-409C-BE32-E72D297353CC}">
              <c16:uniqueId val="{00000007-8FA4-4D11-9E62-4ECDEA91B861}"/>
            </c:ext>
          </c:extLst>
        </c:ser>
        <c:dLbls>
          <c:showLegendKey val="0"/>
          <c:showVal val="1"/>
          <c:showCatName val="0"/>
          <c:showSerName val="0"/>
          <c:showPercent val="0"/>
          <c:showBubbleSize val="0"/>
        </c:dLbls>
        <c:gapWidth val="80"/>
        <c:overlap val="100"/>
        <c:axId val="29360272"/>
        <c:axId val="29364592"/>
      </c:barChart>
      <c:catAx>
        <c:axId val="2936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9364592"/>
        <c:crosses val="autoZero"/>
        <c:auto val="1"/>
        <c:lblAlgn val="ctr"/>
        <c:lblOffset val="100"/>
        <c:noMultiLvlLbl val="0"/>
      </c:catAx>
      <c:valAx>
        <c:axId val="29364592"/>
        <c:scaling>
          <c:orientation val="minMax"/>
        </c:scaling>
        <c:delete val="1"/>
        <c:axPos val="l"/>
        <c:numFmt formatCode="0%" sourceLinked="1"/>
        <c:majorTickMark val="none"/>
        <c:minorTickMark val="none"/>
        <c:tickLblPos val="nextTo"/>
        <c:crossAx val="2936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5.png"/><Relationship Id="rId18" Type="http://schemas.openxmlformats.org/officeDocument/2006/relationships/image" Target="../media/image10.svg"/><Relationship Id="rId26" Type="http://schemas.openxmlformats.org/officeDocument/2006/relationships/image" Target="../media/image18.svg"/><Relationship Id="rId3" Type="http://schemas.openxmlformats.org/officeDocument/2006/relationships/hyperlink" Target="#Dashboard_1!A1"/><Relationship Id="rId21" Type="http://schemas.openxmlformats.org/officeDocument/2006/relationships/image" Target="../media/image13.png"/><Relationship Id="rId7" Type="http://schemas.openxmlformats.org/officeDocument/2006/relationships/chart" Target="../charts/chart2.xml"/><Relationship Id="rId12" Type="http://schemas.openxmlformats.org/officeDocument/2006/relationships/image" Target="../media/image4.svg"/><Relationship Id="rId17" Type="http://schemas.openxmlformats.org/officeDocument/2006/relationships/image" Target="../media/image9.png"/><Relationship Id="rId25"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image" Target="../media/image1.jpeg"/><Relationship Id="rId6" Type="http://schemas.openxmlformats.org/officeDocument/2006/relationships/chart" Target="../charts/chart1.xml"/><Relationship Id="rId11" Type="http://schemas.openxmlformats.org/officeDocument/2006/relationships/image" Target="../media/image3.png"/><Relationship Id="rId24" Type="http://schemas.openxmlformats.org/officeDocument/2006/relationships/image" Target="../media/image16.svg"/><Relationship Id="rId5" Type="http://schemas.openxmlformats.org/officeDocument/2006/relationships/hyperlink" Target="mailto:teieric2020@gmail.com" TargetMode="External"/><Relationship Id="rId15" Type="http://schemas.openxmlformats.org/officeDocument/2006/relationships/image" Target="../media/image7.png"/><Relationship Id="rId23" Type="http://schemas.openxmlformats.org/officeDocument/2006/relationships/image" Target="../media/image15.png"/><Relationship Id="rId28" Type="http://schemas.openxmlformats.org/officeDocument/2006/relationships/image" Target="../media/image20.svg"/><Relationship Id="rId10" Type="http://schemas.openxmlformats.org/officeDocument/2006/relationships/chart" Target="../charts/chart5.xml"/><Relationship Id="rId19" Type="http://schemas.openxmlformats.org/officeDocument/2006/relationships/image" Target="../media/image11.png"/><Relationship Id="rId4" Type="http://schemas.openxmlformats.org/officeDocument/2006/relationships/hyperlink" Target="#Analysis!A1"/><Relationship Id="rId9" Type="http://schemas.openxmlformats.org/officeDocument/2006/relationships/chart" Target="../charts/chart4.xml"/><Relationship Id="rId14" Type="http://schemas.openxmlformats.org/officeDocument/2006/relationships/image" Target="../media/image6.svg"/><Relationship Id="rId22" Type="http://schemas.openxmlformats.org/officeDocument/2006/relationships/image" Target="../media/image14.svg"/><Relationship Id="rId27"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16</xdr:col>
      <xdr:colOff>464820</xdr:colOff>
      <xdr:row>19</xdr:row>
      <xdr:rowOff>175260</xdr:rowOff>
    </xdr:from>
    <xdr:to>
      <xdr:col>23</xdr:col>
      <xdr:colOff>205740</xdr:colOff>
      <xdr:row>38</xdr:row>
      <xdr:rowOff>68580</xdr:rowOff>
    </xdr:to>
    <xdr:sp macro="" textlink="">
      <xdr:nvSpPr>
        <xdr:cNvPr id="30" name="Rectangle: Rounded Corners 29">
          <a:extLst>
            <a:ext uri="{FF2B5EF4-FFF2-40B4-BE49-F238E27FC236}">
              <a16:creationId xmlns:a16="http://schemas.microsoft.com/office/drawing/2014/main" id="{45FA1ECB-2C6F-4CC1-B8BE-80AFE158C147}"/>
            </a:ext>
          </a:extLst>
        </xdr:cNvPr>
        <xdr:cNvSpPr/>
      </xdr:nvSpPr>
      <xdr:spPr>
        <a:xfrm>
          <a:off x="10218420" y="3649980"/>
          <a:ext cx="4008120" cy="3368040"/>
        </a:xfrm>
        <a:prstGeom prst="roundRect">
          <a:avLst>
            <a:gd name="adj" fmla="val 2626"/>
          </a:avLst>
        </a:prstGeom>
        <a:solidFill>
          <a:schemeClr val="tx2">
            <a:lumMod val="90000"/>
            <a:lumOff val="10000"/>
          </a:schemeClr>
        </a:solidFill>
        <a:ln>
          <a:noFill/>
        </a:ln>
        <a:effectLst>
          <a:glow rad="63500">
            <a:schemeClr val="accent4">
              <a:satMod val="175000"/>
              <a:alpha val="40000"/>
            </a:schemeClr>
          </a:glow>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7620</xdr:colOff>
      <xdr:row>20</xdr:row>
      <xdr:rowOff>0</xdr:rowOff>
    </xdr:from>
    <xdr:to>
      <xdr:col>16</xdr:col>
      <xdr:colOff>106680</xdr:colOff>
      <xdr:row>38</xdr:row>
      <xdr:rowOff>76200</xdr:rowOff>
    </xdr:to>
    <xdr:sp macro="" textlink="">
      <xdr:nvSpPr>
        <xdr:cNvPr id="45" name="Rectangle: Rounded Corners 44">
          <a:extLst>
            <a:ext uri="{FF2B5EF4-FFF2-40B4-BE49-F238E27FC236}">
              <a16:creationId xmlns:a16="http://schemas.microsoft.com/office/drawing/2014/main" id="{7071A33E-0DF3-49BB-AB28-D596A9B78872}"/>
            </a:ext>
          </a:extLst>
        </xdr:cNvPr>
        <xdr:cNvSpPr/>
      </xdr:nvSpPr>
      <xdr:spPr>
        <a:xfrm>
          <a:off x="6103620" y="3657600"/>
          <a:ext cx="3756660" cy="3368040"/>
        </a:xfrm>
        <a:prstGeom prst="roundRect">
          <a:avLst>
            <a:gd name="adj" fmla="val 2626"/>
          </a:avLst>
        </a:prstGeom>
        <a:solidFill>
          <a:schemeClr val="tx2">
            <a:lumMod val="90000"/>
            <a:lumOff val="10000"/>
          </a:schemeClr>
        </a:solidFill>
        <a:ln>
          <a:noFill/>
        </a:ln>
        <a:effectLst>
          <a:glow rad="63500">
            <a:schemeClr val="accent4">
              <a:satMod val="175000"/>
              <a:alpha val="40000"/>
            </a:schemeClr>
          </a:glow>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320040</xdr:colOff>
      <xdr:row>20</xdr:row>
      <xdr:rowOff>22860</xdr:rowOff>
    </xdr:from>
    <xdr:to>
      <xdr:col>9</xdr:col>
      <xdr:colOff>335280</xdr:colOff>
      <xdr:row>38</xdr:row>
      <xdr:rowOff>60960</xdr:rowOff>
    </xdr:to>
    <xdr:sp macro="" textlink="">
      <xdr:nvSpPr>
        <xdr:cNvPr id="8" name="Rectangle: Rounded Corners 7">
          <a:extLst>
            <a:ext uri="{FF2B5EF4-FFF2-40B4-BE49-F238E27FC236}">
              <a16:creationId xmlns:a16="http://schemas.microsoft.com/office/drawing/2014/main" id="{F0E3189F-36B6-4D62-ACBB-0DFBA3FE8B98}"/>
            </a:ext>
          </a:extLst>
        </xdr:cNvPr>
        <xdr:cNvSpPr/>
      </xdr:nvSpPr>
      <xdr:spPr>
        <a:xfrm>
          <a:off x="2148840" y="3680460"/>
          <a:ext cx="3672840" cy="3329940"/>
        </a:xfrm>
        <a:prstGeom prst="roundRect">
          <a:avLst>
            <a:gd name="adj" fmla="val 2626"/>
          </a:avLst>
        </a:prstGeom>
        <a:solidFill>
          <a:schemeClr val="tx2">
            <a:lumMod val="90000"/>
            <a:lumOff val="10000"/>
          </a:schemeClr>
        </a:solidFill>
        <a:ln>
          <a:noFill/>
        </a:ln>
        <a:effectLst>
          <a:glow rad="63500">
            <a:schemeClr val="accent4">
              <a:satMod val="175000"/>
              <a:alpha val="40000"/>
            </a:schemeClr>
          </a:glow>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68580</xdr:colOff>
      <xdr:row>0</xdr:row>
      <xdr:rowOff>68580</xdr:rowOff>
    </xdr:from>
    <xdr:to>
      <xdr:col>2</xdr:col>
      <xdr:colOff>594360</xdr:colOff>
      <xdr:row>39</xdr:row>
      <xdr:rowOff>15240</xdr:rowOff>
    </xdr:to>
    <xdr:sp macro="" textlink="">
      <xdr:nvSpPr>
        <xdr:cNvPr id="2" name="Rectangle: Rounded Corners 1">
          <a:extLst>
            <a:ext uri="{FF2B5EF4-FFF2-40B4-BE49-F238E27FC236}">
              <a16:creationId xmlns:a16="http://schemas.microsoft.com/office/drawing/2014/main" id="{7ADBE76F-9418-9AFD-ECBB-29FF00461E0C}"/>
            </a:ext>
          </a:extLst>
        </xdr:cNvPr>
        <xdr:cNvSpPr/>
      </xdr:nvSpPr>
      <xdr:spPr>
        <a:xfrm>
          <a:off x="68580" y="68580"/>
          <a:ext cx="1744980" cy="7078980"/>
        </a:xfrm>
        <a:prstGeom prst="roundRect">
          <a:avLst>
            <a:gd name="adj" fmla="val 2334"/>
          </a:avLst>
        </a:prstGeom>
        <a:solidFill>
          <a:schemeClr val="tx2">
            <a:lumMod val="90000"/>
            <a:lumOff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152400</xdr:colOff>
      <xdr:row>0</xdr:row>
      <xdr:rowOff>76200</xdr:rowOff>
    </xdr:from>
    <xdr:to>
      <xdr:col>23</xdr:col>
      <xdr:colOff>22860</xdr:colOff>
      <xdr:row>2</xdr:row>
      <xdr:rowOff>137160</xdr:rowOff>
    </xdr:to>
    <xdr:sp macro="" textlink="">
      <xdr:nvSpPr>
        <xdr:cNvPr id="3" name="Rectangle: Rounded Corners 2">
          <a:extLst>
            <a:ext uri="{FF2B5EF4-FFF2-40B4-BE49-F238E27FC236}">
              <a16:creationId xmlns:a16="http://schemas.microsoft.com/office/drawing/2014/main" id="{F38CB218-3071-5F30-B636-92CB9A31B8F8}"/>
            </a:ext>
          </a:extLst>
        </xdr:cNvPr>
        <xdr:cNvSpPr/>
      </xdr:nvSpPr>
      <xdr:spPr>
        <a:xfrm>
          <a:off x="1981200" y="76200"/>
          <a:ext cx="12062460" cy="426720"/>
        </a:xfrm>
        <a:prstGeom prst="roundRect">
          <a:avLst>
            <a:gd name="adj" fmla="val 5097"/>
          </a:avLst>
        </a:prstGeom>
        <a:solidFill>
          <a:schemeClr val="tx2">
            <a:lumMod val="90000"/>
            <a:lumOff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threePt" dir="t"/>
          </a:scene3d>
          <a:sp3d extrusionH="57150">
            <a:bevelT w="82550" h="38100" prst="coolSlant"/>
          </a:sp3d>
        </a:bodyPr>
        <a:lstStyle/>
        <a:p>
          <a:pPr algn="ctr"/>
          <a:r>
            <a:rPr lang="en-US" sz="3200">
              <a:solidFill>
                <a:schemeClr val="bg1"/>
              </a:solidFill>
              <a:latin typeface="Arial Black" panose="020B0A04020102020204" pitchFamily="34" charset="0"/>
            </a:rPr>
            <a:t>RMS TITANIC DATA ANALYSIS &amp;</a:t>
          </a:r>
          <a:r>
            <a:rPr lang="en-US" sz="3200" baseline="0">
              <a:solidFill>
                <a:schemeClr val="bg1"/>
              </a:solidFill>
              <a:latin typeface="Arial Black" panose="020B0A04020102020204" pitchFamily="34" charset="0"/>
            </a:rPr>
            <a:t> VISUALIZATION</a:t>
          </a:r>
          <a:endParaRPr lang="en-US" sz="3200">
            <a:solidFill>
              <a:schemeClr val="bg1"/>
            </a:solidFill>
            <a:latin typeface="Arial Black" panose="020B0A04020102020204" pitchFamily="34" charset="0"/>
          </a:endParaRPr>
        </a:p>
      </xdr:txBody>
    </xdr:sp>
    <xdr:clientData/>
  </xdr:twoCellAnchor>
  <xdr:twoCellAnchor>
    <xdr:from>
      <xdr:col>3</xdr:col>
      <xdr:colOff>160020</xdr:colOff>
      <xdr:row>3</xdr:row>
      <xdr:rowOff>83820</xdr:rowOff>
    </xdr:from>
    <xdr:to>
      <xdr:col>9</xdr:col>
      <xdr:colOff>411480</xdr:colOff>
      <xdr:row>16</xdr:row>
      <xdr:rowOff>7620</xdr:rowOff>
    </xdr:to>
    <xdr:sp macro="" textlink="">
      <xdr:nvSpPr>
        <xdr:cNvPr id="4" name="Rectangle: Rounded Corners 3">
          <a:extLst>
            <a:ext uri="{FF2B5EF4-FFF2-40B4-BE49-F238E27FC236}">
              <a16:creationId xmlns:a16="http://schemas.microsoft.com/office/drawing/2014/main" id="{EFC745AB-569F-A553-B4E6-9E3F90992787}"/>
            </a:ext>
          </a:extLst>
        </xdr:cNvPr>
        <xdr:cNvSpPr/>
      </xdr:nvSpPr>
      <xdr:spPr>
        <a:xfrm>
          <a:off x="1988820" y="632460"/>
          <a:ext cx="3909060" cy="2301240"/>
        </a:xfrm>
        <a:prstGeom prst="roundRect">
          <a:avLst>
            <a:gd name="adj" fmla="val 2626"/>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251460</xdr:colOff>
      <xdr:row>3</xdr:row>
      <xdr:rowOff>91440</xdr:rowOff>
    </xdr:from>
    <xdr:to>
      <xdr:col>23</xdr:col>
      <xdr:colOff>15240</xdr:colOff>
      <xdr:row>15</xdr:row>
      <xdr:rowOff>167640</xdr:rowOff>
    </xdr:to>
    <xdr:sp macro="" textlink="">
      <xdr:nvSpPr>
        <xdr:cNvPr id="5" name="Rectangle: Rounded Corners 4">
          <a:extLst>
            <a:ext uri="{FF2B5EF4-FFF2-40B4-BE49-F238E27FC236}">
              <a16:creationId xmlns:a16="http://schemas.microsoft.com/office/drawing/2014/main" id="{D40BD25A-1CB0-4BE9-A6BE-B86DCE718128}"/>
            </a:ext>
          </a:extLst>
        </xdr:cNvPr>
        <xdr:cNvSpPr/>
      </xdr:nvSpPr>
      <xdr:spPr>
        <a:xfrm>
          <a:off x="10005060" y="640080"/>
          <a:ext cx="4030980" cy="2270760"/>
        </a:xfrm>
        <a:prstGeom prst="roundRect">
          <a:avLst>
            <a:gd name="adj" fmla="val 2626"/>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579120</xdr:colOff>
      <xdr:row>3</xdr:row>
      <xdr:rowOff>99060</xdr:rowOff>
    </xdr:from>
    <xdr:to>
      <xdr:col>16</xdr:col>
      <xdr:colOff>76200</xdr:colOff>
      <xdr:row>16</xdr:row>
      <xdr:rowOff>7620</xdr:rowOff>
    </xdr:to>
    <xdr:sp macro="" textlink="">
      <xdr:nvSpPr>
        <xdr:cNvPr id="6" name="Rectangle: Rounded Corners 5">
          <a:extLst>
            <a:ext uri="{FF2B5EF4-FFF2-40B4-BE49-F238E27FC236}">
              <a16:creationId xmlns:a16="http://schemas.microsoft.com/office/drawing/2014/main" id="{A6FA8A62-5013-4D5E-8C7D-99D4E7122C4A}"/>
            </a:ext>
          </a:extLst>
        </xdr:cNvPr>
        <xdr:cNvSpPr/>
      </xdr:nvSpPr>
      <xdr:spPr>
        <a:xfrm>
          <a:off x="6065520" y="647700"/>
          <a:ext cx="3764280" cy="2286000"/>
        </a:xfrm>
        <a:prstGeom prst="roundRect">
          <a:avLst>
            <a:gd name="adj" fmla="val 2626"/>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167640</xdr:colOff>
      <xdr:row>16</xdr:row>
      <xdr:rowOff>129540</xdr:rowOff>
    </xdr:from>
    <xdr:to>
      <xdr:col>23</xdr:col>
      <xdr:colOff>15240</xdr:colOff>
      <xdr:row>19</xdr:row>
      <xdr:rowOff>106680</xdr:rowOff>
    </xdr:to>
    <xdr:sp macro="" textlink="">
      <xdr:nvSpPr>
        <xdr:cNvPr id="7" name="Rectangle: Rounded Corners 6">
          <a:extLst>
            <a:ext uri="{FF2B5EF4-FFF2-40B4-BE49-F238E27FC236}">
              <a16:creationId xmlns:a16="http://schemas.microsoft.com/office/drawing/2014/main" id="{A84914A2-A4C8-494F-9BD9-7AFE868FCA25}"/>
            </a:ext>
          </a:extLst>
        </xdr:cNvPr>
        <xdr:cNvSpPr/>
      </xdr:nvSpPr>
      <xdr:spPr>
        <a:xfrm>
          <a:off x="1996440" y="3055620"/>
          <a:ext cx="12039600" cy="525780"/>
        </a:xfrm>
        <a:prstGeom prst="roundRect">
          <a:avLst>
            <a:gd name="adj" fmla="val 5097"/>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200">
            <a:latin typeface="Arial Black" panose="020B0A04020102020204" pitchFamily="34" charset="0"/>
          </a:endParaRPr>
        </a:p>
      </xdr:txBody>
    </xdr:sp>
    <xdr:clientData/>
  </xdr:twoCellAnchor>
  <xdr:twoCellAnchor>
    <xdr:from>
      <xdr:col>3</xdr:col>
      <xdr:colOff>160020</xdr:colOff>
      <xdr:row>21</xdr:row>
      <xdr:rowOff>15240</xdr:rowOff>
    </xdr:from>
    <xdr:to>
      <xdr:col>9</xdr:col>
      <xdr:colOff>152400</xdr:colOff>
      <xdr:row>39</xdr:row>
      <xdr:rowOff>7620</xdr:rowOff>
    </xdr:to>
    <xdr:sp macro="" textlink="">
      <xdr:nvSpPr>
        <xdr:cNvPr id="9" name="Rectangle: Rounded Corners 8">
          <a:extLst>
            <a:ext uri="{FF2B5EF4-FFF2-40B4-BE49-F238E27FC236}">
              <a16:creationId xmlns:a16="http://schemas.microsoft.com/office/drawing/2014/main" id="{EFAB5EBA-BF9C-4FBD-8292-D33956967998}"/>
            </a:ext>
          </a:extLst>
        </xdr:cNvPr>
        <xdr:cNvSpPr/>
      </xdr:nvSpPr>
      <xdr:spPr>
        <a:xfrm>
          <a:off x="1988820" y="3855720"/>
          <a:ext cx="3649980" cy="3284220"/>
        </a:xfrm>
        <a:prstGeom prst="roundRect">
          <a:avLst>
            <a:gd name="adj" fmla="val 2626"/>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281940</xdr:colOff>
      <xdr:row>20</xdr:row>
      <xdr:rowOff>144780</xdr:rowOff>
    </xdr:from>
    <xdr:to>
      <xdr:col>23</xdr:col>
      <xdr:colOff>22860</xdr:colOff>
      <xdr:row>39</xdr:row>
      <xdr:rowOff>7620</xdr:rowOff>
    </xdr:to>
    <xdr:sp macro="" textlink="">
      <xdr:nvSpPr>
        <xdr:cNvPr id="10" name="Rectangle: Rounded Corners 9">
          <a:extLst>
            <a:ext uri="{FF2B5EF4-FFF2-40B4-BE49-F238E27FC236}">
              <a16:creationId xmlns:a16="http://schemas.microsoft.com/office/drawing/2014/main" id="{003DE055-C46A-49D2-AAEB-2B8BB45F88B8}"/>
            </a:ext>
          </a:extLst>
        </xdr:cNvPr>
        <xdr:cNvSpPr/>
      </xdr:nvSpPr>
      <xdr:spPr>
        <a:xfrm>
          <a:off x="10035540" y="3802380"/>
          <a:ext cx="4008120" cy="3337560"/>
        </a:xfrm>
        <a:prstGeom prst="roundRect">
          <a:avLst>
            <a:gd name="adj" fmla="val 2626"/>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472440</xdr:colOff>
      <xdr:row>21</xdr:row>
      <xdr:rowOff>22860</xdr:rowOff>
    </xdr:from>
    <xdr:to>
      <xdr:col>15</xdr:col>
      <xdr:colOff>556260</xdr:colOff>
      <xdr:row>39</xdr:row>
      <xdr:rowOff>7620</xdr:rowOff>
    </xdr:to>
    <xdr:sp macro="" textlink="">
      <xdr:nvSpPr>
        <xdr:cNvPr id="11" name="Rectangle: Rounded Corners 10">
          <a:extLst>
            <a:ext uri="{FF2B5EF4-FFF2-40B4-BE49-F238E27FC236}">
              <a16:creationId xmlns:a16="http://schemas.microsoft.com/office/drawing/2014/main" id="{93421AD9-5D41-4661-BC0E-D8438188377E}"/>
            </a:ext>
          </a:extLst>
        </xdr:cNvPr>
        <xdr:cNvSpPr/>
      </xdr:nvSpPr>
      <xdr:spPr>
        <a:xfrm>
          <a:off x="5958840" y="3863340"/>
          <a:ext cx="3741420" cy="3276600"/>
        </a:xfrm>
        <a:prstGeom prst="roundRect">
          <a:avLst>
            <a:gd name="adj" fmla="val 2626"/>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152400</xdr:colOff>
      <xdr:row>3</xdr:row>
      <xdr:rowOff>60960</xdr:rowOff>
    </xdr:from>
    <xdr:to>
      <xdr:col>6</xdr:col>
      <xdr:colOff>601980</xdr:colOff>
      <xdr:row>5</xdr:row>
      <xdr:rowOff>68580</xdr:rowOff>
    </xdr:to>
    <xdr:sp macro="" textlink="">
      <xdr:nvSpPr>
        <xdr:cNvPr id="12" name="TextBox 11">
          <a:extLst>
            <a:ext uri="{FF2B5EF4-FFF2-40B4-BE49-F238E27FC236}">
              <a16:creationId xmlns:a16="http://schemas.microsoft.com/office/drawing/2014/main" id="{0B143994-07FD-DDE6-AB57-E6E373129B58}"/>
            </a:ext>
          </a:extLst>
        </xdr:cNvPr>
        <xdr:cNvSpPr txBox="1"/>
      </xdr:nvSpPr>
      <xdr:spPr>
        <a:xfrm>
          <a:off x="1981200" y="609600"/>
          <a:ext cx="227838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tx1"/>
              </a:solidFill>
              <a:latin typeface="Arial Black" panose="020B0A04020102020204" pitchFamily="34" charset="0"/>
            </a:rPr>
            <a:t>Survival</a:t>
          </a:r>
          <a:r>
            <a:rPr lang="en-US" sz="1100" b="0" baseline="0">
              <a:solidFill>
                <a:schemeClr val="tx1"/>
              </a:solidFill>
              <a:latin typeface="Arial Black" panose="020B0A04020102020204" pitchFamily="34" charset="0"/>
            </a:rPr>
            <a:t> &amp; Death</a:t>
          </a:r>
          <a:endParaRPr lang="en-US" sz="1100" b="0">
            <a:solidFill>
              <a:schemeClr val="tx1"/>
            </a:solidFill>
            <a:latin typeface="Arial Black" panose="020B0A04020102020204" pitchFamily="34" charset="0"/>
          </a:endParaRPr>
        </a:p>
      </xdr:txBody>
    </xdr:sp>
    <xdr:clientData/>
  </xdr:twoCellAnchor>
  <xdr:twoCellAnchor>
    <xdr:from>
      <xdr:col>10</xdr:col>
      <xdr:colOff>53340</xdr:colOff>
      <xdr:row>3</xdr:row>
      <xdr:rowOff>60960</xdr:rowOff>
    </xdr:from>
    <xdr:to>
      <xdr:col>13</xdr:col>
      <xdr:colOff>502920</xdr:colOff>
      <xdr:row>5</xdr:row>
      <xdr:rowOff>68580</xdr:rowOff>
    </xdr:to>
    <xdr:sp macro="" textlink="">
      <xdr:nvSpPr>
        <xdr:cNvPr id="13" name="TextBox 12">
          <a:extLst>
            <a:ext uri="{FF2B5EF4-FFF2-40B4-BE49-F238E27FC236}">
              <a16:creationId xmlns:a16="http://schemas.microsoft.com/office/drawing/2014/main" id="{671A9378-1BE0-4D18-96BF-735A31854889}"/>
            </a:ext>
          </a:extLst>
        </xdr:cNvPr>
        <xdr:cNvSpPr txBox="1"/>
      </xdr:nvSpPr>
      <xdr:spPr>
        <a:xfrm>
          <a:off x="6149340" y="609600"/>
          <a:ext cx="227838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ysClr val="windowText" lastClr="000000"/>
              </a:solidFill>
              <a:latin typeface="Arial Black" panose="020B0A04020102020204" pitchFamily="34" charset="0"/>
            </a:rPr>
            <a:t>Passengers</a:t>
          </a:r>
        </a:p>
      </xdr:txBody>
    </xdr:sp>
    <xdr:clientData/>
  </xdr:twoCellAnchor>
  <xdr:twoCellAnchor>
    <xdr:from>
      <xdr:col>10</xdr:col>
      <xdr:colOff>259080</xdr:colOff>
      <xdr:row>5</xdr:row>
      <xdr:rowOff>38100</xdr:rowOff>
    </xdr:from>
    <xdr:to>
      <xdr:col>11</xdr:col>
      <xdr:colOff>411480</xdr:colOff>
      <xdr:row>7</xdr:row>
      <xdr:rowOff>45720</xdr:rowOff>
    </xdr:to>
    <xdr:sp macro="" textlink="">
      <xdr:nvSpPr>
        <xdr:cNvPr id="14" name="TextBox 13">
          <a:extLst>
            <a:ext uri="{FF2B5EF4-FFF2-40B4-BE49-F238E27FC236}">
              <a16:creationId xmlns:a16="http://schemas.microsoft.com/office/drawing/2014/main" id="{8AFB55CB-ED7D-469A-BFDE-45786E6805BD}"/>
            </a:ext>
          </a:extLst>
        </xdr:cNvPr>
        <xdr:cNvSpPr txBox="1"/>
      </xdr:nvSpPr>
      <xdr:spPr>
        <a:xfrm>
          <a:off x="6355080" y="952500"/>
          <a:ext cx="7620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400" b="0">
              <a:solidFill>
                <a:schemeClr val="tx2">
                  <a:lumMod val="75000"/>
                  <a:lumOff val="25000"/>
                </a:schemeClr>
              </a:solidFill>
              <a:latin typeface="Arial Black" panose="020B0A04020102020204" pitchFamily="34" charset="0"/>
            </a:rPr>
            <a:t>Total</a:t>
          </a:r>
        </a:p>
      </xdr:txBody>
    </xdr:sp>
    <xdr:clientData/>
  </xdr:twoCellAnchor>
  <xdr:twoCellAnchor>
    <xdr:from>
      <xdr:col>10</xdr:col>
      <xdr:colOff>297180</xdr:colOff>
      <xdr:row>7</xdr:row>
      <xdr:rowOff>83820</xdr:rowOff>
    </xdr:from>
    <xdr:to>
      <xdr:col>11</xdr:col>
      <xdr:colOff>381000</xdr:colOff>
      <xdr:row>9</xdr:row>
      <xdr:rowOff>91440</xdr:rowOff>
    </xdr:to>
    <xdr:sp macro="" textlink="">
      <xdr:nvSpPr>
        <xdr:cNvPr id="15" name="TextBox 14">
          <a:extLst>
            <a:ext uri="{FF2B5EF4-FFF2-40B4-BE49-F238E27FC236}">
              <a16:creationId xmlns:a16="http://schemas.microsoft.com/office/drawing/2014/main" id="{3260EEC3-5F81-4FF5-AD7B-19C48B163050}"/>
            </a:ext>
          </a:extLst>
        </xdr:cNvPr>
        <xdr:cNvSpPr txBox="1"/>
      </xdr:nvSpPr>
      <xdr:spPr>
        <a:xfrm>
          <a:off x="6393180" y="1363980"/>
          <a:ext cx="6934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400" b="0">
              <a:solidFill>
                <a:srgbClr val="C00000"/>
              </a:solidFill>
              <a:latin typeface="Arial Black" panose="020B0A04020102020204" pitchFamily="34" charset="0"/>
            </a:rPr>
            <a:t>Male</a:t>
          </a:r>
        </a:p>
      </xdr:txBody>
    </xdr:sp>
    <xdr:clientData/>
  </xdr:twoCellAnchor>
  <xdr:twoCellAnchor>
    <xdr:from>
      <xdr:col>10</xdr:col>
      <xdr:colOff>38100</xdr:colOff>
      <xdr:row>10</xdr:row>
      <xdr:rowOff>0</xdr:rowOff>
    </xdr:from>
    <xdr:to>
      <xdr:col>11</xdr:col>
      <xdr:colOff>449580</xdr:colOff>
      <xdr:row>12</xdr:row>
      <xdr:rowOff>7620</xdr:rowOff>
    </xdr:to>
    <xdr:sp macro="" textlink="">
      <xdr:nvSpPr>
        <xdr:cNvPr id="16" name="TextBox 15">
          <a:extLst>
            <a:ext uri="{FF2B5EF4-FFF2-40B4-BE49-F238E27FC236}">
              <a16:creationId xmlns:a16="http://schemas.microsoft.com/office/drawing/2014/main" id="{9C79A749-37EC-4995-9FC8-F2B840330B13}"/>
            </a:ext>
          </a:extLst>
        </xdr:cNvPr>
        <xdr:cNvSpPr txBox="1"/>
      </xdr:nvSpPr>
      <xdr:spPr>
        <a:xfrm>
          <a:off x="6134100" y="1828800"/>
          <a:ext cx="102108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400" b="0">
              <a:solidFill>
                <a:schemeClr val="accent6">
                  <a:lumMod val="75000"/>
                </a:schemeClr>
              </a:solidFill>
              <a:latin typeface="Arial Black" panose="020B0A04020102020204" pitchFamily="34" charset="0"/>
            </a:rPr>
            <a:t>Female</a:t>
          </a:r>
        </a:p>
      </xdr:txBody>
    </xdr:sp>
    <xdr:clientData/>
  </xdr:twoCellAnchor>
  <xdr:twoCellAnchor>
    <xdr:from>
      <xdr:col>9</xdr:col>
      <xdr:colOff>426720</xdr:colOff>
      <xdr:row>12</xdr:row>
      <xdr:rowOff>167640</xdr:rowOff>
    </xdr:from>
    <xdr:to>
      <xdr:col>11</xdr:col>
      <xdr:colOff>510540</xdr:colOff>
      <xdr:row>14</xdr:row>
      <xdr:rowOff>175260</xdr:rowOff>
    </xdr:to>
    <xdr:sp macro="" textlink="">
      <xdr:nvSpPr>
        <xdr:cNvPr id="17" name="TextBox 16">
          <a:extLst>
            <a:ext uri="{FF2B5EF4-FFF2-40B4-BE49-F238E27FC236}">
              <a16:creationId xmlns:a16="http://schemas.microsoft.com/office/drawing/2014/main" id="{7D71FC0D-F9CF-4628-9413-0A53548255F4}"/>
            </a:ext>
          </a:extLst>
        </xdr:cNvPr>
        <xdr:cNvSpPr txBox="1"/>
      </xdr:nvSpPr>
      <xdr:spPr>
        <a:xfrm>
          <a:off x="5913120" y="2362200"/>
          <a:ext cx="13030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400" b="0">
              <a:solidFill>
                <a:schemeClr val="tx2">
                  <a:lumMod val="50000"/>
                  <a:lumOff val="50000"/>
                </a:schemeClr>
              </a:solidFill>
              <a:latin typeface="Arial Black" panose="020B0A04020102020204" pitchFamily="34" charset="0"/>
            </a:rPr>
            <a:t>Survival</a:t>
          </a:r>
          <a:r>
            <a:rPr lang="en-US" sz="1400" b="0" baseline="0">
              <a:solidFill>
                <a:schemeClr val="tx2">
                  <a:lumMod val="50000"/>
                  <a:lumOff val="50000"/>
                </a:schemeClr>
              </a:solidFill>
              <a:latin typeface="Arial Black" panose="020B0A04020102020204" pitchFamily="34" charset="0"/>
            </a:rPr>
            <a:t> %</a:t>
          </a:r>
          <a:endParaRPr lang="en-US" sz="1400" b="0">
            <a:solidFill>
              <a:schemeClr val="tx2">
                <a:lumMod val="50000"/>
                <a:lumOff val="50000"/>
              </a:schemeClr>
            </a:solidFill>
            <a:latin typeface="Arial Black" panose="020B0A04020102020204" pitchFamily="34" charset="0"/>
          </a:endParaRPr>
        </a:p>
      </xdr:txBody>
    </xdr:sp>
    <xdr:clientData/>
  </xdr:twoCellAnchor>
  <xdr:twoCellAnchor>
    <xdr:from>
      <xdr:col>16</xdr:col>
      <xdr:colOff>68580</xdr:colOff>
      <xdr:row>3</xdr:row>
      <xdr:rowOff>30480</xdr:rowOff>
    </xdr:from>
    <xdr:to>
      <xdr:col>19</xdr:col>
      <xdr:colOff>518160</xdr:colOff>
      <xdr:row>5</xdr:row>
      <xdr:rowOff>38100</xdr:rowOff>
    </xdr:to>
    <xdr:sp macro="" textlink="">
      <xdr:nvSpPr>
        <xdr:cNvPr id="18" name="TextBox 17">
          <a:extLst>
            <a:ext uri="{FF2B5EF4-FFF2-40B4-BE49-F238E27FC236}">
              <a16:creationId xmlns:a16="http://schemas.microsoft.com/office/drawing/2014/main" id="{08F86A89-74E7-469A-90D9-2E21FFFBA2F0}"/>
            </a:ext>
          </a:extLst>
        </xdr:cNvPr>
        <xdr:cNvSpPr txBox="1"/>
      </xdr:nvSpPr>
      <xdr:spPr>
        <a:xfrm>
          <a:off x="9822180" y="579120"/>
          <a:ext cx="227838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ysClr val="windowText" lastClr="000000"/>
              </a:solidFill>
              <a:latin typeface="Arial Black" panose="020B0A04020102020204" pitchFamily="34" charset="0"/>
            </a:rPr>
            <a:t>Passengers</a:t>
          </a:r>
          <a:r>
            <a:rPr lang="en-US" sz="1100" b="0">
              <a:solidFill>
                <a:schemeClr val="bg1"/>
              </a:solidFill>
              <a:latin typeface="Arial Black" panose="020B0A04020102020204" pitchFamily="34" charset="0"/>
            </a:rPr>
            <a:t> </a:t>
          </a:r>
          <a:r>
            <a:rPr lang="en-US" sz="1100" b="0">
              <a:solidFill>
                <a:sysClr val="windowText" lastClr="000000"/>
              </a:solidFill>
              <a:latin typeface="Arial Black" panose="020B0A04020102020204" pitchFamily="34" charset="0"/>
            </a:rPr>
            <a:t>Class</a:t>
          </a:r>
        </a:p>
      </xdr:txBody>
    </xdr:sp>
    <xdr:clientData/>
  </xdr:twoCellAnchor>
  <xdr:twoCellAnchor>
    <xdr:from>
      <xdr:col>3</xdr:col>
      <xdr:colOff>175260</xdr:colOff>
      <xdr:row>20</xdr:row>
      <xdr:rowOff>106680</xdr:rowOff>
    </xdr:from>
    <xdr:to>
      <xdr:col>7</xdr:col>
      <xdr:colOff>457200</xdr:colOff>
      <xdr:row>22</xdr:row>
      <xdr:rowOff>114300</xdr:rowOff>
    </xdr:to>
    <xdr:sp macro="" textlink="">
      <xdr:nvSpPr>
        <xdr:cNvPr id="19" name="TextBox 18">
          <a:extLst>
            <a:ext uri="{FF2B5EF4-FFF2-40B4-BE49-F238E27FC236}">
              <a16:creationId xmlns:a16="http://schemas.microsoft.com/office/drawing/2014/main" id="{F7EDAEF2-A502-4C20-8B81-88626FAF9D93}"/>
            </a:ext>
          </a:extLst>
        </xdr:cNvPr>
        <xdr:cNvSpPr txBox="1"/>
      </xdr:nvSpPr>
      <xdr:spPr>
        <a:xfrm>
          <a:off x="2004060" y="3764280"/>
          <a:ext cx="27203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tx1"/>
              </a:solidFill>
              <a:latin typeface="Arial Black" panose="020B0A04020102020204" pitchFamily="34" charset="0"/>
            </a:rPr>
            <a:t>Survival</a:t>
          </a:r>
          <a:r>
            <a:rPr lang="en-US" sz="1100" b="0" baseline="0">
              <a:solidFill>
                <a:schemeClr val="tx1"/>
              </a:solidFill>
              <a:latin typeface="Arial Black" panose="020B0A04020102020204" pitchFamily="34" charset="0"/>
            </a:rPr>
            <a:t> by Passenger Class</a:t>
          </a:r>
          <a:endParaRPr lang="en-US" sz="1100" b="0">
            <a:solidFill>
              <a:schemeClr val="tx1"/>
            </a:solidFill>
            <a:latin typeface="Arial Black" panose="020B0A04020102020204" pitchFamily="34" charset="0"/>
          </a:endParaRPr>
        </a:p>
      </xdr:txBody>
    </xdr:sp>
    <xdr:clientData/>
  </xdr:twoCellAnchor>
  <xdr:twoCellAnchor>
    <xdr:from>
      <xdr:col>9</xdr:col>
      <xdr:colOff>556260</xdr:colOff>
      <xdr:row>20</xdr:row>
      <xdr:rowOff>144780</xdr:rowOff>
    </xdr:from>
    <xdr:to>
      <xdr:col>14</xdr:col>
      <xdr:colOff>228600</xdr:colOff>
      <xdr:row>22</xdr:row>
      <xdr:rowOff>152400</xdr:rowOff>
    </xdr:to>
    <xdr:sp macro="" textlink="">
      <xdr:nvSpPr>
        <xdr:cNvPr id="20" name="TextBox 19">
          <a:extLst>
            <a:ext uri="{FF2B5EF4-FFF2-40B4-BE49-F238E27FC236}">
              <a16:creationId xmlns:a16="http://schemas.microsoft.com/office/drawing/2014/main" id="{E13A6754-E8D3-4F92-9AD8-6E2B432112CB}"/>
            </a:ext>
          </a:extLst>
        </xdr:cNvPr>
        <xdr:cNvSpPr txBox="1"/>
      </xdr:nvSpPr>
      <xdr:spPr>
        <a:xfrm>
          <a:off x="6042660" y="3802380"/>
          <a:ext cx="27203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tx1"/>
              </a:solidFill>
              <a:latin typeface="Arial Black" panose="020B0A04020102020204" pitchFamily="34" charset="0"/>
            </a:rPr>
            <a:t>Passenger</a:t>
          </a:r>
          <a:r>
            <a:rPr lang="en-US" sz="1100" b="0" baseline="0">
              <a:solidFill>
                <a:schemeClr val="tx1"/>
              </a:solidFill>
              <a:latin typeface="Arial Black" panose="020B0A04020102020204" pitchFamily="34" charset="0"/>
            </a:rPr>
            <a:t> Survival Rate</a:t>
          </a:r>
          <a:endParaRPr lang="en-US" sz="1100" b="0">
            <a:solidFill>
              <a:schemeClr val="tx1"/>
            </a:solidFill>
            <a:latin typeface="Arial Black" panose="020B0A04020102020204" pitchFamily="34" charset="0"/>
          </a:endParaRPr>
        </a:p>
      </xdr:txBody>
    </xdr:sp>
    <xdr:clientData/>
  </xdr:twoCellAnchor>
  <xdr:twoCellAnchor>
    <xdr:from>
      <xdr:col>16</xdr:col>
      <xdr:colOff>441960</xdr:colOff>
      <xdr:row>20</xdr:row>
      <xdr:rowOff>53340</xdr:rowOff>
    </xdr:from>
    <xdr:to>
      <xdr:col>21</xdr:col>
      <xdr:colOff>114300</xdr:colOff>
      <xdr:row>22</xdr:row>
      <xdr:rowOff>60960</xdr:rowOff>
    </xdr:to>
    <xdr:sp macro="" textlink="">
      <xdr:nvSpPr>
        <xdr:cNvPr id="21" name="TextBox 20">
          <a:extLst>
            <a:ext uri="{FF2B5EF4-FFF2-40B4-BE49-F238E27FC236}">
              <a16:creationId xmlns:a16="http://schemas.microsoft.com/office/drawing/2014/main" id="{D498B6D7-018B-4E4A-9ED3-B4823A47702A}"/>
            </a:ext>
          </a:extLst>
        </xdr:cNvPr>
        <xdr:cNvSpPr txBox="1"/>
      </xdr:nvSpPr>
      <xdr:spPr>
        <a:xfrm>
          <a:off x="10195560" y="3710940"/>
          <a:ext cx="27203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tx1"/>
              </a:solidFill>
              <a:latin typeface="Arial Black" panose="020B0A04020102020204" pitchFamily="34" charset="0"/>
            </a:rPr>
            <a:t>Survival</a:t>
          </a:r>
          <a:r>
            <a:rPr lang="en-US" sz="1100" b="0" baseline="0">
              <a:solidFill>
                <a:schemeClr val="tx1"/>
              </a:solidFill>
              <a:latin typeface="Arial Black" panose="020B0A04020102020204" pitchFamily="34" charset="0"/>
            </a:rPr>
            <a:t> by Age Groups</a:t>
          </a:r>
          <a:endParaRPr lang="en-US" sz="1100" b="0">
            <a:solidFill>
              <a:schemeClr val="tx1"/>
            </a:solidFill>
            <a:latin typeface="Arial Black" panose="020B0A04020102020204" pitchFamily="34" charset="0"/>
          </a:endParaRPr>
        </a:p>
      </xdr:txBody>
    </xdr:sp>
    <xdr:clientData/>
  </xdr:twoCellAnchor>
  <xdr:twoCellAnchor editAs="oneCell">
    <xdr:from>
      <xdr:col>0</xdr:col>
      <xdr:colOff>83820</xdr:colOff>
      <xdr:row>0</xdr:row>
      <xdr:rowOff>68580</xdr:rowOff>
    </xdr:from>
    <xdr:to>
      <xdr:col>2</xdr:col>
      <xdr:colOff>579120</xdr:colOff>
      <xdr:row>9</xdr:row>
      <xdr:rowOff>7620</xdr:rowOff>
    </xdr:to>
    <xdr:pic>
      <xdr:nvPicPr>
        <xdr:cNvPr id="23" name="Picture 22">
          <a:extLst>
            <a:ext uri="{FF2B5EF4-FFF2-40B4-BE49-F238E27FC236}">
              <a16:creationId xmlns:a16="http://schemas.microsoft.com/office/drawing/2014/main" id="{553734FC-33BD-0758-09AF-197A3310DA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 y="68580"/>
          <a:ext cx="1714500" cy="1584960"/>
        </a:xfrm>
        <a:prstGeom prst="rect">
          <a:avLst/>
        </a:prstGeom>
        <a:ln>
          <a:noFill/>
        </a:ln>
        <a:effectLst>
          <a:softEdge rad="112500"/>
        </a:effectLst>
      </xdr:spPr>
    </xdr:pic>
    <xdr:clientData/>
  </xdr:twoCellAnchor>
  <xdr:twoCellAnchor editAs="oneCell">
    <xdr:from>
      <xdr:col>0</xdr:col>
      <xdr:colOff>22860</xdr:colOff>
      <xdr:row>30</xdr:row>
      <xdr:rowOff>83820</xdr:rowOff>
    </xdr:from>
    <xdr:to>
      <xdr:col>2</xdr:col>
      <xdr:colOff>563880</xdr:colOff>
      <xdr:row>39</xdr:row>
      <xdr:rowOff>22860</xdr:rowOff>
    </xdr:to>
    <xdr:pic>
      <xdr:nvPicPr>
        <xdr:cNvPr id="24" name="Picture 23">
          <a:extLst>
            <a:ext uri="{FF2B5EF4-FFF2-40B4-BE49-F238E27FC236}">
              <a16:creationId xmlns:a16="http://schemas.microsoft.com/office/drawing/2014/main" id="{400D8BA9-B467-43EF-9EE0-DEB2FE6F1BC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5570220"/>
          <a:ext cx="1760220" cy="1584960"/>
        </a:xfrm>
        <a:prstGeom prst="rect">
          <a:avLst/>
        </a:prstGeom>
        <a:ln>
          <a:noFill/>
        </a:ln>
        <a:effectLst>
          <a:softEdge rad="112500"/>
        </a:effectLst>
      </xdr:spPr>
    </xdr:pic>
    <xdr:clientData/>
  </xdr:twoCellAnchor>
  <xdr:twoCellAnchor>
    <xdr:from>
      <xdr:col>0</xdr:col>
      <xdr:colOff>281940</xdr:colOff>
      <xdr:row>10</xdr:row>
      <xdr:rowOff>15240</xdr:rowOff>
    </xdr:from>
    <xdr:to>
      <xdr:col>2</xdr:col>
      <xdr:colOff>419100</xdr:colOff>
      <xdr:row>12</xdr:row>
      <xdr:rowOff>68580</xdr:rowOff>
    </xdr:to>
    <xdr:sp macro="" textlink="">
      <xdr:nvSpPr>
        <xdr:cNvPr id="25" name="Rectangle: Rounded Corners 24">
          <a:hlinkClick xmlns:r="http://schemas.openxmlformats.org/officeDocument/2006/relationships" r:id="rId3"/>
          <a:extLst>
            <a:ext uri="{FF2B5EF4-FFF2-40B4-BE49-F238E27FC236}">
              <a16:creationId xmlns:a16="http://schemas.microsoft.com/office/drawing/2014/main" id="{D6D2FA1E-796A-2460-D672-2C51583A9349}"/>
            </a:ext>
          </a:extLst>
        </xdr:cNvPr>
        <xdr:cNvSpPr/>
      </xdr:nvSpPr>
      <xdr:spPr>
        <a:xfrm>
          <a:off x="281940" y="1844040"/>
          <a:ext cx="1356360" cy="4191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274320</xdr:colOff>
      <xdr:row>13</xdr:row>
      <xdr:rowOff>175260</xdr:rowOff>
    </xdr:from>
    <xdr:to>
      <xdr:col>2</xdr:col>
      <xdr:colOff>411480</xdr:colOff>
      <xdr:row>16</xdr:row>
      <xdr:rowOff>45720</xdr:rowOff>
    </xdr:to>
    <xdr:sp macro="" textlink="">
      <xdr:nvSpPr>
        <xdr:cNvPr id="26" name="Rectangle: Rounded Corners 25">
          <a:hlinkClick xmlns:r="http://schemas.openxmlformats.org/officeDocument/2006/relationships" r:id="rId4"/>
          <a:extLst>
            <a:ext uri="{FF2B5EF4-FFF2-40B4-BE49-F238E27FC236}">
              <a16:creationId xmlns:a16="http://schemas.microsoft.com/office/drawing/2014/main" id="{BA31C36F-C129-477F-A798-3070C77AB355}"/>
            </a:ext>
          </a:extLst>
        </xdr:cNvPr>
        <xdr:cNvSpPr/>
      </xdr:nvSpPr>
      <xdr:spPr>
        <a:xfrm>
          <a:off x="274320" y="2552700"/>
          <a:ext cx="1356360" cy="4191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266700</xdr:colOff>
      <xdr:row>18</xdr:row>
      <xdr:rowOff>38100</xdr:rowOff>
    </xdr:from>
    <xdr:to>
      <xdr:col>2</xdr:col>
      <xdr:colOff>403860</xdr:colOff>
      <xdr:row>20</xdr:row>
      <xdr:rowOff>91440</xdr:rowOff>
    </xdr:to>
    <xdr:sp macro="" textlink="">
      <xdr:nvSpPr>
        <xdr:cNvPr id="27" name="Rectangle: Rounded Corners 26">
          <a:extLst>
            <a:ext uri="{FF2B5EF4-FFF2-40B4-BE49-F238E27FC236}">
              <a16:creationId xmlns:a16="http://schemas.microsoft.com/office/drawing/2014/main" id="{0C8854A0-BB43-4406-988F-E3F85701C01B}"/>
            </a:ext>
          </a:extLst>
        </xdr:cNvPr>
        <xdr:cNvSpPr/>
      </xdr:nvSpPr>
      <xdr:spPr>
        <a:xfrm>
          <a:off x="266700" y="3329940"/>
          <a:ext cx="1356360" cy="4191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251460</xdr:colOff>
      <xdr:row>22</xdr:row>
      <xdr:rowOff>129540</xdr:rowOff>
    </xdr:from>
    <xdr:to>
      <xdr:col>2</xdr:col>
      <xdr:colOff>388620</xdr:colOff>
      <xdr:row>25</xdr:row>
      <xdr:rowOff>0</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F0927167-9141-4E98-BEBD-8EB7FF3DEC6C}"/>
            </a:ext>
          </a:extLst>
        </xdr:cNvPr>
        <xdr:cNvSpPr/>
      </xdr:nvSpPr>
      <xdr:spPr>
        <a:xfrm>
          <a:off x="251460" y="4152900"/>
          <a:ext cx="1356360" cy="4191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259080</xdr:colOff>
      <xdr:row>26</xdr:row>
      <xdr:rowOff>144780</xdr:rowOff>
    </xdr:from>
    <xdr:to>
      <xdr:col>2</xdr:col>
      <xdr:colOff>396240</xdr:colOff>
      <xdr:row>29</xdr:row>
      <xdr:rowOff>15240</xdr:rowOff>
    </xdr:to>
    <xdr:sp macro="" textlink="">
      <xdr:nvSpPr>
        <xdr:cNvPr id="29" name="Rectangle: Rounded Corners 28">
          <a:extLst>
            <a:ext uri="{FF2B5EF4-FFF2-40B4-BE49-F238E27FC236}">
              <a16:creationId xmlns:a16="http://schemas.microsoft.com/office/drawing/2014/main" id="{664AC7CF-A3F5-45B1-B97E-081B95A1C1C5}"/>
            </a:ext>
          </a:extLst>
        </xdr:cNvPr>
        <xdr:cNvSpPr/>
      </xdr:nvSpPr>
      <xdr:spPr>
        <a:xfrm>
          <a:off x="259080" y="4899660"/>
          <a:ext cx="1356360" cy="4191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91440</xdr:colOff>
      <xdr:row>10</xdr:row>
      <xdr:rowOff>22860</xdr:rowOff>
    </xdr:from>
    <xdr:to>
      <xdr:col>2</xdr:col>
      <xdr:colOff>175260</xdr:colOff>
      <xdr:row>12</xdr:row>
      <xdr:rowOff>30480</xdr:rowOff>
    </xdr:to>
    <xdr:sp macro="" textlink="">
      <xdr:nvSpPr>
        <xdr:cNvPr id="31" name="TextBox 30">
          <a:hlinkClick xmlns:r="http://schemas.openxmlformats.org/officeDocument/2006/relationships" r:id="rId3"/>
          <a:extLst>
            <a:ext uri="{FF2B5EF4-FFF2-40B4-BE49-F238E27FC236}">
              <a16:creationId xmlns:a16="http://schemas.microsoft.com/office/drawing/2014/main" id="{B59C1D83-4AF4-4F2B-8302-B1B737595EF6}"/>
            </a:ext>
          </a:extLst>
        </xdr:cNvPr>
        <xdr:cNvSpPr txBox="1"/>
      </xdr:nvSpPr>
      <xdr:spPr>
        <a:xfrm>
          <a:off x="701040" y="1851660"/>
          <a:ext cx="6934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accent1">
                  <a:lumMod val="50000"/>
                </a:schemeClr>
              </a:solidFill>
              <a:latin typeface="Arial Black" panose="020B0A04020102020204" pitchFamily="34" charset="0"/>
            </a:rPr>
            <a:t>Home</a:t>
          </a:r>
        </a:p>
      </xdr:txBody>
    </xdr:sp>
    <xdr:clientData/>
  </xdr:twoCellAnchor>
  <xdr:twoCellAnchor>
    <xdr:from>
      <xdr:col>1</xdr:col>
      <xdr:colOff>114300</xdr:colOff>
      <xdr:row>13</xdr:row>
      <xdr:rowOff>167640</xdr:rowOff>
    </xdr:from>
    <xdr:to>
      <xdr:col>2</xdr:col>
      <xdr:colOff>342900</xdr:colOff>
      <xdr:row>15</xdr:row>
      <xdr:rowOff>175260</xdr:rowOff>
    </xdr:to>
    <xdr:sp macro="" textlink="">
      <xdr:nvSpPr>
        <xdr:cNvPr id="32" name="TextBox 31">
          <a:hlinkClick xmlns:r="http://schemas.openxmlformats.org/officeDocument/2006/relationships" r:id="rId4"/>
          <a:extLst>
            <a:ext uri="{FF2B5EF4-FFF2-40B4-BE49-F238E27FC236}">
              <a16:creationId xmlns:a16="http://schemas.microsoft.com/office/drawing/2014/main" id="{488A6A93-267B-43F7-BAB0-8D3171DB4AD6}"/>
            </a:ext>
          </a:extLst>
        </xdr:cNvPr>
        <xdr:cNvSpPr txBox="1"/>
      </xdr:nvSpPr>
      <xdr:spPr>
        <a:xfrm>
          <a:off x="723900" y="2545080"/>
          <a:ext cx="8382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accent1">
                  <a:lumMod val="50000"/>
                </a:schemeClr>
              </a:solidFill>
              <a:latin typeface="Arial Black" panose="020B0A04020102020204" pitchFamily="34" charset="0"/>
            </a:rPr>
            <a:t>Analysis</a:t>
          </a:r>
        </a:p>
      </xdr:txBody>
    </xdr:sp>
    <xdr:clientData/>
  </xdr:twoCellAnchor>
  <xdr:twoCellAnchor>
    <xdr:from>
      <xdr:col>1</xdr:col>
      <xdr:colOff>99060</xdr:colOff>
      <xdr:row>18</xdr:row>
      <xdr:rowOff>45720</xdr:rowOff>
    </xdr:from>
    <xdr:to>
      <xdr:col>2</xdr:col>
      <xdr:colOff>327660</xdr:colOff>
      <xdr:row>20</xdr:row>
      <xdr:rowOff>53340</xdr:rowOff>
    </xdr:to>
    <xdr:sp macro="" textlink="">
      <xdr:nvSpPr>
        <xdr:cNvPr id="33" name="TextBox 32">
          <a:extLst>
            <a:ext uri="{FF2B5EF4-FFF2-40B4-BE49-F238E27FC236}">
              <a16:creationId xmlns:a16="http://schemas.microsoft.com/office/drawing/2014/main" id="{3ABC0048-CE66-49E1-8EDF-40C85EE366F0}"/>
            </a:ext>
          </a:extLst>
        </xdr:cNvPr>
        <xdr:cNvSpPr txBox="1"/>
      </xdr:nvSpPr>
      <xdr:spPr>
        <a:xfrm>
          <a:off x="708660" y="3337560"/>
          <a:ext cx="8382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accent1">
                  <a:lumMod val="50000"/>
                </a:schemeClr>
              </a:solidFill>
              <a:latin typeface="Arial Black" panose="020B0A04020102020204" pitchFamily="34" charset="0"/>
            </a:rPr>
            <a:t>Report</a:t>
          </a:r>
        </a:p>
      </xdr:txBody>
    </xdr:sp>
    <xdr:clientData/>
  </xdr:twoCellAnchor>
  <xdr:twoCellAnchor>
    <xdr:from>
      <xdr:col>1</xdr:col>
      <xdr:colOff>114300</xdr:colOff>
      <xdr:row>22</xdr:row>
      <xdr:rowOff>160020</xdr:rowOff>
    </xdr:from>
    <xdr:to>
      <xdr:col>2</xdr:col>
      <xdr:colOff>342900</xdr:colOff>
      <xdr:row>24</xdr:row>
      <xdr:rowOff>167640</xdr:rowOff>
    </xdr:to>
    <xdr:sp macro="" textlink="">
      <xdr:nvSpPr>
        <xdr:cNvPr id="34" name="TextBox 33">
          <a:hlinkClick xmlns:r="http://schemas.openxmlformats.org/officeDocument/2006/relationships" r:id="rId5"/>
          <a:extLst>
            <a:ext uri="{FF2B5EF4-FFF2-40B4-BE49-F238E27FC236}">
              <a16:creationId xmlns:a16="http://schemas.microsoft.com/office/drawing/2014/main" id="{B5149CDC-DCB9-4FD7-A8C5-3DF61833CDBD}"/>
            </a:ext>
          </a:extLst>
        </xdr:cNvPr>
        <xdr:cNvSpPr txBox="1"/>
      </xdr:nvSpPr>
      <xdr:spPr>
        <a:xfrm>
          <a:off x="723900" y="4183380"/>
          <a:ext cx="8382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accent1">
                  <a:lumMod val="50000"/>
                </a:schemeClr>
              </a:solidFill>
              <a:latin typeface="Arial Black" panose="020B0A04020102020204" pitchFamily="34" charset="0"/>
            </a:rPr>
            <a:t>Email</a:t>
          </a:r>
        </a:p>
      </xdr:txBody>
    </xdr:sp>
    <xdr:clientData/>
  </xdr:twoCellAnchor>
  <xdr:twoCellAnchor>
    <xdr:from>
      <xdr:col>1</xdr:col>
      <xdr:colOff>137160</xdr:colOff>
      <xdr:row>26</xdr:row>
      <xdr:rowOff>152400</xdr:rowOff>
    </xdr:from>
    <xdr:to>
      <xdr:col>2</xdr:col>
      <xdr:colOff>365760</xdr:colOff>
      <xdr:row>28</xdr:row>
      <xdr:rowOff>160020</xdr:rowOff>
    </xdr:to>
    <xdr:sp macro="" textlink="">
      <xdr:nvSpPr>
        <xdr:cNvPr id="35" name="TextBox 34">
          <a:extLst>
            <a:ext uri="{FF2B5EF4-FFF2-40B4-BE49-F238E27FC236}">
              <a16:creationId xmlns:a16="http://schemas.microsoft.com/office/drawing/2014/main" id="{BBD1CCD0-D0AB-4701-B6C4-789C53EFC701}"/>
            </a:ext>
          </a:extLst>
        </xdr:cNvPr>
        <xdr:cNvSpPr txBox="1"/>
      </xdr:nvSpPr>
      <xdr:spPr>
        <a:xfrm>
          <a:off x="746760" y="4907280"/>
          <a:ext cx="8382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accent1">
                  <a:lumMod val="50000"/>
                </a:schemeClr>
              </a:solidFill>
              <a:latin typeface="Arial Black" panose="020B0A04020102020204" pitchFamily="34" charset="0"/>
            </a:rPr>
            <a:t>Portfolio</a:t>
          </a:r>
        </a:p>
      </xdr:txBody>
    </xdr:sp>
    <xdr:clientData/>
  </xdr:twoCellAnchor>
  <xdr:twoCellAnchor editAs="oneCell">
    <xdr:from>
      <xdr:col>3</xdr:col>
      <xdr:colOff>205740</xdr:colOff>
      <xdr:row>16</xdr:row>
      <xdr:rowOff>167640</xdr:rowOff>
    </xdr:from>
    <xdr:to>
      <xdr:col>11</xdr:col>
      <xdr:colOff>449580</xdr:colOff>
      <xdr:row>19</xdr:row>
      <xdr:rowOff>68580</xdr:rowOff>
    </xdr:to>
    <mc:AlternateContent xmlns:mc="http://schemas.openxmlformats.org/markup-compatibility/2006" xmlns:a14="http://schemas.microsoft.com/office/drawing/2010/main">
      <mc:Choice Requires="a14">
        <xdr:graphicFrame macro="">
          <xdr:nvGraphicFramePr>
            <xdr:cNvPr id="36" name="passenger_class">
              <a:extLst>
                <a:ext uri="{FF2B5EF4-FFF2-40B4-BE49-F238E27FC236}">
                  <a16:creationId xmlns:a16="http://schemas.microsoft.com/office/drawing/2014/main" id="{73417243-4908-4615-98AC-C0C16A4F008F}"/>
                </a:ext>
              </a:extLst>
            </xdr:cNvPr>
            <xdr:cNvGraphicFramePr/>
          </xdr:nvGraphicFramePr>
          <xdr:xfrm>
            <a:off x="0" y="0"/>
            <a:ext cx="0" cy="0"/>
          </xdr:xfrm>
          <a:graphic>
            <a:graphicData uri="http://schemas.microsoft.com/office/drawing/2010/slicer">
              <sle:slicer xmlns:sle="http://schemas.microsoft.com/office/drawing/2010/slicer" name="passenger_class"/>
            </a:graphicData>
          </a:graphic>
        </xdr:graphicFrame>
      </mc:Choice>
      <mc:Fallback xmlns="">
        <xdr:sp macro="" textlink="">
          <xdr:nvSpPr>
            <xdr:cNvPr id="0" name=""/>
            <xdr:cNvSpPr>
              <a:spLocks noTextEdit="1"/>
            </xdr:cNvSpPr>
          </xdr:nvSpPr>
          <xdr:spPr>
            <a:xfrm>
              <a:off x="1950719" y="3093720"/>
              <a:ext cx="5204461" cy="449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502919</xdr:colOff>
      <xdr:row>16</xdr:row>
      <xdr:rowOff>160020</xdr:rowOff>
    </xdr:from>
    <xdr:to>
      <xdr:col>16</xdr:col>
      <xdr:colOff>258790</xdr:colOff>
      <xdr:row>19</xdr:row>
      <xdr:rowOff>52634</xdr:rowOff>
    </xdr:to>
    <mc:AlternateContent xmlns:mc="http://schemas.openxmlformats.org/markup-compatibility/2006" xmlns:a14="http://schemas.microsoft.com/office/drawing/2010/main">
      <mc:Choice Requires="a14">
        <xdr:graphicFrame macro="">
          <xdr:nvGraphicFramePr>
            <xdr:cNvPr id="37" name="sex">
              <a:extLst>
                <a:ext uri="{FF2B5EF4-FFF2-40B4-BE49-F238E27FC236}">
                  <a16:creationId xmlns:a16="http://schemas.microsoft.com/office/drawing/2014/main" id="{C2BA89DC-3577-46B8-89C6-A1B59BA06C5D}"/>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7208519" y="3086100"/>
              <a:ext cx="2803871" cy="441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297180</xdr:colOff>
      <xdr:row>16</xdr:row>
      <xdr:rowOff>160020</xdr:rowOff>
    </xdr:from>
    <xdr:to>
      <xdr:col>22</xdr:col>
      <xdr:colOff>601980</xdr:colOff>
      <xdr:row>19</xdr:row>
      <xdr:rowOff>44310</xdr:rowOff>
    </xdr:to>
    <mc:AlternateContent xmlns:mc="http://schemas.openxmlformats.org/markup-compatibility/2006" xmlns:a14="http://schemas.microsoft.com/office/drawing/2010/main">
      <mc:Choice Requires="a14">
        <xdr:graphicFrame macro="">
          <xdr:nvGraphicFramePr>
            <xdr:cNvPr id="38" name="age_grouped">
              <a:extLst>
                <a:ext uri="{FF2B5EF4-FFF2-40B4-BE49-F238E27FC236}">
                  <a16:creationId xmlns:a16="http://schemas.microsoft.com/office/drawing/2014/main" id="{59CA7BDD-652D-49BC-8B1C-EF52808781A9}"/>
                </a:ext>
              </a:extLst>
            </xdr:cNvPr>
            <xdr:cNvGraphicFramePr/>
          </xdr:nvGraphicFramePr>
          <xdr:xfrm>
            <a:off x="0" y="0"/>
            <a:ext cx="0" cy="0"/>
          </xdr:xfrm>
          <a:graphic>
            <a:graphicData uri="http://schemas.microsoft.com/office/drawing/2010/slicer">
              <sle:slicer xmlns:sle="http://schemas.microsoft.com/office/drawing/2010/slicer" name="age_grouped"/>
            </a:graphicData>
          </a:graphic>
        </xdr:graphicFrame>
      </mc:Choice>
      <mc:Fallback xmlns="">
        <xdr:sp macro="" textlink="">
          <xdr:nvSpPr>
            <xdr:cNvPr id="0" name=""/>
            <xdr:cNvSpPr>
              <a:spLocks noTextEdit="1"/>
            </xdr:cNvSpPr>
          </xdr:nvSpPr>
          <xdr:spPr>
            <a:xfrm>
              <a:off x="10050780" y="3086100"/>
              <a:ext cx="4084320" cy="432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129540</xdr:colOff>
      <xdr:row>5</xdr:row>
      <xdr:rowOff>53340</xdr:rowOff>
    </xdr:from>
    <xdr:to>
      <xdr:col>9</xdr:col>
      <xdr:colOff>350520</xdr:colOff>
      <xdr:row>15</xdr:row>
      <xdr:rowOff>160020</xdr:rowOff>
    </xdr:to>
    <xdr:graphicFrame macro="">
      <xdr:nvGraphicFramePr>
        <xdr:cNvPr id="39" name="Chart 38">
          <a:extLst>
            <a:ext uri="{FF2B5EF4-FFF2-40B4-BE49-F238E27FC236}">
              <a16:creationId xmlns:a16="http://schemas.microsoft.com/office/drawing/2014/main" id="{69D41163-97BD-41FC-818A-099220400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167640</xdr:colOff>
      <xdr:row>22</xdr:row>
      <xdr:rowOff>53340</xdr:rowOff>
    </xdr:from>
    <xdr:to>
      <xdr:col>9</xdr:col>
      <xdr:colOff>304800</xdr:colOff>
      <xdr:row>38</xdr:row>
      <xdr:rowOff>22860</xdr:rowOff>
    </xdr:to>
    <xdr:graphicFrame macro="">
      <xdr:nvGraphicFramePr>
        <xdr:cNvPr id="40" name="Chart 39">
          <a:extLst>
            <a:ext uri="{FF2B5EF4-FFF2-40B4-BE49-F238E27FC236}">
              <a16:creationId xmlns:a16="http://schemas.microsoft.com/office/drawing/2014/main" id="{EA15C796-77FD-473B-A897-666E39666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419100</xdr:colOff>
      <xdr:row>5</xdr:row>
      <xdr:rowOff>30480</xdr:rowOff>
    </xdr:from>
    <xdr:to>
      <xdr:col>23</xdr:col>
      <xdr:colOff>15240</xdr:colOff>
      <xdr:row>15</xdr:row>
      <xdr:rowOff>175260</xdr:rowOff>
    </xdr:to>
    <xdr:graphicFrame macro="">
      <xdr:nvGraphicFramePr>
        <xdr:cNvPr id="41" name="Chart 40">
          <a:extLst>
            <a:ext uri="{FF2B5EF4-FFF2-40B4-BE49-F238E27FC236}">
              <a16:creationId xmlns:a16="http://schemas.microsoft.com/office/drawing/2014/main" id="{ACED3BF3-13E0-4858-921C-DC89201EC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22860</xdr:colOff>
      <xdr:row>22</xdr:row>
      <xdr:rowOff>68580</xdr:rowOff>
    </xdr:from>
    <xdr:to>
      <xdr:col>16</xdr:col>
      <xdr:colOff>7620</xdr:colOff>
      <xdr:row>38</xdr:row>
      <xdr:rowOff>0</xdr:rowOff>
    </xdr:to>
    <xdr:graphicFrame macro="">
      <xdr:nvGraphicFramePr>
        <xdr:cNvPr id="42" name="Chart 41">
          <a:extLst>
            <a:ext uri="{FF2B5EF4-FFF2-40B4-BE49-F238E27FC236}">
              <a16:creationId xmlns:a16="http://schemas.microsoft.com/office/drawing/2014/main" id="{96F92AFD-308F-474C-B43A-C5C067B65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434340</xdr:colOff>
      <xdr:row>22</xdr:row>
      <xdr:rowOff>99060</xdr:rowOff>
    </xdr:from>
    <xdr:to>
      <xdr:col>22</xdr:col>
      <xdr:colOff>548640</xdr:colOff>
      <xdr:row>38</xdr:row>
      <xdr:rowOff>76200</xdr:rowOff>
    </xdr:to>
    <xdr:graphicFrame macro="">
      <xdr:nvGraphicFramePr>
        <xdr:cNvPr id="43" name="Chart 42">
          <a:extLst>
            <a:ext uri="{FF2B5EF4-FFF2-40B4-BE49-F238E27FC236}">
              <a16:creationId xmlns:a16="http://schemas.microsoft.com/office/drawing/2014/main" id="{C7476327-745D-401C-BD75-1DA625A48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365760</xdr:colOff>
      <xdr:row>26</xdr:row>
      <xdr:rowOff>152400</xdr:rowOff>
    </xdr:from>
    <xdr:to>
      <xdr:col>1</xdr:col>
      <xdr:colOff>123900</xdr:colOff>
      <xdr:row>28</xdr:row>
      <xdr:rowOff>154380</xdr:rowOff>
    </xdr:to>
    <xdr:pic>
      <xdr:nvPicPr>
        <xdr:cNvPr id="22" name="Graphic 21" descr="Briefcase with solid fill">
          <a:extLst>
            <a:ext uri="{FF2B5EF4-FFF2-40B4-BE49-F238E27FC236}">
              <a16:creationId xmlns:a16="http://schemas.microsoft.com/office/drawing/2014/main" id="{1E9FDD4D-66DC-7E2A-4659-EE0A801B873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65760" y="4907280"/>
          <a:ext cx="367740" cy="367740"/>
        </a:xfrm>
        <a:prstGeom prst="rect">
          <a:avLst/>
        </a:prstGeom>
      </xdr:spPr>
    </xdr:pic>
    <xdr:clientData/>
  </xdr:twoCellAnchor>
  <xdr:twoCellAnchor editAs="oneCell">
    <xdr:from>
      <xdr:col>0</xdr:col>
      <xdr:colOff>355740</xdr:colOff>
      <xdr:row>22</xdr:row>
      <xdr:rowOff>165240</xdr:rowOff>
    </xdr:from>
    <xdr:to>
      <xdr:col>1</xdr:col>
      <xdr:colOff>113880</xdr:colOff>
      <xdr:row>24</xdr:row>
      <xdr:rowOff>167220</xdr:rowOff>
    </xdr:to>
    <xdr:pic>
      <xdr:nvPicPr>
        <xdr:cNvPr id="44" name="Graphic 43" descr="Envelope with solid fill">
          <a:hlinkClick xmlns:r="http://schemas.openxmlformats.org/officeDocument/2006/relationships" r:id="rId5"/>
          <a:extLst>
            <a:ext uri="{FF2B5EF4-FFF2-40B4-BE49-F238E27FC236}">
              <a16:creationId xmlns:a16="http://schemas.microsoft.com/office/drawing/2014/main" id="{3EE27C43-C444-E93E-4ACE-1ADE3104F62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355740" y="4188600"/>
          <a:ext cx="367740" cy="367740"/>
        </a:xfrm>
        <a:prstGeom prst="rect">
          <a:avLst/>
        </a:prstGeom>
      </xdr:spPr>
    </xdr:pic>
    <xdr:clientData/>
  </xdr:twoCellAnchor>
  <xdr:twoCellAnchor editAs="oneCell">
    <xdr:from>
      <xdr:col>0</xdr:col>
      <xdr:colOff>360960</xdr:colOff>
      <xdr:row>10</xdr:row>
      <xdr:rowOff>10440</xdr:rowOff>
    </xdr:from>
    <xdr:to>
      <xdr:col>1</xdr:col>
      <xdr:colOff>119100</xdr:colOff>
      <xdr:row>12</xdr:row>
      <xdr:rowOff>12420</xdr:rowOff>
    </xdr:to>
    <xdr:pic>
      <xdr:nvPicPr>
        <xdr:cNvPr id="46" name="Graphic 45" descr="Home with solid fill">
          <a:hlinkClick xmlns:r="http://schemas.openxmlformats.org/officeDocument/2006/relationships" r:id="rId3"/>
          <a:extLst>
            <a:ext uri="{FF2B5EF4-FFF2-40B4-BE49-F238E27FC236}">
              <a16:creationId xmlns:a16="http://schemas.microsoft.com/office/drawing/2014/main" id="{929D6AFA-0B55-06AF-70D2-0A1E63E0DB69}"/>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360960" y="1839240"/>
          <a:ext cx="367740" cy="367740"/>
        </a:xfrm>
        <a:prstGeom prst="rect">
          <a:avLst/>
        </a:prstGeom>
      </xdr:spPr>
    </xdr:pic>
    <xdr:clientData/>
  </xdr:twoCellAnchor>
  <xdr:twoCellAnchor editAs="oneCell">
    <xdr:from>
      <xdr:col>0</xdr:col>
      <xdr:colOff>366180</xdr:colOff>
      <xdr:row>14</xdr:row>
      <xdr:rowOff>8040</xdr:rowOff>
    </xdr:from>
    <xdr:to>
      <xdr:col>1</xdr:col>
      <xdr:colOff>124320</xdr:colOff>
      <xdr:row>16</xdr:row>
      <xdr:rowOff>10020</xdr:rowOff>
    </xdr:to>
    <xdr:pic>
      <xdr:nvPicPr>
        <xdr:cNvPr id="48" name="Graphic 47" descr="Statistics with solid fill">
          <a:hlinkClick xmlns:r="http://schemas.openxmlformats.org/officeDocument/2006/relationships" r:id="rId4"/>
          <a:extLst>
            <a:ext uri="{FF2B5EF4-FFF2-40B4-BE49-F238E27FC236}">
              <a16:creationId xmlns:a16="http://schemas.microsoft.com/office/drawing/2014/main" id="{688CDB32-623E-F063-FACA-1E192C809798}"/>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366180" y="2568360"/>
          <a:ext cx="367740" cy="367740"/>
        </a:xfrm>
        <a:prstGeom prst="rect">
          <a:avLst/>
        </a:prstGeom>
      </xdr:spPr>
    </xdr:pic>
    <xdr:clientData/>
  </xdr:twoCellAnchor>
  <xdr:twoCellAnchor editAs="oneCell">
    <xdr:from>
      <xdr:col>0</xdr:col>
      <xdr:colOff>356160</xdr:colOff>
      <xdr:row>18</xdr:row>
      <xdr:rowOff>66600</xdr:rowOff>
    </xdr:from>
    <xdr:to>
      <xdr:col>1</xdr:col>
      <xdr:colOff>114300</xdr:colOff>
      <xdr:row>20</xdr:row>
      <xdr:rowOff>68580</xdr:rowOff>
    </xdr:to>
    <xdr:pic>
      <xdr:nvPicPr>
        <xdr:cNvPr id="50" name="Graphic 49" descr="Teacher with solid fill">
          <a:extLst>
            <a:ext uri="{FF2B5EF4-FFF2-40B4-BE49-F238E27FC236}">
              <a16:creationId xmlns:a16="http://schemas.microsoft.com/office/drawing/2014/main" id="{ECFF6DB6-4CC8-981D-9218-F57A439DE7BA}"/>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356160" y="3358440"/>
          <a:ext cx="367740" cy="367740"/>
        </a:xfrm>
        <a:prstGeom prst="rect">
          <a:avLst/>
        </a:prstGeom>
      </xdr:spPr>
    </xdr:pic>
    <xdr:clientData/>
  </xdr:twoCellAnchor>
  <xdr:twoCellAnchor editAs="oneCell">
    <xdr:from>
      <xdr:col>11</xdr:col>
      <xdr:colOff>525780</xdr:colOff>
      <xdr:row>5</xdr:row>
      <xdr:rowOff>45720</xdr:rowOff>
    </xdr:from>
    <xdr:to>
      <xdr:col>12</xdr:col>
      <xdr:colOff>269100</xdr:colOff>
      <xdr:row>7</xdr:row>
      <xdr:rowOff>32880</xdr:rowOff>
    </xdr:to>
    <xdr:pic>
      <xdr:nvPicPr>
        <xdr:cNvPr id="52" name="Graphic 51" descr="Group with solid fill">
          <a:extLst>
            <a:ext uri="{FF2B5EF4-FFF2-40B4-BE49-F238E27FC236}">
              <a16:creationId xmlns:a16="http://schemas.microsoft.com/office/drawing/2014/main" id="{8CA634B3-EFE2-1074-ADAA-FC9F844B883B}"/>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7231380" y="960120"/>
          <a:ext cx="352920" cy="352920"/>
        </a:xfrm>
        <a:prstGeom prst="rect">
          <a:avLst/>
        </a:prstGeom>
      </xdr:spPr>
    </xdr:pic>
    <xdr:clientData/>
  </xdr:twoCellAnchor>
  <xdr:twoCellAnchor editAs="oneCell">
    <xdr:from>
      <xdr:col>11</xdr:col>
      <xdr:colOff>485280</xdr:colOff>
      <xdr:row>12</xdr:row>
      <xdr:rowOff>172860</xdr:rowOff>
    </xdr:from>
    <xdr:to>
      <xdr:col>12</xdr:col>
      <xdr:colOff>228600</xdr:colOff>
      <xdr:row>14</xdr:row>
      <xdr:rowOff>160020</xdr:rowOff>
    </xdr:to>
    <xdr:pic>
      <xdr:nvPicPr>
        <xdr:cNvPr id="54" name="Graphic 53" descr="Heart with solid fill">
          <a:extLst>
            <a:ext uri="{FF2B5EF4-FFF2-40B4-BE49-F238E27FC236}">
              <a16:creationId xmlns:a16="http://schemas.microsoft.com/office/drawing/2014/main" id="{272922BF-36B0-92EA-FC73-FBD10BC3CE08}"/>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7190880" y="2367420"/>
          <a:ext cx="352920" cy="352920"/>
        </a:xfrm>
        <a:prstGeom prst="rect">
          <a:avLst/>
        </a:prstGeom>
      </xdr:spPr>
    </xdr:pic>
    <xdr:clientData/>
  </xdr:twoCellAnchor>
  <xdr:twoCellAnchor editAs="oneCell">
    <xdr:from>
      <xdr:col>11</xdr:col>
      <xdr:colOff>444780</xdr:colOff>
      <xdr:row>7</xdr:row>
      <xdr:rowOff>109500</xdr:rowOff>
    </xdr:from>
    <xdr:to>
      <xdr:col>12</xdr:col>
      <xdr:colOff>188100</xdr:colOff>
      <xdr:row>9</xdr:row>
      <xdr:rowOff>96660</xdr:rowOff>
    </xdr:to>
    <xdr:pic>
      <xdr:nvPicPr>
        <xdr:cNvPr id="56" name="Graphic 55" descr="Man with solid fill">
          <a:extLst>
            <a:ext uri="{FF2B5EF4-FFF2-40B4-BE49-F238E27FC236}">
              <a16:creationId xmlns:a16="http://schemas.microsoft.com/office/drawing/2014/main" id="{48F5ABA6-7886-4F72-F278-F2F9129FADA4}"/>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7150380" y="1389660"/>
          <a:ext cx="352920" cy="352920"/>
        </a:xfrm>
        <a:prstGeom prst="rect">
          <a:avLst/>
        </a:prstGeom>
      </xdr:spPr>
    </xdr:pic>
    <xdr:clientData/>
  </xdr:twoCellAnchor>
  <xdr:twoCellAnchor editAs="oneCell">
    <xdr:from>
      <xdr:col>11</xdr:col>
      <xdr:colOff>455220</xdr:colOff>
      <xdr:row>10</xdr:row>
      <xdr:rowOff>36120</xdr:rowOff>
    </xdr:from>
    <xdr:to>
      <xdr:col>12</xdr:col>
      <xdr:colOff>198540</xdr:colOff>
      <xdr:row>12</xdr:row>
      <xdr:rowOff>23280</xdr:rowOff>
    </xdr:to>
    <xdr:pic>
      <xdr:nvPicPr>
        <xdr:cNvPr id="60" name="Graphic 59" descr="Woman with solid fill">
          <a:extLst>
            <a:ext uri="{FF2B5EF4-FFF2-40B4-BE49-F238E27FC236}">
              <a16:creationId xmlns:a16="http://schemas.microsoft.com/office/drawing/2014/main" id="{9BDA763C-DEB7-58FB-6947-56D7DCF63D37}"/>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7160820" y="1864920"/>
          <a:ext cx="352920" cy="352920"/>
        </a:xfrm>
        <a:prstGeom prst="rect">
          <a:avLst/>
        </a:prstGeom>
      </xdr:spPr>
    </xdr:pic>
    <xdr:clientData/>
  </xdr:twoCellAnchor>
  <xdr:twoCellAnchor>
    <xdr:from>
      <xdr:col>12</xdr:col>
      <xdr:colOff>297180</xdr:colOff>
      <xdr:row>5</xdr:row>
      <xdr:rowOff>91440</xdr:rowOff>
    </xdr:from>
    <xdr:to>
      <xdr:col>14</xdr:col>
      <xdr:colOff>190500</xdr:colOff>
      <xdr:row>7</xdr:row>
      <xdr:rowOff>53340</xdr:rowOff>
    </xdr:to>
    <xdr:sp macro="" textlink="Analysis!D6">
      <xdr:nvSpPr>
        <xdr:cNvPr id="61" name="Rectangle: Rounded Corners 60">
          <a:extLst>
            <a:ext uri="{FF2B5EF4-FFF2-40B4-BE49-F238E27FC236}">
              <a16:creationId xmlns:a16="http://schemas.microsoft.com/office/drawing/2014/main" id="{428BBD86-0FE9-8D92-9375-EE9FDB9A6B5E}"/>
            </a:ext>
          </a:extLst>
        </xdr:cNvPr>
        <xdr:cNvSpPr/>
      </xdr:nvSpPr>
      <xdr:spPr>
        <a:xfrm>
          <a:off x="7612380" y="1005840"/>
          <a:ext cx="1112520" cy="3276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159BA15-820B-4C27-9E66-90ACD589C4E9}" type="TxLink">
            <a:rPr lang="en-US" sz="1800" b="0" i="0" u="none" strike="noStrike">
              <a:solidFill>
                <a:schemeClr val="tx2">
                  <a:lumMod val="75000"/>
                  <a:lumOff val="25000"/>
                </a:schemeClr>
              </a:solidFill>
              <a:latin typeface="Arial Black" panose="020B0A04020102020204" pitchFamily="34" charset="0"/>
            </a:rPr>
            <a:pPr algn="ctr"/>
            <a:t> 1,309 </a:t>
          </a:fld>
          <a:endParaRPr lang="en-US" sz="1800">
            <a:solidFill>
              <a:schemeClr val="tx2">
                <a:lumMod val="75000"/>
                <a:lumOff val="25000"/>
              </a:schemeClr>
            </a:solidFill>
            <a:latin typeface="Arial Black" panose="020B0A04020102020204" pitchFamily="34" charset="0"/>
          </a:endParaRPr>
        </a:p>
      </xdr:txBody>
    </xdr:sp>
    <xdr:clientData/>
  </xdr:twoCellAnchor>
  <xdr:twoCellAnchor>
    <xdr:from>
      <xdr:col>12</xdr:col>
      <xdr:colOff>297180</xdr:colOff>
      <xdr:row>7</xdr:row>
      <xdr:rowOff>121920</xdr:rowOff>
    </xdr:from>
    <xdr:to>
      <xdr:col>14</xdr:col>
      <xdr:colOff>190500</xdr:colOff>
      <xdr:row>9</xdr:row>
      <xdr:rowOff>83820</xdr:rowOff>
    </xdr:to>
    <xdr:sp macro="" textlink="Analysis!C13">
      <xdr:nvSpPr>
        <xdr:cNvPr id="62" name="Rectangle: Rounded Corners 61">
          <a:extLst>
            <a:ext uri="{FF2B5EF4-FFF2-40B4-BE49-F238E27FC236}">
              <a16:creationId xmlns:a16="http://schemas.microsoft.com/office/drawing/2014/main" id="{1FEE4196-7EBF-436A-8BFE-2835AE20B95B}"/>
            </a:ext>
          </a:extLst>
        </xdr:cNvPr>
        <xdr:cNvSpPr/>
      </xdr:nvSpPr>
      <xdr:spPr>
        <a:xfrm>
          <a:off x="7612380" y="1402080"/>
          <a:ext cx="1112520" cy="3276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1A5DE11-E94C-446F-B03D-49FE7C35A8B5}" type="TxLink">
            <a:rPr lang="en-US" sz="1800" b="0" i="0" u="none" strike="noStrike">
              <a:solidFill>
                <a:srgbClr val="C00000"/>
              </a:solidFill>
              <a:latin typeface="Arial Black" panose="020B0A04020102020204" pitchFamily="34" charset="0"/>
            </a:rPr>
            <a:pPr algn="ctr"/>
            <a:t>843</a:t>
          </a:fld>
          <a:endParaRPr lang="en-US" sz="1800">
            <a:solidFill>
              <a:srgbClr val="C00000"/>
            </a:solidFill>
            <a:latin typeface="Arial Black" panose="020B0A04020102020204" pitchFamily="34" charset="0"/>
          </a:endParaRPr>
        </a:p>
      </xdr:txBody>
    </xdr:sp>
    <xdr:clientData/>
  </xdr:twoCellAnchor>
  <xdr:twoCellAnchor>
    <xdr:from>
      <xdr:col>12</xdr:col>
      <xdr:colOff>289560</xdr:colOff>
      <xdr:row>10</xdr:row>
      <xdr:rowOff>53340</xdr:rowOff>
    </xdr:from>
    <xdr:to>
      <xdr:col>14</xdr:col>
      <xdr:colOff>182880</xdr:colOff>
      <xdr:row>12</xdr:row>
      <xdr:rowOff>15240</xdr:rowOff>
    </xdr:to>
    <xdr:sp macro="" textlink="Analysis!C12">
      <xdr:nvSpPr>
        <xdr:cNvPr id="63" name="Rectangle: Rounded Corners 62">
          <a:extLst>
            <a:ext uri="{FF2B5EF4-FFF2-40B4-BE49-F238E27FC236}">
              <a16:creationId xmlns:a16="http://schemas.microsoft.com/office/drawing/2014/main" id="{F6FE212B-1B86-42BE-970E-D90C1E1D6318}"/>
            </a:ext>
          </a:extLst>
        </xdr:cNvPr>
        <xdr:cNvSpPr/>
      </xdr:nvSpPr>
      <xdr:spPr>
        <a:xfrm>
          <a:off x="7604760" y="1882140"/>
          <a:ext cx="1112520" cy="3276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20F64B9-12AD-4E39-A1C7-537A1C9E7328}" type="TxLink">
            <a:rPr lang="en-US" sz="1800" b="0" i="0" u="none" strike="noStrike">
              <a:solidFill>
                <a:schemeClr val="accent6">
                  <a:lumMod val="75000"/>
                </a:schemeClr>
              </a:solidFill>
              <a:latin typeface="Arial Black" panose="020B0A04020102020204" pitchFamily="34" charset="0"/>
            </a:rPr>
            <a:pPr algn="ctr"/>
            <a:t>466</a:t>
          </a:fld>
          <a:endParaRPr lang="en-US" sz="1800">
            <a:solidFill>
              <a:schemeClr val="accent6">
                <a:lumMod val="75000"/>
              </a:schemeClr>
            </a:solidFill>
            <a:latin typeface="Arial Black" panose="020B0A04020102020204" pitchFamily="34" charset="0"/>
          </a:endParaRPr>
        </a:p>
      </xdr:txBody>
    </xdr:sp>
    <xdr:clientData/>
  </xdr:twoCellAnchor>
  <xdr:twoCellAnchor>
    <xdr:from>
      <xdr:col>12</xdr:col>
      <xdr:colOff>304800</xdr:colOff>
      <xdr:row>12</xdr:row>
      <xdr:rowOff>175260</xdr:rowOff>
    </xdr:from>
    <xdr:to>
      <xdr:col>14</xdr:col>
      <xdr:colOff>198120</xdr:colOff>
      <xdr:row>14</xdr:row>
      <xdr:rowOff>137160</xdr:rowOff>
    </xdr:to>
    <xdr:sp macro="" textlink="Analysis!E4">
      <xdr:nvSpPr>
        <xdr:cNvPr id="64" name="Rectangle: Rounded Corners 63">
          <a:extLst>
            <a:ext uri="{FF2B5EF4-FFF2-40B4-BE49-F238E27FC236}">
              <a16:creationId xmlns:a16="http://schemas.microsoft.com/office/drawing/2014/main" id="{187F556D-A288-43E4-9D1F-DD8E87BB34C6}"/>
            </a:ext>
          </a:extLst>
        </xdr:cNvPr>
        <xdr:cNvSpPr/>
      </xdr:nvSpPr>
      <xdr:spPr>
        <a:xfrm>
          <a:off x="7620000" y="2369820"/>
          <a:ext cx="1112520" cy="3276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502D703-8D8A-4E27-B61E-33241F3DFADB}" type="TxLink">
            <a:rPr lang="en-US" sz="1800" b="0" i="0" u="none" strike="noStrike">
              <a:solidFill>
                <a:schemeClr val="tx2">
                  <a:lumMod val="50000"/>
                  <a:lumOff val="50000"/>
                </a:schemeClr>
              </a:solidFill>
              <a:latin typeface="Arial Black" panose="020B0A04020102020204" pitchFamily="34" charset="0"/>
            </a:rPr>
            <a:pPr algn="ctr"/>
            <a:t>38%</a:t>
          </a:fld>
          <a:endParaRPr lang="en-US" sz="1800">
            <a:solidFill>
              <a:schemeClr val="tx2">
                <a:lumMod val="50000"/>
                <a:lumOff val="50000"/>
              </a:schemeClr>
            </a:solidFill>
            <a:latin typeface="Arial Black" panose="020B0A040201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jects &amp; Programs" refreshedDate="45663.388713078704" createdVersion="8" refreshedVersion="8" minRefreshableVersion="3" recordCount="1309" xr:uid="{D728E9D3-0802-4569-9925-4299E0D12D38}">
  <cacheSource type="worksheet">
    <worksheetSource name="titanic3"/>
  </cacheSource>
  <cacheFields count="9">
    <cacheField name="passenger_class" numFmtId="0">
      <sharedItems count="3">
        <s v="First Class"/>
        <s v="Second Class"/>
        <s v="Third Class"/>
      </sharedItems>
    </cacheField>
    <cacheField name="survived" numFmtId="0">
      <sharedItems count="2">
        <s v="Survived"/>
        <s v="Died"/>
      </sharedItems>
    </cacheField>
    <cacheField name="name" numFmtId="0">
      <sharedItems/>
    </cacheField>
    <cacheField name="sex" numFmtId="0">
      <sharedItems count="2">
        <s v="female"/>
        <s v="male"/>
      </sharedItems>
    </cacheField>
    <cacheField name="age" numFmtId="0">
      <sharedItems containsSemiMixedTypes="0" containsString="0" containsNumber="1" minValue="0.16669999999999999" maxValue="80"/>
    </cacheField>
    <cacheField name="fare" numFmtId="0">
      <sharedItems containsString="0" containsBlank="1" containsNumber="1" minValue="0" maxValue="512.32920000000001"/>
    </cacheField>
    <cacheField name="embarked" numFmtId="0">
      <sharedItems/>
    </cacheField>
    <cacheField name="family_size" numFmtId="0">
      <sharedItems containsSemiMixedTypes="0" containsString="0" containsNumber="1" containsInteger="1" minValue="1" maxValue="11"/>
    </cacheField>
    <cacheField name="age_grouped" numFmtId="0">
      <sharedItems count="3">
        <s v="18-59 yrs"/>
        <s v="0-17 yrs"/>
        <s v="60+ yrs"/>
      </sharedItems>
    </cacheField>
  </cacheFields>
  <extLst>
    <ext xmlns:x14="http://schemas.microsoft.com/office/spreadsheetml/2009/9/main" uri="{725AE2AE-9491-48be-B2B4-4EB974FC3084}">
      <x14:pivotCacheDefinition pivotCacheId="1422369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9">
  <r>
    <x v="0"/>
    <x v="0"/>
    <s v="Allen, Miss. Elisabeth Walton"/>
    <x v="0"/>
    <n v="29"/>
    <n v="211.33750000000001"/>
    <s v="Southampton"/>
    <n v="1"/>
    <x v="0"/>
  </r>
  <r>
    <x v="0"/>
    <x v="0"/>
    <s v="Allison, Master. Hudson Trevor"/>
    <x v="1"/>
    <n v="0.91669999999999996"/>
    <n v="151.55000000000001"/>
    <s v="Southampton"/>
    <n v="4"/>
    <x v="1"/>
  </r>
  <r>
    <x v="0"/>
    <x v="1"/>
    <s v="Allison, Miss. Helen Loraine"/>
    <x v="0"/>
    <n v="2"/>
    <n v="151.55000000000001"/>
    <s v="Southampton"/>
    <n v="4"/>
    <x v="1"/>
  </r>
  <r>
    <x v="0"/>
    <x v="1"/>
    <s v="Allison, Mr. Hudson Joshua Creighton"/>
    <x v="1"/>
    <n v="30"/>
    <n v="151.55000000000001"/>
    <s v="Southampton"/>
    <n v="4"/>
    <x v="0"/>
  </r>
  <r>
    <x v="0"/>
    <x v="1"/>
    <s v="Allison, Mrs. Hudson J C (Bessie Waldo Daniels)"/>
    <x v="0"/>
    <n v="25"/>
    <n v="151.55000000000001"/>
    <s v="Southampton"/>
    <n v="4"/>
    <x v="0"/>
  </r>
  <r>
    <x v="0"/>
    <x v="0"/>
    <s v="Anderson, Mr. Harry"/>
    <x v="1"/>
    <n v="48"/>
    <n v="26.55"/>
    <s v="Southampton"/>
    <n v="1"/>
    <x v="0"/>
  </r>
  <r>
    <x v="0"/>
    <x v="0"/>
    <s v="Andrews, Miss. Kornelia Theodosia"/>
    <x v="0"/>
    <n v="63"/>
    <n v="77.958299999999994"/>
    <s v="Southampton"/>
    <n v="2"/>
    <x v="2"/>
  </r>
  <r>
    <x v="0"/>
    <x v="1"/>
    <s v="Andrews, Mr. Thomas Jr"/>
    <x v="1"/>
    <n v="39"/>
    <n v="0"/>
    <s v="Southampton"/>
    <n v="1"/>
    <x v="0"/>
  </r>
  <r>
    <x v="0"/>
    <x v="0"/>
    <s v="Appleton, Mrs. Edward Dale (Charlotte Lamson)"/>
    <x v="0"/>
    <n v="53"/>
    <n v="51.479199999999999"/>
    <s v="Southampton"/>
    <n v="3"/>
    <x v="0"/>
  </r>
  <r>
    <x v="0"/>
    <x v="1"/>
    <s v="Artagaveytia, Mr. Ramon"/>
    <x v="1"/>
    <n v="71"/>
    <n v="49.504199999999997"/>
    <s v="Cherbourg"/>
    <n v="1"/>
    <x v="2"/>
  </r>
  <r>
    <x v="0"/>
    <x v="1"/>
    <s v="Astor, Col. John Jacob"/>
    <x v="1"/>
    <n v="47"/>
    <n v="227.52500000000001"/>
    <s v="Cherbourg"/>
    <n v="2"/>
    <x v="0"/>
  </r>
  <r>
    <x v="0"/>
    <x v="0"/>
    <s v="Astor, Mrs. John Jacob (Madeleine Talmadge Force)"/>
    <x v="0"/>
    <n v="18"/>
    <n v="227.52500000000001"/>
    <s v="Cherbourg"/>
    <n v="2"/>
    <x v="0"/>
  </r>
  <r>
    <x v="0"/>
    <x v="0"/>
    <s v="Aubart, Mme. Leontine Pauline"/>
    <x v="0"/>
    <n v="24"/>
    <n v="69.3"/>
    <s v="Cherbourg"/>
    <n v="1"/>
    <x v="0"/>
  </r>
  <r>
    <x v="0"/>
    <x v="0"/>
    <s v="Barber, Miss. Ellen &quot;Nellie&quot;"/>
    <x v="0"/>
    <n v="26"/>
    <n v="78.849999999999994"/>
    <s v="Southampton"/>
    <n v="1"/>
    <x v="0"/>
  </r>
  <r>
    <x v="0"/>
    <x v="0"/>
    <s v="Barkworth, Mr. Algernon Henry Wilson"/>
    <x v="1"/>
    <n v="80"/>
    <n v="30"/>
    <s v="Southampton"/>
    <n v="1"/>
    <x v="2"/>
  </r>
  <r>
    <x v="0"/>
    <x v="1"/>
    <s v="Baumann, Mr. John D"/>
    <x v="1"/>
    <n v="31"/>
    <n v="25.925000000000001"/>
    <s v="Southampton"/>
    <n v="1"/>
    <x v="0"/>
  </r>
  <r>
    <x v="0"/>
    <x v="1"/>
    <s v="Baxter, Mr. Quigg Edmond"/>
    <x v="1"/>
    <n v="24"/>
    <n v="247.52080000000001"/>
    <s v="Cherbourg"/>
    <n v="2"/>
    <x v="0"/>
  </r>
  <r>
    <x v="0"/>
    <x v="0"/>
    <s v="Baxter, Mrs. James (Helene DeLaudeniere Chaput)"/>
    <x v="0"/>
    <n v="50"/>
    <n v="247.52080000000001"/>
    <s v="Cherbourg"/>
    <n v="2"/>
    <x v="0"/>
  </r>
  <r>
    <x v="0"/>
    <x v="0"/>
    <s v="Bazzani, Miss. Albina"/>
    <x v="0"/>
    <n v="32"/>
    <n v="76.291700000000006"/>
    <s v="Cherbourg"/>
    <n v="1"/>
    <x v="0"/>
  </r>
  <r>
    <x v="0"/>
    <x v="1"/>
    <s v="Beattie, Mr. Thomson"/>
    <x v="1"/>
    <n v="36"/>
    <n v="75.241699999999994"/>
    <s v="Cherbourg"/>
    <n v="1"/>
    <x v="0"/>
  </r>
  <r>
    <x v="0"/>
    <x v="0"/>
    <s v="Beckwith, Mr. Richard Leonard"/>
    <x v="1"/>
    <n v="37"/>
    <n v="52.554200000000002"/>
    <s v="Southampton"/>
    <n v="3"/>
    <x v="0"/>
  </r>
  <r>
    <x v="0"/>
    <x v="0"/>
    <s v="Beckwith, Mrs. Richard Leonard (Sallie Monypeny)"/>
    <x v="0"/>
    <n v="47"/>
    <n v="52.554200000000002"/>
    <s v="Southampton"/>
    <n v="3"/>
    <x v="0"/>
  </r>
  <r>
    <x v="0"/>
    <x v="0"/>
    <s v="Behr, Mr. Karl Howell"/>
    <x v="1"/>
    <n v="26"/>
    <n v="30"/>
    <s v="Cherbourg"/>
    <n v="1"/>
    <x v="0"/>
  </r>
  <r>
    <x v="0"/>
    <x v="0"/>
    <s v="Bidois, Miss. Rosalie"/>
    <x v="0"/>
    <n v="42"/>
    <n v="227.52500000000001"/>
    <s v="Cherbourg"/>
    <n v="1"/>
    <x v="0"/>
  </r>
  <r>
    <x v="0"/>
    <x v="0"/>
    <s v="Bird, Miss. Ellen"/>
    <x v="0"/>
    <n v="29"/>
    <n v="221.7792"/>
    <s v="Southampton"/>
    <n v="1"/>
    <x v="0"/>
  </r>
  <r>
    <x v="0"/>
    <x v="1"/>
    <s v="Birnbaum, Mr. Jakob"/>
    <x v="1"/>
    <n v="25"/>
    <n v="26"/>
    <s v="Cherbourg"/>
    <n v="1"/>
    <x v="0"/>
  </r>
  <r>
    <x v="0"/>
    <x v="0"/>
    <s v="Bishop, Mr. Dickinson H"/>
    <x v="1"/>
    <n v="25"/>
    <n v="91.0792"/>
    <s v="Cherbourg"/>
    <n v="2"/>
    <x v="0"/>
  </r>
  <r>
    <x v="0"/>
    <x v="0"/>
    <s v="Bishop, Mrs. Dickinson H (Helen Walton)"/>
    <x v="0"/>
    <n v="19"/>
    <n v="91.0792"/>
    <s v="Cherbourg"/>
    <n v="2"/>
    <x v="0"/>
  </r>
  <r>
    <x v="0"/>
    <x v="0"/>
    <s v="Bissette, Miss. Amelia"/>
    <x v="0"/>
    <n v="35"/>
    <n v="135.63329999999999"/>
    <s v="Southampton"/>
    <n v="1"/>
    <x v="0"/>
  </r>
  <r>
    <x v="0"/>
    <x v="0"/>
    <s v="Bjornstrom-Steffansson, Mr. Mauritz Hakan"/>
    <x v="1"/>
    <n v="28"/>
    <n v="26.55"/>
    <s v="Southampton"/>
    <n v="1"/>
    <x v="0"/>
  </r>
  <r>
    <x v="0"/>
    <x v="1"/>
    <s v="Blackwell, Mr. Stephen Weart"/>
    <x v="1"/>
    <n v="45"/>
    <n v="35.5"/>
    <s v="Southampton"/>
    <n v="1"/>
    <x v="0"/>
  </r>
  <r>
    <x v="0"/>
    <x v="0"/>
    <s v="Blank, Mr. Henry"/>
    <x v="1"/>
    <n v="40"/>
    <n v="31"/>
    <s v="Cherbourg"/>
    <n v="1"/>
    <x v="0"/>
  </r>
  <r>
    <x v="0"/>
    <x v="0"/>
    <s v="Bonnell, Miss. Caroline"/>
    <x v="0"/>
    <n v="30"/>
    <n v="164.86670000000001"/>
    <s v="Southampton"/>
    <n v="1"/>
    <x v="0"/>
  </r>
  <r>
    <x v="0"/>
    <x v="0"/>
    <s v="Bonnell, Miss. Elizabeth"/>
    <x v="0"/>
    <n v="58"/>
    <n v="26.55"/>
    <s v="Southampton"/>
    <n v="1"/>
    <x v="0"/>
  </r>
  <r>
    <x v="0"/>
    <x v="1"/>
    <s v="Borebank, Mr. John James"/>
    <x v="1"/>
    <n v="42"/>
    <n v="26.55"/>
    <s v="Southampton"/>
    <n v="1"/>
    <x v="0"/>
  </r>
  <r>
    <x v="0"/>
    <x v="0"/>
    <s v="Bowen, Miss. Grace Scott"/>
    <x v="0"/>
    <n v="45"/>
    <n v="262.375"/>
    <s v="Cherbourg"/>
    <n v="1"/>
    <x v="0"/>
  </r>
  <r>
    <x v="0"/>
    <x v="0"/>
    <s v="Bowerman, Miss. Elsie Edith"/>
    <x v="0"/>
    <n v="22"/>
    <n v="55"/>
    <s v="Southampton"/>
    <n v="2"/>
    <x v="0"/>
  </r>
  <r>
    <x v="0"/>
    <x v="0"/>
    <s v="Bradley, Mr. George (&quot;George Arthur Brayton&quot;)"/>
    <x v="1"/>
    <n v="31"/>
    <n v="26.55"/>
    <s v="Southampton"/>
    <n v="1"/>
    <x v="0"/>
  </r>
  <r>
    <x v="0"/>
    <x v="1"/>
    <s v="Brady, Mr. John Bertram"/>
    <x v="1"/>
    <n v="41"/>
    <n v="30.5"/>
    <s v="Southampton"/>
    <n v="1"/>
    <x v="0"/>
  </r>
  <r>
    <x v="0"/>
    <x v="1"/>
    <s v="Brandeis, Mr. Emil"/>
    <x v="1"/>
    <n v="48"/>
    <n v="50.495800000000003"/>
    <s v="Cherbourg"/>
    <n v="1"/>
    <x v="0"/>
  </r>
  <r>
    <x v="0"/>
    <x v="1"/>
    <s v="Brewe, Dr. Arthur Jackson"/>
    <x v="1"/>
    <n v="31"/>
    <n v="39.6"/>
    <s v="Cherbourg"/>
    <n v="1"/>
    <x v="0"/>
  </r>
  <r>
    <x v="0"/>
    <x v="0"/>
    <s v="Brown, Mrs. James Joseph (Margaret Tobin)"/>
    <x v="0"/>
    <n v="44"/>
    <n v="27.720800000000001"/>
    <s v="Cherbourg"/>
    <n v="1"/>
    <x v="0"/>
  </r>
  <r>
    <x v="0"/>
    <x v="0"/>
    <s v="Brown, Mrs. John Murray (Caroline Lane Lamson)"/>
    <x v="0"/>
    <n v="59"/>
    <n v="51.479199999999999"/>
    <s v="Southampton"/>
    <n v="3"/>
    <x v="0"/>
  </r>
  <r>
    <x v="0"/>
    <x v="0"/>
    <s v="Bucknell, Mrs. William Robert (Emma Eliza Ward)"/>
    <x v="0"/>
    <n v="60"/>
    <n v="76.291700000000006"/>
    <s v="Cherbourg"/>
    <n v="1"/>
    <x v="2"/>
  </r>
  <r>
    <x v="0"/>
    <x v="0"/>
    <s v="Burns, Miss. Elizabeth Margaret"/>
    <x v="0"/>
    <n v="41"/>
    <n v="134.5"/>
    <s v="Cherbourg"/>
    <n v="1"/>
    <x v="0"/>
  </r>
  <r>
    <x v="0"/>
    <x v="1"/>
    <s v="Butt, Major. Archibald Willingham"/>
    <x v="1"/>
    <n v="45"/>
    <n v="26.55"/>
    <s v="Southampton"/>
    <n v="1"/>
    <x v="0"/>
  </r>
  <r>
    <x v="0"/>
    <x v="1"/>
    <s v="Cairns, Mr. Alexander"/>
    <x v="1"/>
    <n v="31"/>
    <n v="31"/>
    <s v="Southampton"/>
    <n v="1"/>
    <x v="0"/>
  </r>
  <r>
    <x v="0"/>
    <x v="0"/>
    <s v="Calderhead, Mr. Edward Pennington"/>
    <x v="1"/>
    <n v="42"/>
    <n v="26.287500000000001"/>
    <s v="Southampton"/>
    <n v="1"/>
    <x v="0"/>
  </r>
  <r>
    <x v="0"/>
    <x v="0"/>
    <s v="Candee, Mrs. Edward (Helen Churchill Hungerford)"/>
    <x v="0"/>
    <n v="53"/>
    <n v="27.445799999999998"/>
    <s v="Cherbourg"/>
    <n v="1"/>
    <x v="0"/>
  </r>
  <r>
    <x v="0"/>
    <x v="0"/>
    <s v="Cardeza, Mr. Thomas Drake Martinez"/>
    <x v="1"/>
    <n v="36"/>
    <n v="512.32920000000001"/>
    <s v="Cherbourg"/>
    <n v="2"/>
    <x v="0"/>
  </r>
  <r>
    <x v="0"/>
    <x v="0"/>
    <s v="Cardeza, Mrs. James Warburton Martinez (Charlotte Wardle Drake)"/>
    <x v="0"/>
    <n v="58"/>
    <n v="512.32920000000001"/>
    <s v="Cherbourg"/>
    <n v="2"/>
    <x v="0"/>
  </r>
  <r>
    <x v="0"/>
    <x v="1"/>
    <s v="Carlsson, Mr. Frans Olof"/>
    <x v="1"/>
    <n v="33"/>
    <n v="5"/>
    <s v="Southampton"/>
    <n v="1"/>
    <x v="0"/>
  </r>
  <r>
    <x v="0"/>
    <x v="1"/>
    <s v="Carrau, Mr. Francisco M"/>
    <x v="1"/>
    <n v="28"/>
    <n v="47.1"/>
    <s v="Southampton"/>
    <n v="1"/>
    <x v="0"/>
  </r>
  <r>
    <x v="0"/>
    <x v="1"/>
    <s v="Carrau, Mr. Jose Pedro"/>
    <x v="1"/>
    <n v="17"/>
    <n v="47.1"/>
    <s v="Southampton"/>
    <n v="1"/>
    <x v="1"/>
  </r>
  <r>
    <x v="0"/>
    <x v="0"/>
    <s v="Carter, Master. William Thornton II"/>
    <x v="1"/>
    <n v="11"/>
    <n v="120"/>
    <s v="Southampton"/>
    <n v="4"/>
    <x v="1"/>
  </r>
  <r>
    <x v="0"/>
    <x v="0"/>
    <s v="Carter, Miss. Lucile Polk"/>
    <x v="0"/>
    <n v="14"/>
    <n v="120"/>
    <s v="Southampton"/>
    <n v="4"/>
    <x v="1"/>
  </r>
  <r>
    <x v="0"/>
    <x v="0"/>
    <s v="Carter, Mr. William Ernest"/>
    <x v="1"/>
    <n v="36"/>
    <n v="120"/>
    <s v="Southampton"/>
    <n v="4"/>
    <x v="0"/>
  </r>
  <r>
    <x v="0"/>
    <x v="0"/>
    <s v="Carter, Mrs. William Ernest (Lucile Polk)"/>
    <x v="0"/>
    <n v="36"/>
    <n v="120"/>
    <s v="Southampton"/>
    <n v="4"/>
    <x v="0"/>
  </r>
  <r>
    <x v="0"/>
    <x v="1"/>
    <s v="Case, Mr. Howard Brown"/>
    <x v="1"/>
    <n v="49"/>
    <n v="26"/>
    <s v="Southampton"/>
    <n v="1"/>
    <x v="0"/>
  </r>
  <r>
    <x v="0"/>
    <x v="0"/>
    <s v="Cassebeer, Mrs. Henry Arthur Jr (Eleanor Genevieve Fosdick)"/>
    <x v="0"/>
    <n v="31"/>
    <n v="27.720800000000001"/>
    <s v="Cherbourg"/>
    <n v="1"/>
    <x v="0"/>
  </r>
  <r>
    <x v="0"/>
    <x v="1"/>
    <s v="Cavendish, Mr. Tyrell William"/>
    <x v="1"/>
    <n v="36"/>
    <n v="78.849999999999994"/>
    <s v="Southampton"/>
    <n v="2"/>
    <x v="0"/>
  </r>
  <r>
    <x v="0"/>
    <x v="0"/>
    <s v="Cavendish, Mrs. Tyrell William (Julia Florence Siegel)"/>
    <x v="0"/>
    <n v="76"/>
    <n v="78.849999999999994"/>
    <s v="Southampton"/>
    <n v="2"/>
    <x v="2"/>
  </r>
  <r>
    <x v="0"/>
    <x v="1"/>
    <s v="Chaffee, Mr. Herbert Fuller"/>
    <x v="1"/>
    <n v="46"/>
    <n v="61.174999999999997"/>
    <s v="Southampton"/>
    <n v="2"/>
    <x v="0"/>
  </r>
  <r>
    <x v="0"/>
    <x v="0"/>
    <s v="Chaffee, Mrs. Herbert Fuller (Carrie Constance Toogood)"/>
    <x v="0"/>
    <n v="47"/>
    <n v="61.174999999999997"/>
    <s v="Southampton"/>
    <n v="2"/>
    <x v="0"/>
  </r>
  <r>
    <x v="0"/>
    <x v="0"/>
    <s v="Chambers, Mr. Norman Campbell"/>
    <x v="1"/>
    <n v="27"/>
    <n v="53.1"/>
    <s v="Southampton"/>
    <n v="2"/>
    <x v="0"/>
  </r>
  <r>
    <x v="0"/>
    <x v="0"/>
    <s v="Chambers, Mrs. Norman Campbell (Bertha Griggs)"/>
    <x v="0"/>
    <n v="33"/>
    <n v="53.1"/>
    <s v="Southampton"/>
    <n v="2"/>
    <x v="0"/>
  </r>
  <r>
    <x v="0"/>
    <x v="0"/>
    <s v="Chaudanson, Miss. Victorine"/>
    <x v="0"/>
    <n v="36"/>
    <n v="262.375"/>
    <s v="Cherbourg"/>
    <n v="1"/>
    <x v="0"/>
  </r>
  <r>
    <x v="0"/>
    <x v="0"/>
    <s v="Cherry, Miss. Gladys"/>
    <x v="0"/>
    <n v="30"/>
    <n v="86.5"/>
    <s v="Southampton"/>
    <n v="1"/>
    <x v="0"/>
  </r>
  <r>
    <x v="0"/>
    <x v="0"/>
    <s v="Chevre, Mr. Paul Romaine"/>
    <x v="1"/>
    <n v="45"/>
    <n v="29.7"/>
    <s v="Cherbourg"/>
    <n v="1"/>
    <x v="0"/>
  </r>
  <r>
    <x v="0"/>
    <x v="0"/>
    <s v="Chibnall, Mrs. (Edith Martha Bowerman)"/>
    <x v="0"/>
    <n v="31"/>
    <n v="55"/>
    <s v="Southampton"/>
    <n v="2"/>
    <x v="0"/>
  </r>
  <r>
    <x v="0"/>
    <x v="1"/>
    <s v="Chisholm, Mr. Roderick Robert Crispin"/>
    <x v="1"/>
    <n v="31"/>
    <n v="0"/>
    <s v="Southampton"/>
    <n v="1"/>
    <x v="0"/>
  </r>
  <r>
    <x v="0"/>
    <x v="1"/>
    <s v="Clark, Mr. Walter Miller"/>
    <x v="1"/>
    <n v="27"/>
    <n v="136.7792"/>
    <s v="Cherbourg"/>
    <n v="2"/>
    <x v="0"/>
  </r>
  <r>
    <x v="0"/>
    <x v="0"/>
    <s v="Clark, Mrs. Walter Miller (Virginia McDowell)"/>
    <x v="0"/>
    <n v="26"/>
    <n v="136.7792"/>
    <s v="Cherbourg"/>
    <n v="2"/>
    <x v="0"/>
  </r>
  <r>
    <x v="0"/>
    <x v="0"/>
    <s v="Cleaver, Miss. Alice"/>
    <x v="0"/>
    <n v="22"/>
    <n v="151.55000000000001"/>
    <s v="Southampton"/>
    <n v="1"/>
    <x v="0"/>
  </r>
  <r>
    <x v="0"/>
    <x v="1"/>
    <s v="Clifford, Mr. George Quincy"/>
    <x v="1"/>
    <n v="31"/>
    <n v="52"/>
    <s v="Southampton"/>
    <n v="1"/>
    <x v="0"/>
  </r>
  <r>
    <x v="0"/>
    <x v="1"/>
    <s v="Colley, Mr. Edward Pomeroy"/>
    <x v="1"/>
    <n v="47"/>
    <n v="25.587499999999999"/>
    <s v="Southampton"/>
    <n v="1"/>
    <x v="0"/>
  </r>
  <r>
    <x v="0"/>
    <x v="0"/>
    <s v="Compton, Miss. Sara Rebecca"/>
    <x v="0"/>
    <n v="39"/>
    <n v="83.158299999999997"/>
    <s v="Cherbourg"/>
    <n v="3"/>
    <x v="0"/>
  </r>
  <r>
    <x v="0"/>
    <x v="1"/>
    <s v="Compton, Mr. Alexander Taylor Jr"/>
    <x v="1"/>
    <n v="37"/>
    <n v="83.158299999999997"/>
    <s v="Cherbourg"/>
    <n v="3"/>
    <x v="0"/>
  </r>
  <r>
    <x v="0"/>
    <x v="0"/>
    <s v="Compton, Mrs. Alexander Taylor (Mary Eliza Ingersoll)"/>
    <x v="0"/>
    <n v="64"/>
    <n v="83.158299999999997"/>
    <s v="Cherbourg"/>
    <n v="3"/>
    <x v="2"/>
  </r>
  <r>
    <x v="0"/>
    <x v="0"/>
    <s v="Cornell, Mrs. Robert Clifford (Malvina Helen Lamson)"/>
    <x v="0"/>
    <n v="55"/>
    <n v="25.7"/>
    <s v="Southampton"/>
    <n v="3"/>
    <x v="0"/>
  </r>
  <r>
    <x v="0"/>
    <x v="1"/>
    <s v="Crafton, Mr. John Bertram"/>
    <x v="1"/>
    <n v="31"/>
    <n v="26.55"/>
    <s v="Southampton"/>
    <n v="1"/>
    <x v="0"/>
  </r>
  <r>
    <x v="0"/>
    <x v="1"/>
    <s v="Crosby, Capt. Edward Gifford"/>
    <x v="1"/>
    <n v="70"/>
    <n v="71"/>
    <s v="Southampton"/>
    <n v="3"/>
    <x v="2"/>
  </r>
  <r>
    <x v="0"/>
    <x v="0"/>
    <s v="Crosby, Miss. Harriet R"/>
    <x v="0"/>
    <n v="36"/>
    <n v="71"/>
    <s v="Southampton"/>
    <n v="3"/>
    <x v="0"/>
  </r>
  <r>
    <x v="0"/>
    <x v="0"/>
    <s v="Crosby, Mrs. Edward Gifford (Catherine Elizabeth Halstead)"/>
    <x v="0"/>
    <n v="64"/>
    <n v="26.55"/>
    <s v="Southampton"/>
    <n v="3"/>
    <x v="2"/>
  </r>
  <r>
    <x v="0"/>
    <x v="1"/>
    <s v="Cumings, Mr. John Bradley"/>
    <x v="1"/>
    <n v="39"/>
    <n v="71.283299999999997"/>
    <s v="Cherbourg"/>
    <n v="2"/>
    <x v="0"/>
  </r>
  <r>
    <x v="0"/>
    <x v="0"/>
    <s v="Cumings, Mrs. John Bradley (Florence Briggs Thayer)"/>
    <x v="0"/>
    <n v="38"/>
    <n v="71.283299999999997"/>
    <s v="Cherbourg"/>
    <n v="2"/>
    <x v="0"/>
  </r>
  <r>
    <x v="0"/>
    <x v="0"/>
    <s v="Daly, Mr. Peter Denis "/>
    <x v="1"/>
    <n v="51"/>
    <n v="26.55"/>
    <s v="Southampton"/>
    <n v="1"/>
    <x v="0"/>
  </r>
  <r>
    <x v="0"/>
    <x v="0"/>
    <s v="Daniel, Mr. Robert Williams"/>
    <x v="1"/>
    <n v="27"/>
    <n v="30.5"/>
    <s v="Southampton"/>
    <n v="1"/>
    <x v="0"/>
  </r>
  <r>
    <x v="0"/>
    <x v="0"/>
    <s v="Daniels, Miss. Sarah"/>
    <x v="0"/>
    <n v="33"/>
    <n v="151.55000000000001"/>
    <s v="Southampton"/>
    <n v="1"/>
    <x v="0"/>
  </r>
  <r>
    <x v="0"/>
    <x v="1"/>
    <s v="Davidson, Mr. Thornton"/>
    <x v="1"/>
    <n v="31"/>
    <n v="52"/>
    <s v="Southampton"/>
    <n v="2"/>
    <x v="0"/>
  </r>
  <r>
    <x v="0"/>
    <x v="0"/>
    <s v="Davidson, Mrs. Thornton (Orian Hays)"/>
    <x v="0"/>
    <n v="27"/>
    <n v="52"/>
    <s v="Southampton"/>
    <n v="4"/>
    <x v="0"/>
  </r>
  <r>
    <x v="0"/>
    <x v="0"/>
    <s v="Dick, Mr. Albert Adrian"/>
    <x v="1"/>
    <n v="31"/>
    <n v="57"/>
    <s v="Southampton"/>
    <n v="2"/>
    <x v="0"/>
  </r>
  <r>
    <x v="0"/>
    <x v="0"/>
    <s v="Dick, Mrs. Albert Adrian (Vera Gillespie)"/>
    <x v="0"/>
    <n v="17"/>
    <n v="57"/>
    <s v="Southampton"/>
    <n v="2"/>
    <x v="1"/>
  </r>
  <r>
    <x v="0"/>
    <x v="0"/>
    <s v="Dodge, Dr. Washington"/>
    <x v="1"/>
    <n v="53"/>
    <n v="81.8583"/>
    <s v="Southampton"/>
    <n v="3"/>
    <x v="0"/>
  </r>
  <r>
    <x v="0"/>
    <x v="0"/>
    <s v="Dodge, Master. Washington"/>
    <x v="1"/>
    <n v="4"/>
    <n v="81.8583"/>
    <s v="Southampton"/>
    <n v="3"/>
    <x v="1"/>
  </r>
  <r>
    <x v="0"/>
    <x v="0"/>
    <s v="Dodge, Mrs. Washington (Ruth Vidaver)"/>
    <x v="0"/>
    <n v="54"/>
    <n v="81.8583"/>
    <s v="Southampton"/>
    <n v="3"/>
    <x v="0"/>
  </r>
  <r>
    <x v="0"/>
    <x v="1"/>
    <s v="Douglas, Mr. Walter Donald"/>
    <x v="1"/>
    <n v="50"/>
    <n v="106.425"/>
    <s v="Cherbourg"/>
    <n v="2"/>
    <x v="0"/>
  </r>
  <r>
    <x v="0"/>
    <x v="0"/>
    <s v="Douglas, Mrs. Frederick Charles (Mary Helene Baxter)"/>
    <x v="0"/>
    <n v="27"/>
    <n v="247.52080000000001"/>
    <s v="Cherbourg"/>
    <n v="3"/>
    <x v="0"/>
  </r>
  <r>
    <x v="0"/>
    <x v="0"/>
    <s v="Douglas, Mrs. Walter Donald (Mahala Dutton)"/>
    <x v="0"/>
    <n v="48"/>
    <n v="106.425"/>
    <s v="Cherbourg"/>
    <n v="2"/>
    <x v="0"/>
  </r>
  <r>
    <x v="0"/>
    <x v="0"/>
    <s v="Duff Gordon, Lady. (Lucille Christiana Sutherland) (&quot;Mrs Morgan&quot;)"/>
    <x v="0"/>
    <n v="48"/>
    <n v="39.6"/>
    <s v="Cherbourg"/>
    <n v="2"/>
    <x v="0"/>
  </r>
  <r>
    <x v="0"/>
    <x v="0"/>
    <s v="Duff Gordon, Sir. Cosmo Edmund (&quot;Mr Morgan&quot;)"/>
    <x v="1"/>
    <n v="49"/>
    <n v="56.929200000000002"/>
    <s v="Cherbourg"/>
    <n v="2"/>
    <x v="0"/>
  </r>
  <r>
    <x v="0"/>
    <x v="1"/>
    <s v="Dulles, Mr. William Crothers"/>
    <x v="1"/>
    <n v="39"/>
    <n v="29.7"/>
    <s v="Cherbourg"/>
    <n v="1"/>
    <x v="0"/>
  </r>
  <r>
    <x v="0"/>
    <x v="0"/>
    <s v="Earnshaw, Mrs. Boulton (Olive Potter)"/>
    <x v="0"/>
    <n v="23"/>
    <n v="83.158299999999997"/>
    <s v="Cherbourg"/>
    <n v="2"/>
    <x v="0"/>
  </r>
  <r>
    <x v="0"/>
    <x v="0"/>
    <s v="Endres, Miss. Caroline Louise"/>
    <x v="0"/>
    <n v="38"/>
    <n v="227.52500000000001"/>
    <s v="Cherbourg"/>
    <n v="1"/>
    <x v="0"/>
  </r>
  <r>
    <x v="0"/>
    <x v="0"/>
    <s v="Eustis, Miss. Elizabeth Mussey"/>
    <x v="0"/>
    <n v="54"/>
    <n v="78.2667"/>
    <s v="Cherbourg"/>
    <n v="2"/>
    <x v="0"/>
  </r>
  <r>
    <x v="0"/>
    <x v="1"/>
    <s v="Evans, Miss. Edith Corse"/>
    <x v="0"/>
    <n v="36"/>
    <n v="31.679200000000002"/>
    <s v="Cherbourg"/>
    <n v="1"/>
    <x v="0"/>
  </r>
  <r>
    <x v="0"/>
    <x v="1"/>
    <s v="Farthing, Mr. John"/>
    <x v="1"/>
    <n v="31"/>
    <n v="221.7792"/>
    <s v="Southampton"/>
    <n v="1"/>
    <x v="0"/>
  </r>
  <r>
    <x v="0"/>
    <x v="0"/>
    <s v="Flegenheim, Mrs. Alfred (Antoinette)"/>
    <x v="0"/>
    <n v="31"/>
    <n v="31.683299999999999"/>
    <s v="Southampton"/>
    <n v="1"/>
    <x v="0"/>
  </r>
  <r>
    <x v="0"/>
    <x v="0"/>
    <s v="Fleming, Miss. Margaret"/>
    <x v="0"/>
    <n v="31"/>
    <n v="110.88330000000001"/>
    <s v="Cherbourg"/>
    <n v="1"/>
    <x v="0"/>
  </r>
  <r>
    <x v="0"/>
    <x v="0"/>
    <s v="Flynn, Mr. John Irwin (&quot;Irving&quot;)"/>
    <x v="1"/>
    <n v="36"/>
    <n v="26.387499999999999"/>
    <s v="Southampton"/>
    <n v="1"/>
    <x v="0"/>
  </r>
  <r>
    <x v="0"/>
    <x v="1"/>
    <s v="Foreman, Mr. Benjamin Laventall"/>
    <x v="1"/>
    <n v="30"/>
    <n v="27.75"/>
    <s v="Cherbourg"/>
    <n v="1"/>
    <x v="0"/>
  </r>
  <r>
    <x v="0"/>
    <x v="0"/>
    <s v="Fortune, Miss. Alice Elizabeth"/>
    <x v="0"/>
    <n v="24"/>
    <n v="263"/>
    <s v="Southampton"/>
    <n v="6"/>
    <x v="0"/>
  </r>
  <r>
    <x v="0"/>
    <x v="0"/>
    <s v="Fortune, Miss. Ethel Flora"/>
    <x v="0"/>
    <n v="28"/>
    <n v="263"/>
    <s v="Southampton"/>
    <n v="6"/>
    <x v="0"/>
  </r>
  <r>
    <x v="0"/>
    <x v="0"/>
    <s v="Fortune, Miss. Mabel Helen"/>
    <x v="0"/>
    <n v="23"/>
    <n v="263"/>
    <s v="Southampton"/>
    <n v="6"/>
    <x v="0"/>
  </r>
  <r>
    <x v="0"/>
    <x v="1"/>
    <s v="Fortune, Mr. Charles Alexander"/>
    <x v="1"/>
    <n v="19"/>
    <n v="263"/>
    <s v="Southampton"/>
    <n v="6"/>
    <x v="0"/>
  </r>
  <r>
    <x v="0"/>
    <x v="1"/>
    <s v="Fortune, Mr. Mark"/>
    <x v="1"/>
    <n v="64"/>
    <n v="263"/>
    <s v="Southampton"/>
    <n v="6"/>
    <x v="2"/>
  </r>
  <r>
    <x v="0"/>
    <x v="0"/>
    <s v="Fortune, Mrs. Mark (Mary McDougald)"/>
    <x v="0"/>
    <n v="60"/>
    <n v="263"/>
    <s v="Southampton"/>
    <n v="6"/>
    <x v="2"/>
  </r>
  <r>
    <x v="0"/>
    <x v="0"/>
    <s v="Francatelli, Miss. Laura Mabel"/>
    <x v="0"/>
    <n v="30"/>
    <n v="56.929200000000002"/>
    <s v="Cherbourg"/>
    <n v="1"/>
    <x v="0"/>
  </r>
  <r>
    <x v="0"/>
    <x v="1"/>
    <s v="Franklin, Mr. Thomas Parham"/>
    <x v="1"/>
    <n v="31"/>
    <n v="26.55"/>
    <s v="Southampton"/>
    <n v="1"/>
    <x v="0"/>
  </r>
  <r>
    <x v="0"/>
    <x v="0"/>
    <s v="Frauenthal, Dr. Henry William"/>
    <x v="1"/>
    <n v="50"/>
    <n v="133.65"/>
    <s v="Southampton"/>
    <n v="3"/>
    <x v="0"/>
  </r>
  <r>
    <x v="0"/>
    <x v="0"/>
    <s v="Frauenthal, Mr. Isaac Gerald"/>
    <x v="1"/>
    <n v="43"/>
    <n v="27.720800000000001"/>
    <s v="Cherbourg"/>
    <n v="2"/>
    <x v="0"/>
  </r>
  <r>
    <x v="0"/>
    <x v="0"/>
    <s v="Frauenthal, Mrs. Henry William (Clara Heinsheimer)"/>
    <x v="0"/>
    <n v="31"/>
    <n v="133.65"/>
    <s v="Southampton"/>
    <n v="2"/>
    <x v="0"/>
  </r>
  <r>
    <x v="0"/>
    <x v="0"/>
    <s v="Frolicher, Miss. Hedwig Margaritha"/>
    <x v="0"/>
    <n v="22"/>
    <n v="49.5"/>
    <s v="Cherbourg"/>
    <n v="3"/>
    <x v="0"/>
  </r>
  <r>
    <x v="0"/>
    <x v="0"/>
    <s v="Frolicher-Stehli, Mr. Maxmillian"/>
    <x v="1"/>
    <n v="60"/>
    <n v="79.2"/>
    <s v="Cherbourg"/>
    <n v="3"/>
    <x v="2"/>
  </r>
  <r>
    <x v="0"/>
    <x v="0"/>
    <s v="Frolicher-Stehli, Mrs. Maxmillian (Margaretha Emerentia Stehli)"/>
    <x v="0"/>
    <n v="48"/>
    <n v="79.2"/>
    <s v="Cherbourg"/>
    <n v="3"/>
    <x v="0"/>
  </r>
  <r>
    <x v="0"/>
    <x v="1"/>
    <s v="Fry, Mr. Richard"/>
    <x v="1"/>
    <n v="31"/>
    <n v="0"/>
    <s v="Southampton"/>
    <n v="1"/>
    <x v="0"/>
  </r>
  <r>
    <x v="0"/>
    <x v="1"/>
    <s v="Futrelle, Mr. Jacques Heath"/>
    <x v="1"/>
    <n v="37"/>
    <n v="53.1"/>
    <s v="Southampton"/>
    <n v="2"/>
    <x v="0"/>
  </r>
  <r>
    <x v="0"/>
    <x v="0"/>
    <s v="Futrelle, Mrs. Jacques Heath (Lily May Peel)"/>
    <x v="0"/>
    <n v="35"/>
    <n v="53.1"/>
    <s v="Southampton"/>
    <n v="2"/>
    <x v="0"/>
  </r>
  <r>
    <x v="0"/>
    <x v="1"/>
    <s v="Gee, Mr. Arthur H"/>
    <x v="1"/>
    <n v="47"/>
    <n v="38.5"/>
    <s v="Southampton"/>
    <n v="1"/>
    <x v="0"/>
  </r>
  <r>
    <x v="0"/>
    <x v="0"/>
    <s v="Geiger, Miss. Amalie"/>
    <x v="0"/>
    <n v="35"/>
    <n v="211.5"/>
    <s v="Cherbourg"/>
    <n v="1"/>
    <x v="0"/>
  </r>
  <r>
    <x v="0"/>
    <x v="0"/>
    <s v="Gibson, Miss. Dorothy Winifred"/>
    <x v="0"/>
    <n v="22"/>
    <n v="59.4"/>
    <s v="Cherbourg"/>
    <n v="2"/>
    <x v="0"/>
  </r>
  <r>
    <x v="0"/>
    <x v="0"/>
    <s v="Gibson, Mrs. Leonard (Pauline C Boeson)"/>
    <x v="0"/>
    <n v="45"/>
    <n v="59.4"/>
    <s v="Cherbourg"/>
    <n v="2"/>
    <x v="0"/>
  </r>
  <r>
    <x v="0"/>
    <x v="1"/>
    <s v="Giglio, Mr. Victor"/>
    <x v="1"/>
    <n v="24"/>
    <n v="79.2"/>
    <s v="Cherbourg"/>
    <n v="1"/>
    <x v="0"/>
  </r>
  <r>
    <x v="0"/>
    <x v="0"/>
    <s v="Goldenberg, Mr. Samuel L"/>
    <x v="1"/>
    <n v="49"/>
    <n v="89.104200000000006"/>
    <s v="Cherbourg"/>
    <n v="2"/>
    <x v="0"/>
  </r>
  <r>
    <x v="0"/>
    <x v="0"/>
    <s v="Goldenberg, Mrs. Samuel L (Edwiga Grabowska)"/>
    <x v="0"/>
    <n v="31"/>
    <n v="89.104200000000006"/>
    <s v="Cherbourg"/>
    <n v="2"/>
    <x v="0"/>
  </r>
  <r>
    <x v="0"/>
    <x v="1"/>
    <s v="Goldschmidt, Mr. George B"/>
    <x v="1"/>
    <n v="71"/>
    <n v="34.654200000000003"/>
    <s v="Cherbourg"/>
    <n v="1"/>
    <x v="2"/>
  </r>
  <r>
    <x v="0"/>
    <x v="0"/>
    <s v="Gracie, Col. Archibald IV"/>
    <x v="1"/>
    <n v="53"/>
    <n v="28.5"/>
    <s v="Cherbourg"/>
    <n v="1"/>
    <x v="0"/>
  </r>
  <r>
    <x v="0"/>
    <x v="0"/>
    <s v="Graham, Miss. Margaret Edith"/>
    <x v="0"/>
    <n v="19"/>
    <n v="30"/>
    <s v="Southampton"/>
    <n v="1"/>
    <x v="0"/>
  </r>
  <r>
    <x v="0"/>
    <x v="1"/>
    <s v="Graham, Mr. George Edward"/>
    <x v="1"/>
    <n v="38"/>
    <n v="153.46250000000001"/>
    <s v="Southampton"/>
    <n v="2"/>
    <x v="0"/>
  </r>
  <r>
    <x v="0"/>
    <x v="0"/>
    <s v="Graham, Mrs. William Thompson (Edith Junkins)"/>
    <x v="0"/>
    <n v="58"/>
    <n v="153.46250000000001"/>
    <s v="Southampton"/>
    <n v="2"/>
    <x v="0"/>
  </r>
  <r>
    <x v="0"/>
    <x v="0"/>
    <s v="Greenfield, Mr. William Bertram"/>
    <x v="1"/>
    <n v="23"/>
    <n v="63.3583"/>
    <s v="Cherbourg"/>
    <n v="2"/>
    <x v="0"/>
  </r>
  <r>
    <x v="0"/>
    <x v="0"/>
    <s v="Greenfield, Mrs. Leo David (Blanche Strouse)"/>
    <x v="0"/>
    <n v="45"/>
    <n v="63.3583"/>
    <s v="Cherbourg"/>
    <n v="2"/>
    <x v="0"/>
  </r>
  <r>
    <x v="0"/>
    <x v="1"/>
    <s v="Guggenheim, Mr. Benjamin"/>
    <x v="1"/>
    <n v="46"/>
    <n v="79.2"/>
    <s v="Cherbourg"/>
    <n v="1"/>
    <x v="0"/>
  </r>
  <r>
    <x v="0"/>
    <x v="0"/>
    <s v="Harder, Mr. George Achilles"/>
    <x v="1"/>
    <n v="25"/>
    <n v="55.441699999999997"/>
    <s v="Cherbourg"/>
    <n v="2"/>
    <x v="0"/>
  </r>
  <r>
    <x v="0"/>
    <x v="0"/>
    <s v="Harder, Mrs. George Achilles (Dorothy Annan)"/>
    <x v="0"/>
    <n v="25"/>
    <n v="55.441699999999997"/>
    <s v="Cherbourg"/>
    <n v="2"/>
    <x v="0"/>
  </r>
  <r>
    <x v="0"/>
    <x v="0"/>
    <s v="Harper, Mr. Henry Sleeper"/>
    <x v="1"/>
    <n v="48"/>
    <n v="76.729200000000006"/>
    <s v="Cherbourg"/>
    <n v="2"/>
    <x v="0"/>
  </r>
  <r>
    <x v="0"/>
    <x v="0"/>
    <s v="Harper, Mrs. Henry Sleeper (Myna Haxtun)"/>
    <x v="0"/>
    <n v="49"/>
    <n v="76.729200000000006"/>
    <s v="Cherbourg"/>
    <n v="2"/>
    <x v="0"/>
  </r>
  <r>
    <x v="0"/>
    <x v="1"/>
    <s v="Harrington, Mr. Charles H"/>
    <x v="1"/>
    <n v="31"/>
    <n v="42.4"/>
    <s v="Southampton"/>
    <n v="1"/>
    <x v="0"/>
  </r>
  <r>
    <x v="0"/>
    <x v="1"/>
    <s v="Harris, Mr. Henry Birkhardt"/>
    <x v="1"/>
    <n v="45"/>
    <n v="83.474999999999994"/>
    <s v="Southampton"/>
    <n v="2"/>
    <x v="0"/>
  </r>
  <r>
    <x v="0"/>
    <x v="0"/>
    <s v="Harris, Mrs. Henry Birkhardt (Irene Wallach)"/>
    <x v="0"/>
    <n v="35"/>
    <n v="83.474999999999994"/>
    <s v="Southampton"/>
    <n v="2"/>
    <x v="0"/>
  </r>
  <r>
    <x v="0"/>
    <x v="1"/>
    <s v="Harrison, Mr. William"/>
    <x v="1"/>
    <n v="40"/>
    <n v="0"/>
    <s v="Southampton"/>
    <n v="1"/>
    <x v="0"/>
  </r>
  <r>
    <x v="0"/>
    <x v="0"/>
    <s v="Hassab, Mr. Hammad"/>
    <x v="1"/>
    <n v="27"/>
    <n v="76.729200000000006"/>
    <s v="Cherbourg"/>
    <n v="1"/>
    <x v="0"/>
  </r>
  <r>
    <x v="0"/>
    <x v="0"/>
    <s v="Hawksford, Mr. Walter James"/>
    <x v="1"/>
    <n v="31"/>
    <n v="30"/>
    <s v="Southampton"/>
    <n v="1"/>
    <x v="0"/>
  </r>
  <r>
    <x v="0"/>
    <x v="0"/>
    <s v="Hays, Miss. Margaret Bechstein"/>
    <x v="0"/>
    <n v="24"/>
    <n v="83.158299999999997"/>
    <s v="Cherbourg"/>
    <n v="1"/>
    <x v="0"/>
  </r>
  <r>
    <x v="0"/>
    <x v="1"/>
    <s v="Hays, Mr. Charles Melville"/>
    <x v="1"/>
    <n v="55"/>
    <n v="93.5"/>
    <s v="Southampton"/>
    <n v="3"/>
    <x v="0"/>
  </r>
  <r>
    <x v="0"/>
    <x v="0"/>
    <s v="Hays, Mrs. Charles Melville (Clara Jennings Gregg)"/>
    <x v="0"/>
    <n v="52"/>
    <n v="93.5"/>
    <s v="Southampton"/>
    <n v="3"/>
    <x v="0"/>
  </r>
  <r>
    <x v="0"/>
    <x v="1"/>
    <s v="Head, Mr. Christopher"/>
    <x v="1"/>
    <n v="42"/>
    <n v="42.5"/>
    <s v="Southampton"/>
    <n v="1"/>
    <x v="0"/>
  </r>
  <r>
    <x v="0"/>
    <x v="1"/>
    <s v="Hilliard, Mr. Herbert Henry"/>
    <x v="1"/>
    <n v="31"/>
    <n v="51.862499999999997"/>
    <s v="Southampton"/>
    <n v="1"/>
    <x v="0"/>
  </r>
  <r>
    <x v="0"/>
    <x v="1"/>
    <s v="Hipkins, Mr. William Edward"/>
    <x v="1"/>
    <n v="55"/>
    <n v="50"/>
    <s v="Southampton"/>
    <n v="1"/>
    <x v="0"/>
  </r>
  <r>
    <x v="0"/>
    <x v="0"/>
    <s v="Hippach, Miss. Jean Gertrude"/>
    <x v="0"/>
    <n v="16"/>
    <n v="57.979199999999999"/>
    <s v="Cherbourg"/>
    <n v="2"/>
    <x v="1"/>
  </r>
  <r>
    <x v="0"/>
    <x v="0"/>
    <s v="Hippach, Mrs. Louis Albert (Ida Sophia Fischer)"/>
    <x v="0"/>
    <n v="44"/>
    <n v="57.979199999999999"/>
    <s v="Cherbourg"/>
    <n v="2"/>
    <x v="0"/>
  </r>
  <r>
    <x v="0"/>
    <x v="0"/>
    <s v="Hogeboom, Mrs. John C (Anna Andrews)"/>
    <x v="0"/>
    <n v="51"/>
    <n v="77.958299999999994"/>
    <s v="Southampton"/>
    <n v="2"/>
    <x v="0"/>
  </r>
  <r>
    <x v="0"/>
    <x v="1"/>
    <s v="Holverson, Mr. Alexander Oskar"/>
    <x v="1"/>
    <n v="42"/>
    <n v="52"/>
    <s v="Southampton"/>
    <n v="2"/>
    <x v="0"/>
  </r>
  <r>
    <x v="0"/>
    <x v="0"/>
    <s v="Holverson, Mrs. Alexander Oskar (Mary Aline Towner)"/>
    <x v="0"/>
    <n v="35"/>
    <n v="52"/>
    <s v="Southampton"/>
    <n v="2"/>
    <x v="0"/>
  </r>
  <r>
    <x v="0"/>
    <x v="0"/>
    <s v="Homer, Mr. Harry (&quot;Mr E Haven&quot;)"/>
    <x v="1"/>
    <n v="35"/>
    <n v="26.55"/>
    <s v="Cherbourg"/>
    <n v="1"/>
    <x v="0"/>
  </r>
  <r>
    <x v="0"/>
    <x v="0"/>
    <s v="Hoyt, Mr. Frederick Maxfield"/>
    <x v="1"/>
    <n v="38"/>
    <n v="90"/>
    <s v="Southampton"/>
    <n v="2"/>
    <x v="0"/>
  </r>
  <r>
    <x v="0"/>
    <x v="1"/>
    <s v="Hoyt, Mr. William Fisher"/>
    <x v="1"/>
    <n v="31"/>
    <n v="30.695799999999998"/>
    <s v="Cherbourg"/>
    <n v="1"/>
    <x v="0"/>
  </r>
  <r>
    <x v="0"/>
    <x v="0"/>
    <s v="Hoyt, Mrs. Frederick Maxfield (Jane Anne Forby)"/>
    <x v="0"/>
    <n v="35"/>
    <n v="90"/>
    <s v="Southampton"/>
    <n v="2"/>
    <x v="0"/>
  </r>
  <r>
    <x v="0"/>
    <x v="0"/>
    <s v="Icard, Miss. Amelie"/>
    <x v="0"/>
    <n v="38"/>
    <n v="80"/>
    <s v=""/>
    <n v="1"/>
    <x v="0"/>
  </r>
  <r>
    <x v="0"/>
    <x v="1"/>
    <s v="Isham, Miss. Ann Elizabeth"/>
    <x v="0"/>
    <n v="50"/>
    <n v="28.712499999999999"/>
    <s v="Cherbourg"/>
    <n v="1"/>
    <x v="0"/>
  </r>
  <r>
    <x v="0"/>
    <x v="0"/>
    <s v="Ismay, Mr. Joseph Bruce"/>
    <x v="1"/>
    <n v="49"/>
    <n v="0"/>
    <s v="Southampton"/>
    <n v="1"/>
    <x v="0"/>
  </r>
  <r>
    <x v="0"/>
    <x v="1"/>
    <s v="Jones, Mr. Charles Cresson"/>
    <x v="1"/>
    <n v="46"/>
    <n v="26"/>
    <s v="Southampton"/>
    <n v="1"/>
    <x v="0"/>
  </r>
  <r>
    <x v="0"/>
    <x v="1"/>
    <s v="Julian, Mr. Henry Forbes"/>
    <x v="1"/>
    <n v="50"/>
    <n v="26"/>
    <s v="Southampton"/>
    <n v="1"/>
    <x v="0"/>
  </r>
  <r>
    <x v="0"/>
    <x v="1"/>
    <s v="Keeping, Mr. Edwin"/>
    <x v="1"/>
    <n v="32.5"/>
    <n v="211.5"/>
    <s v="Cherbourg"/>
    <n v="1"/>
    <x v="0"/>
  </r>
  <r>
    <x v="0"/>
    <x v="1"/>
    <s v="Kent, Mr. Edward Austin"/>
    <x v="1"/>
    <n v="58"/>
    <n v="29.7"/>
    <s v="Cherbourg"/>
    <n v="1"/>
    <x v="0"/>
  </r>
  <r>
    <x v="0"/>
    <x v="1"/>
    <s v="Kenyon, Mr. Frederick R"/>
    <x v="1"/>
    <n v="41"/>
    <n v="51.862499999999997"/>
    <s v="Southampton"/>
    <n v="2"/>
    <x v="0"/>
  </r>
  <r>
    <x v="0"/>
    <x v="0"/>
    <s v="Kenyon, Mrs. Frederick R (Marion)"/>
    <x v="0"/>
    <n v="31"/>
    <n v="51.862499999999997"/>
    <s v="Southampton"/>
    <n v="2"/>
    <x v="0"/>
  </r>
  <r>
    <x v="0"/>
    <x v="0"/>
    <s v="Kimball, Mr. Edwin Nelson Jr"/>
    <x v="1"/>
    <n v="42"/>
    <n v="52.554200000000002"/>
    <s v="Southampton"/>
    <n v="2"/>
    <x v="0"/>
  </r>
  <r>
    <x v="0"/>
    <x v="0"/>
    <s v="Kimball, Mrs. Edwin Nelson Jr (Gertrude Parsons)"/>
    <x v="0"/>
    <n v="45"/>
    <n v="52.554200000000002"/>
    <s v="Southampton"/>
    <n v="2"/>
    <x v="0"/>
  </r>
  <r>
    <x v="0"/>
    <x v="1"/>
    <s v="Klaber, Mr. Herman"/>
    <x v="1"/>
    <n v="31"/>
    <n v="26.55"/>
    <s v="Southampton"/>
    <n v="1"/>
    <x v="0"/>
  </r>
  <r>
    <x v="0"/>
    <x v="0"/>
    <s v="Kreuchen, Miss. Emilie"/>
    <x v="0"/>
    <n v="39"/>
    <n v="211.33750000000001"/>
    <s v="Southampton"/>
    <n v="1"/>
    <x v="0"/>
  </r>
  <r>
    <x v="0"/>
    <x v="0"/>
    <s v="Leader, Dr. Alice (Farnham)"/>
    <x v="0"/>
    <n v="49"/>
    <n v="25.929200000000002"/>
    <s v="Southampton"/>
    <n v="1"/>
    <x v="0"/>
  </r>
  <r>
    <x v="0"/>
    <x v="0"/>
    <s v="LeRoy, Miss. Bertha"/>
    <x v="0"/>
    <n v="30"/>
    <n v="106.425"/>
    <s v="Cherbourg"/>
    <n v="1"/>
    <x v="0"/>
  </r>
  <r>
    <x v="0"/>
    <x v="0"/>
    <s v="Lesurer, Mr. Gustave J"/>
    <x v="1"/>
    <n v="35"/>
    <n v="512.32920000000001"/>
    <s v="Cherbourg"/>
    <n v="1"/>
    <x v="0"/>
  </r>
  <r>
    <x v="0"/>
    <x v="1"/>
    <s v="Lewy, Mr. Ervin G"/>
    <x v="1"/>
    <n v="31"/>
    <n v="27.720800000000001"/>
    <s v="Cherbourg"/>
    <n v="1"/>
    <x v="0"/>
  </r>
  <r>
    <x v="0"/>
    <x v="1"/>
    <s v="Lindeberg-Lind, Mr. Erik Gustaf (&quot;Mr Edward Lingrey&quot;)"/>
    <x v="1"/>
    <n v="42"/>
    <n v="26.55"/>
    <s v="Southampton"/>
    <n v="1"/>
    <x v="0"/>
  </r>
  <r>
    <x v="0"/>
    <x v="0"/>
    <s v="Lindstrom, Mrs. Carl Johan (Sigrid Posse)"/>
    <x v="0"/>
    <n v="55"/>
    <n v="27.720800000000001"/>
    <s v="Cherbourg"/>
    <n v="1"/>
    <x v="0"/>
  </r>
  <r>
    <x v="0"/>
    <x v="0"/>
    <s v="Lines, Miss. Mary Conover"/>
    <x v="0"/>
    <n v="16"/>
    <n v="39.4"/>
    <s v="Southampton"/>
    <n v="2"/>
    <x v="1"/>
  </r>
  <r>
    <x v="0"/>
    <x v="0"/>
    <s v="Lines, Mrs. Ernest H (Elizabeth Lindsey James)"/>
    <x v="0"/>
    <n v="51"/>
    <n v="39.4"/>
    <s v="Southampton"/>
    <n v="2"/>
    <x v="0"/>
  </r>
  <r>
    <x v="0"/>
    <x v="1"/>
    <s v="Long, Mr. Milton Clyde"/>
    <x v="1"/>
    <n v="29"/>
    <n v="30"/>
    <s v="Southampton"/>
    <n v="1"/>
    <x v="0"/>
  </r>
  <r>
    <x v="0"/>
    <x v="0"/>
    <s v="Longley, Miss. Gretchen Fiske"/>
    <x v="0"/>
    <n v="21"/>
    <n v="77.958299999999994"/>
    <s v="Southampton"/>
    <n v="1"/>
    <x v="0"/>
  </r>
  <r>
    <x v="0"/>
    <x v="1"/>
    <s v="Loring, Mr. Joseph Holland"/>
    <x v="1"/>
    <n v="30"/>
    <n v="45.5"/>
    <s v="Southampton"/>
    <n v="1"/>
    <x v="0"/>
  </r>
  <r>
    <x v="0"/>
    <x v="0"/>
    <s v="Lurette, Miss. Elise"/>
    <x v="0"/>
    <n v="58"/>
    <n v="146.52080000000001"/>
    <s v="Cherbourg"/>
    <n v="1"/>
    <x v="0"/>
  </r>
  <r>
    <x v="0"/>
    <x v="0"/>
    <s v="Madill, Miss. Georgette Alexandra"/>
    <x v="0"/>
    <n v="15"/>
    <n v="211.33750000000001"/>
    <s v="Southampton"/>
    <n v="2"/>
    <x v="1"/>
  </r>
  <r>
    <x v="0"/>
    <x v="1"/>
    <s v="Maguire, Mr. John Edward"/>
    <x v="1"/>
    <n v="30"/>
    <n v="26"/>
    <s v="Southampton"/>
    <n v="1"/>
    <x v="0"/>
  </r>
  <r>
    <x v="0"/>
    <x v="0"/>
    <s v="Maioni, Miss. Roberta"/>
    <x v="0"/>
    <n v="16"/>
    <n v="86.5"/>
    <s v="Southampton"/>
    <n v="1"/>
    <x v="1"/>
  </r>
  <r>
    <x v="0"/>
    <x v="0"/>
    <s v="Marechal, Mr. Pierre"/>
    <x v="1"/>
    <n v="31"/>
    <n v="29.7"/>
    <s v="Cherbourg"/>
    <n v="1"/>
    <x v="0"/>
  </r>
  <r>
    <x v="0"/>
    <x v="1"/>
    <s v="Marvin, Mr. Daniel Warner"/>
    <x v="1"/>
    <n v="19"/>
    <n v="53.1"/>
    <s v="Southampton"/>
    <n v="2"/>
    <x v="0"/>
  </r>
  <r>
    <x v="0"/>
    <x v="0"/>
    <s v="Marvin, Mrs. Daniel Warner (Mary Graham Carmichael Farquarson)"/>
    <x v="0"/>
    <n v="18"/>
    <n v="53.1"/>
    <s v="Southampton"/>
    <n v="2"/>
    <x v="0"/>
  </r>
  <r>
    <x v="0"/>
    <x v="0"/>
    <s v="Mayne, Mlle. Berthe Antonine (&quot;Mrs de Villiers&quot;)"/>
    <x v="0"/>
    <n v="24"/>
    <n v="49.504199999999997"/>
    <s v="Cherbourg"/>
    <n v="1"/>
    <x v="0"/>
  </r>
  <r>
    <x v="0"/>
    <x v="1"/>
    <s v="McCaffry, Mr. Thomas Francis"/>
    <x v="1"/>
    <n v="46"/>
    <n v="75.241699999999994"/>
    <s v="Cherbourg"/>
    <n v="1"/>
    <x v="0"/>
  </r>
  <r>
    <x v="0"/>
    <x v="1"/>
    <s v="McCarthy, Mr. Timothy J"/>
    <x v="1"/>
    <n v="54"/>
    <n v="51.862499999999997"/>
    <s v="Southampton"/>
    <n v="1"/>
    <x v="0"/>
  </r>
  <r>
    <x v="0"/>
    <x v="0"/>
    <s v="McGough, Mr. James Robert"/>
    <x v="1"/>
    <n v="36"/>
    <n v="26.287500000000001"/>
    <s v="Southampton"/>
    <n v="1"/>
    <x v="0"/>
  </r>
  <r>
    <x v="0"/>
    <x v="1"/>
    <s v="Meyer, Mr. Edgar Joseph"/>
    <x v="1"/>
    <n v="28"/>
    <n v="82.1708"/>
    <s v="Cherbourg"/>
    <n v="2"/>
    <x v="0"/>
  </r>
  <r>
    <x v="0"/>
    <x v="0"/>
    <s v="Meyer, Mrs. Edgar Joseph (Leila Saks)"/>
    <x v="0"/>
    <n v="31"/>
    <n v="82.1708"/>
    <s v="Cherbourg"/>
    <n v="2"/>
    <x v="0"/>
  </r>
  <r>
    <x v="0"/>
    <x v="1"/>
    <s v="Millet, Mr. Francis Davis"/>
    <x v="1"/>
    <n v="65"/>
    <n v="26.55"/>
    <s v="Southampton"/>
    <n v="1"/>
    <x v="2"/>
  </r>
  <r>
    <x v="0"/>
    <x v="1"/>
    <s v="Minahan, Dr. William Edward"/>
    <x v="1"/>
    <n v="44"/>
    <n v="90"/>
    <s v="Queenstown"/>
    <n v="3"/>
    <x v="0"/>
  </r>
  <r>
    <x v="0"/>
    <x v="0"/>
    <s v="Minahan, Miss. Daisy E"/>
    <x v="0"/>
    <n v="33"/>
    <n v="90"/>
    <s v="Queenstown"/>
    <n v="2"/>
    <x v="0"/>
  </r>
  <r>
    <x v="0"/>
    <x v="0"/>
    <s v="Minahan, Mrs. William Edward (Lillian E Thorpe)"/>
    <x v="0"/>
    <n v="37"/>
    <n v="90"/>
    <s v="Queenstown"/>
    <n v="2"/>
    <x v="0"/>
  </r>
  <r>
    <x v="0"/>
    <x v="0"/>
    <s v="Mock, Mr. Philipp Edmund"/>
    <x v="1"/>
    <n v="30"/>
    <n v="57.75"/>
    <s v="Cherbourg"/>
    <n v="2"/>
    <x v="0"/>
  </r>
  <r>
    <x v="0"/>
    <x v="1"/>
    <s v="Molson, Mr. Harry Markland"/>
    <x v="1"/>
    <n v="55"/>
    <n v="30.5"/>
    <s v="Southampton"/>
    <n v="1"/>
    <x v="0"/>
  </r>
  <r>
    <x v="0"/>
    <x v="1"/>
    <s v="Moore, Mr. Clarence Bloomfield"/>
    <x v="1"/>
    <n v="47"/>
    <n v="42.4"/>
    <s v="Southampton"/>
    <n v="1"/>
    <x v="0"/>
  </r>
  <r>
    <x v="0"/>
    <x v="1"/>
    <s v="Natsch, Mr. Charles H"/>
    <x v="1"/>
    <n v="37"/>
    <n v="29.7"/>
    <s v="Cherbourg"/>
    <n v="2"/>
    <x v="0"/>
  </r>
  <r>
    <x v="0"/>
    <x v="0"/>
    <s v="Newell, Miss. Madeleine"/>
    <x v="0"/>
    <n v="31"/>
    <n v="113.27500000000001"/>
    <s v="Cherbourg"/>
    <n v="2"/>
    <x v="0"/>
  </r>
  <r>
    <x v="0"/>
    <x v="0"/>
    <s v="Newell, Miss. Marjorie"/>
    <x v="0"/>
    <n v="23"/>
    <n v="113.27500000000001"/>
    <s v="Cherbourg"/>
    <n v="2"/>
    <x v="0"/>
  </r>
  <r>
    <x v="0"/>
    <x v="1"/>
    <s v="Newell, Mr. Arthur Webster"/>
    <x v="1"/>
    <n v="58"/>
    <n v="113.27500000000001"/>
    <s v="Cherbourg"/>
    <n v="3"/>
    <x v="0"/>
  </r>
  <r>
    <x v="0"/>
    <x v="0"/>
    <s v="Newsom, Miss. Helen Monypeny"/>
    <x v="0"/>
    <n v="19"/>
    <n v="26.283300000000001"/>
    <s v="Southampton"/>
    <n v="3"/>
    <x v="0"/>
  </r>
  <r>
    <x v="0"/>
    <x v="1"/>
    <s v="Nicholson, Mr. Arthur Ernest"/>
    <x v="1"/>
    <n v="64"/>
    <n v="26"/>
    <s v="Southampton"/>
    <n v="1"/>
    <x v="2"/>
  </r>
  <r>
    <x v="0"/>
    <x v="0"/>
    <s v="Oliva y Ocana, Dona. Fermina"/>
    <x v="0"/>
    <n v="39"/>
    <n v="108.9"/>
    <s v="Cherbourg"/>
    <n v="1"/>
    <x v="0"/>
  </r>
  <r>
    <x v="0"/>
    <x v="0"/>
    <s v="Omont, Mr. Alfred Fernand"/>
    <x v="1"/>
    <n v="31"/>
    <n v="25.741700000000002"/>
    <s v="Cherbourg"/>
    <n v="1"/>
    <x v="0"/>
  </r>
  <r>
    <x v="0"/>
    <x v="0"/>
    <s v="Ostby, Miss. Helene Ragnhild"/>
    <x v="0"/>
    <n v="22"/>
    <n v="61.979199999999999"/>
    <s v="Cherbourg"/>
    <n v="2"/>
    <x v="0"/>
  </r>
  <r>
    <x v="0"/>
    <x v="1"/>
    <s v="Ostby, Mr. Engelhart Cornelius"/>
    <x v="1"/>
    <n v="65"/>
    <n v="61.979199999999999"/>
    <s v="Cherbourg"/>
    <n v="2"/>
    <x v="2"/>
  </r>
  <r>
    <x v="0"/>
    <x v="1"/>
    <s v="Ovies y Rodriguez, Mr. Servando"/>
    <x v="1"/>
    <n v="28.5"/>
    <n v="27.720800000000001"/>
    <s v="Cherbourg"/>
    <n v="1"/>
    <x v="0"/>
  </r>
  <r>
    <x v="0"/>
    <x v="1"/>
    <s v="Parr, Mr. William Henry Marsh"/>
    <x v="1"/>
    <n v="31"/>
    <n v="0"/>
    <s v="Southampton"/>
    <n v="1"/>
    <x v="0"/>
  </r>
  <r>
    <x v="0"/>
    <x v="1"/>
    <s v="Partner, Mr. Austen"/>
    <x v="1"/>
    <n v="45.5"/>
    <n v="28.5"/>
    <s v="Southampton"/>
    <n v="1"/>
    <x v="0"/>
  </r>
  <r>
    <x v="0"/>
    <x v="1"/>
    <s v="Payne, Mr. Vivian Ponsonby"/>
    <x v="1"/>
    <n v="23"/>
    <n v="93.5"/>
    <s v="Southampton"/>
    <n v="1"/>
    <x v="0"/>
  </r>
  <r>
    <x v="0"/>
    <x v="1"/>
    <s v="Pears, Mr. Thomas Clinton"/>
    <x v="1"/>
    <n v="29"/>
    <n v="66.599999999999994"/>
    <s v="Southampton"/>
    <n v="2"/>
    <x v="0"/>
  </r>
  <r>
    <x v="0"/>
    <x v="0"/>
    <s v="Pears, Mrs. Thomas (Edith Wearne)"/>
    <x v="0"/>
    <n v="22"/>
    <n v="66.599999999999994"/>
    <s v="Southampton"/>
    <n v="2"/>
    <x v="0"/>
  </r>
  <r>
    <x v="0"/>
    <x v="1"/>
    <s v="Penasco y Castellana, Mr. Victor de Satode"/>
    <x v="1"/>
    <n v="18"/>
    <n v="108.9"/>
    <s v="Cherbourg"/>
    <n v="2"/>
    <x v="0"/>
  </r>
  <r>
    <x v="0"/>
    <x v="0"/>
    <s v="Penasco y Castellana, Mrs. Victor de Satode (Maria Josefa Perez de Soto y Vallejo)"/>
    <x v="0"/>
    <n v="17"/>
    <n v="108.9"/>
    <s v="Cherbourg"/>
    <n v="2"/>
    <x v="1"/>
  </r>
  <r>
    <x v="0"/>
    <x v="0"/>
    <s v="Perreault, Miss. Anne"/>
    <x v="0"/>
    <n v="30"/>
    <n v="93.5"/>
    <s v="Southampton"/>
    <n v="1"/>
    <x v="0"/>
  </r>
  <r>
    <x v="0"/>
    <x v="0"/>
    <s v="Peuchen, Major. Arthur Godfrey"/>
    <x v="1"/>
    <n v="52"/>
    <n v="30.5"/>
    <s v="Southampton"/>
    <n v="1"/>
    <x v="0"/>
  </r>
  <r>
    <x v="0"/>
    <x v="1"/>
    <s v="Porter, Mr. Walter Chamberlain"/>
    <x v="1"/>
    <n v="47"/>
    <n v="52"/>
    <s v="Southampton"/>
    <n v="1"/>
    <x v="0"/>
  </r>
  <r>
    <x v="0"/>
    <x v="0"/>
    <s v="Potter, Mrs. Thomas Jr (Lily Alexenia Wilson)"/>
    <x v="0"/>
    <n v="56"/>
    <n v="83.158299999999997"/>
    <s v="Cherbourg"/>
    <n v="2"/>
    <x v="0"/>
  </r>
  <r>
    <x v="0"/>
    <x v="1"/>
    <s v="Reuchlin, Jonkheer. John George"/>
    <x v="1"/>
    <n v="38"/>
    <n v="0"/>
    <s v="Southampton"/>
    <n v="1"/>
    <x v="0"/>
  </r>
  <r>
    <x v="0"/>
    <x v="0"/>
    <s v="Rheims, Mr. George Alexander Lucien"/>
    <x v="1"/>
    <n v="31"/>
    <n v="39.6"/>
    <s v="Southampton"/>
    <n v="1"/>
    <x v="0"/>
  </r>
  <r>
    <x v="0"/>
    <x v="1"/>
    <s v="Ringhini, Mr. Sante"/>
    <x v="1"/>
    <n v="22"/>
    <n v="135.63329999999999"/>
    <s v="Cherbourg"/>
    <n v="1"/>
    <x v="0"/>
  </r>
  <r>
    <x v="0"/>
    <x v="1"/>
    <s v="Robbins, Mr. Victor"/>
    <x v="1"/>
    <n v="31"/>
    <n v="227.52500000000001"/>
    <s v="Cherbourg"/>
    <n v="1"/>
    <x v="0"/>
  </r>
  <r>
    <x v="0"/>
    <x v="0"/>
    <s v="Robert, Mrs. Edward Scott (Elisabeth Walton McMillan)"/>
    <x v="0"/>
    <n v="43"/>
    <n v="211.33750000000001"/>
    <s v="Southampton"/>
    <n v="2"/>
    <x v="0"/>
  </r>
  <r>
    <x v="0"/>
    <x v="1"/>
    <s v="Roebling, Mr. Washington Augustus II"/>
    <x v="1"/>
    <n v="31"/>
    <n v="50.495800000000003"/>
    <s v="Southampton"/>
    <n v="1"/>
    <x v="0"/>
  </r>
  <r>
    <x v="0"/>
    <x v="0"/>
    <s v="Romaine, Mr. Charles Hallace (&quot;Mr C Rolmane&quot;)"/>
    <x v="1"/>
    <n v="45"/>
    <n v="26.55"/>
    <s v="Southampton"/>
    <n v="1"/>
    <x v="0"/>
  </r>
  <r>
    <x v="0"/>
    <x v="1"/>
    <s v="Rood, Mr. Hugh Roscoe"/>
    <x v="1"/>
    <n v="31"/>
    <n v="50"/>
    <s v="Southampton"/>
    <n v="1"/>
    <x v="0"/>
  </r>
  <r>
    <x v="0"/>
    <x v="0"/>
    <s v="Rosenbaum, Miss. Edith Louise"/>
    <x v="0"/>
    <n v="33"/>
    <n v="27.720800000000001"/>
    <s v="Cherbourg"/>
    <n v="1"/>
    <x v="0"/>
  </r>
  <r>
    <x v="0"/>
    <x v="1"/>
    <s v="Rosenshine, Mr. George (&quot;Mr George Thorne&quot;)"/>
    <x v="1"/>
    <n v="46"/>
    <n v="79.2"/>
    <s v="Cherbourg"/>
    <n v="1"/>
    <x v="0"/>
  </r>
  <r>
    <x v="0"/>
    <x v="1"/>
    <s v="Ross, Mr. John Hugo"/>
    <x v="1"/>
    <n v="36"/>
    <n v="40.125"/>
    <s v="Cherbourg"/>
    <n v="1"/>
    <x v="0"/>
  </r>
  <r>
    <x v="0"/>
    <x v="0"/>
    <s v="Rothes, the Countess. of (Lucy Noel Martha Dyer-Edwards)"/>
    <x v="0"/>
    <n v="33"/>
    <n v="86.5"/>
    <s v="Southampton"/>
    <n v="1"/>
    <x v="0"/>
  </r>
  <r>
    <x v="0"/>
    <x v="1"/>
    <s v="Rothschild, Mr. Martin"/>
    <x v="1"/>
    <n v="55"/>
    <n v="59.4"/>
    <s v="Cherbourg"/>
    <n v="2"/>
    <x v="0"/>
  </r>
  <r>
    <x v="0"/>
    <x v="0"/>
    <s v="Rothschild, Mrs. Martin (Elizabeth L. Barrett)"/>
    <x v="0"/>
    <n v="54"/>
    <n v="59.4"/>
    <s v="Cherbourg"/>
    <n v="2"/>
    <x v="0"/>
  </r>
  <r>
    <x v="0"/>
    <x v="1"/>
    <s v="Rowe, Mr. Alfred G"/>
    <x v="1"/>
    <n v="33"/>
    <n v="26.55"/>
    <s v="Southampton"/>
    <n v="1"/>
    <x v="0"/>
  </r>
  <r>
    <x v="0"/>
    <x v="0"/>
    <s v="Ryerson, Master. John Borie"/>
    <x v="1"/>
    <n v="13"/>
    <n v="262.375"/>
    <s v="Cherbourg"/>
    <n v="5"/>
    <x v="1"/>
  </r>
  <r>
    <x v="0"/>
    <x v="0"/>
    <s v="Ryerson, Miss. Emily Borie"/>
    <x v="0"/>
    <n v="18"/>
    <n v="262.375"/>
    <s v="Cherbourg"/>
    <n v="5"/>
    <x v="0"/>
  </r>
  <r>
    <x v="0"/>
    <x v="0"/>
    <s v="Ryerson, Miss. Susan Parker &quot;Suzette&quot;"/>
    <x v="0"/>
    <n v="21"/>
    <n v="262.375"/>
    <s v="Cherbourg"/>
    <n v="5"/>
    <x v="0"/>
  </r>
  <r>
    <x v="0"/>
    <x v="1"/>
    <s v="Ryerson, Mr. Arthur Larned"/>
    <x v="1"/>
    <n v="61"/>
    <n v="262.375"/>
    <s v="Cherbourg"/>
    <n v="5"/>
    <x v="2"/>
  </r>
  <r>
    <x v="0"/>
    <x v="0"/>
    <s v="Ryerson, Mrs. Arthur Larned (Emily Maria Borie)"/>
    <x v="0"/>
    <n v="48"/>
    <n v="262.375"/>
    <s v="Cherbourg"/>
    <n v="5"/>
    <x v="0"/>
  </r>
  <r>
    <x v="0"/>
    <x v="0"/>
    <s v="Saalfeld, Mr. Adolphe"/>
    <x v="1"/>
    <n v="31"/>
    <n v="30.5"/>
    <s v="Southampton"/>
    <n v="1"/>
    <x v="0"/>
  </r>
  <r>
    <x v="0"/>
    <x v="0"/>
    <s v="Sagesser, Mlle. Emma"/>
    <x v="0"/>
    <n v="24"/>
    <n v="69.3"/>
    <s v="Cherbourg"/>
    <n v="1"/>
    <x v="0"/>
  </r>
  <r>
    <x v="0"/>
    <x v="0"/>
    <s v="Salomon, Mr. Abraham L"/>
    <x v="1"/>
    <n v="31"/>
    <n v="26"/>
    <s v="Southampton"/>
    <n v="1"/>
    <x v="0"/>
  </r>
  <r>
    <x v="0"/>
    <x v="0"/>
    <s v="Schabert, Mrs. Paul (Emma Mock)"/>
    <x v="0"/>
    <n v="35"/>
    <n v="57.75"/>
    <s v="Cherbourg"/>
    <n v="2"/>
    <x v="0"/>
  </r>
  <r>
    <x v="0"/>
    <x v="0"/>
    <s v="Serepeca, Miss. Augusta"/>
    <x v="0"/>
    <n v="30"/>
    <n v="31"/>
    <s v="Cherbourg"/>
    <n v="1"/>
    <x v="0"/>
  </r>
  <r>
    <x v="0"/>
    <x v="0"/>
    <s v="Seward, Mr. Frederic Kimber"/>
    <x v="1"/>
    <n v="34"/>
    <n v="26.55"/>
    <s v="Southampton"/>
    <n v="1"/>
    <x v="0"/>
  </r>
  <r>
    <x v="0"/>
    <x v="0"/>
    <s v="Shutes, Miss. Elizabeth W"/>
    <x v="0"/>
    <n v="40"/>
    <n v="153.46250000000001"/>
    <s v="Southampton"/>
    <n v="1"/>
    <x v="0"/>
  </r>
  <r>
    <x v="0"/>
    <x v="0"/>
    <s v="Silverthorne, Mr. Spencer Victor"/>
    <x v="1"/>
    <n v="35"/>
    <n v="26.287500000000001"/>
    <s v="Southampton"/>
    <n v="1"/>
    <x v="0"/>
  </r>
  <r>
    <x v="0"/>
    <x v="1"/>
    <s v="Silvey, Mr. William Baird"/>
    <x v="1"/>
    <n v="50"/>
    <n v="55.9"/>
    <s v="Southampton"/>
    <n v="2"/>
    <x v="0"/>
  </r>
  <r>
    <x v="0"/>
    <x v="0"/>
    <s v="Silvey, Mrs. William Baird (Alice Munger)"/>
    <x v="0"/>
    <n v="39"/>
    <n v="55.9"/>
    <s v="Southampton"/>
    <n v="2"/>
    <x v="0"/>
  </r>
  <r>
    <x v="0"/>
    <x v="0"/>
    <s v="Simonius-Blumer, Col. Oberst Alfons"/>
    <x v="1"/>
    <n v="56"/>
    <n v="35.5"/>
    <s v="Cherbourg"/>
    <n v="1"/>
    <x v="0"/>
  </r>
  <r>
    <x v="0"/>
    <x v="0"/>
    <s v="Sloper, Mr. William Thompson"/>
    <x v="1"/>
    <n v="28"/>
    <n v="35.5"/>
    <s v="Southampton"/>
    <n v="1"/>
    <x v="0"/>
  </r>
  <r>
    <x v="0"/>
    <x v="1"/>
    <s v="Smart, Mr. John Montgomery"/>
    <x v="1"/>
    <n v="56"/>
    <n v="26.55"/>
    <s v="Southampton"/>
    <n v="1"/>
    <x v="0"/>
  </r>
  <r>
    <x v="0"/>
    <x v="1"/>
    <s v="Smith, Mr. James Clinch"/>
    <x v="1"/>
    <n v="56"/>
    <n v="30.695799999999998"/>
    <s v="Cherbourg"/>
    <n v="1"/>
    <x v="0"/>
  </r>
  <r>
    <x v="0"/>
    <x v="1"/>
    <s v="Smith, Mr. Lucien Philip"/>
    <x v="1"/>
    <n v="24"/>
    <n v="60"/>
    <s v="Southampton"/>
    <n v="2"/>
    <x v="0"/>
  </r>
  <r>
    <x v="0"/>
    <x v="1"/>
    <s v="Smith, Mr. Richard William"/>
    <x v="1"/>
    <n v="31"/>
    <n v="26"/>
    <s v="Southampton"/>
    <n v="1"/>
    <x v="0"/>
  </r>
  <r>
    <x v="0"/>
    <x v="0"/>
    <s v="Smith, Mrs. Lucien Philip (Mary Eloise Hughes)"/>
    <x v="0"/>
    <n v="18"/>
    <n v="60"/>
    <s v="Southampton"/>
    <n v="2"/>
    <x v="0"/>
  </r>
  <r>
    <x v="0"/>
    <x v="0"/>
    <s v="Snyder, Mr. John Pillsbury"/>
    <x v="1"/>
    <n v="24"/>
    <n v="82.2667"/>
    <s v="Southampton"/>
    <n v="2"/>
    <x v="0"/>
  </r>
  <r>
    <x v="0"/>
    <x v="0"/>
    <s v="Snyder, Mrs. John Pillsbury (Nelle Stevenson)"/>
    <x v="0"/>
    <n v="23"/>
    <n v="82.2667"/>
    <s v="Southampton"/>
    <n v="2"/>
    <x v="0"/>
  </r>
  <r>
    <x v="0"/>
    <x v="0"/>
    <s v="Spedden, Master. Robert Douglas"/>
    <x v="1"/>
    <n v="6"/>
    <n v="134.5"/>
    <s v="Cherbourg"/>
    <n v="3"/>
    <x v="1"/>
  </r>
  <r>
    <x v="0"/>
    <x v="0"/>
    <s v="Spedden, Mr. Frederic Oakley"/>
    <x v="1"/>
    <n v="45"/>
    <n v="134.5"/>
    <s v="Cherbourg"/>
    <n v="3"/>
    <x v="0"/>
  </r>
  <r>
    <x v="0"/>
    <x v="0"/>
    <s v="Spedden, Mrs. Frederic Oakley (Margaretta Corning Stone)"/>
    <x v="0"/>
    <n v="40"/>
    <n v="134.5"/>
    <s v="Cherbourg"/>
    <n v="3"/>
    <x v="0"/>
  </r>
  <r>
    <x v="0"/>
    <x v="1"/>
    <s v="Spencer, Mr. William Augustus"/>
    <x v="1"/>
    <n v="57"/>
    <n v="146.52080000000001"/>
    <s v="Cherbourg"/>
    <n v="2"/>
    <x v="0"/>
  </r>
  <r>
    <x v="0"/>
    <x v="0"/>
    <s v="Spencer, Mrs. William Augustus (Marie Eugenie)"/>
    <x v="0"/>
    <n v="31"/>
    <n v="146.52080000000001"/>
    <s v="Cherbourg"/>
    <n v="2"/>
    <x v="0"/>
  </r>
  <r>
    <x v="0"/>
    <x v="0"/>
    <s v="Stahelin-Maeglin, Dr. Max"/>
    <x v="1"/>
    <n v="32"/>
    <n v="30.5"/>
    <s v="Cherbourg"/>
    <n v="1"/>
    <x v="0"/>
  </r>
  <r>
    <x v="0"/>
    <x v="1"/>
    <s v="Stead, Mr. William Thomas"/>
    <x v="1"/>
    <n v="62"/>
    <n v="26.55"/>
    <s v="Southampton"/>
    <n v="1"/>
    <x v="2"/>
  </r>
  <r>
    <x v="0"/>
    <x v="0"/>
    <s v="Stengel, Mr. Charles Emil Henry"/>
    <x v="1"/>
    <n v="54"/>
    <n v="55.441699999999997"/>
    <s v="Cherbourg"/>
    <n v="2"/>
    <x v="0"/>
  </r>
  <r>
    <x v="0"/>
    <x v="0"/>
    <s v="Stengel, Mrs. Charles Emil Henry (Annie May Morris)"/>
    <x v="0"/>
    <n v="43"/>
    <n v="55.441699999999997"/>
    <s v="Cherbourg"/>
    <n v="2"/>
    <x v="0"/>
  </r>
  <r>
    <x v="0"/>
    <x v="0"/>
    <s v="Stephenson, Mrs. Walter Bertram (Martha Eustis)"/>
    <x v="0"/>
    <n v="52"/>
    <n v="78.2667"/>
    <s v="Cherbourg"/>
    <n v="2"/>
    <x v="0"/>
  </r>
  <r>
    <x v="0"/>
    <x v="1"/>
    <s v="Stewart, Mr. Albert A"/>
    <x v="1"/>
    <n v="31"/>
    <n v="27.720800000000001"/>
    <s v="Cherbourg"/>
    <n v="1"/>
    <x v="0"/>
  </r>
  <r>
    <x v="0"/>
    <x v="0"/>
    <s v="Stone, Mrs. George Nelson (Martha Evelyn)"/>
    <x v="0"/>
    <n v="62"/>
    <n v="80"/>
    <s v=""/>
    <n v="1"/>
    <x v="2"/>
  </r>
  <r>
    <x v="0"/>
    <x v="1"/>
    <s v="Straus, Mr. Isidor"/>
    <x v="1"/>
    <n v="67"/>
    <n v="221.7792"/>
    <s v="Southampton"/>
    <n v="2"/>
    <x v="2"/>
  </r>
  <r>
    <x v="0"/>
    <x v="1"/>
    <s v="Straus, Mrs. Isidor (Rosalie Ida Blun)"/>
    <x v="0"/>
    <n v="63"/>
    <n v="221.7792"/>
    <s v="Southampton"/>
    <n v="2"/>
    <x v="2"/>
  </r>
  <r>
    <x v="0"/>
    <x v="1"/>
    <s v="Sutton, Mr. Frederick"/>
    <x v="1"/>
    <n v="61"/>
    <n v="32.320799999999998"/>
    <s v="Southampton"/>
    <n v="1"/>
    <x v="2"/>
  </r>
  <r>
    <x v="0"/>
    <x v="0"/>
    <s v="Swift, Mrs. Frederick Joel (Margaret Welles Barron)"/>
    <x v="0"/>
    <n v="48"/>
    <n v="25.929200000000002"/>
    <s v="Southampton"/>
    <n v="1"/>
    <x v="0"/>
  </r>
  <r>
    <x v="0"/>
    <x v="0"/>
    <s v="Taussig, Miss. Ruth"/>
    <x v="0"/>
    <n v="18"/>
    <n v="79.650000000000006"/>
    <s v="Southampton"/>
    <n v="3"/>
    <x v="0"/>
  </r>
  <r>
    <x v="0"/>
    <x v="1"/>
    <s v="Taussig, Mr. Emil"/>
    <x v="1"/>
    <n v="52"/>
    <n v="79.650000000000006"/>
    <s v="Southampton"/>
    <n v="3"/>
    <x v="0"/>
  </r>
  <r>
    <x v="0"/>
    <x v="0"/>
    <s v="Taussig, Mrs. Emil (Tillie Mandelbaum)"/>
    <x v="0"/>
    <n v="39"/>
    <n v="79.650000000000006"/>
    <s v="Southampton"/>
    <n v="3"/>
    <x v="0"/>
  </r>
  <r>
    <x v="0"/>
    <x v="0"/>
    <s v="Taylor, Mr. Elmer Zebley"/>
    <x v="1"/>
    <n v="48"/>
    <n v="52"/>
    <s v="Southampton"/>
    <n v="2"/>
    <x v="0"/>
  </r>
  <r>
    <x v="0"/>
    <x v="0"/>
    <s v="Taylor, Mrs. Elmer Zebley (Juliet Cummins Wright)"/>
    <x v="0"/>
    <n v="31"/>
    <n v="52"/>
    <s v="Southampton"/>
    <n v="2"/>
    <x v="0"/>
  </r>
  <r>
    <x v="0"/>
    <x v="1"/>
    <s v="Thayer, Mr. John Borland"/>
    <x v="1"/>
    <n v="49"/>
    <n v="110.88330000000001"/>
    <s v="Cherbourg"/>
    <n v="3"/>
    <x v="0"/>
  </r>
  <r>
    <x v="0"/>
    <x v="0"/>
    <s v="Thayer, Mr. John Borland Jr"/>
    <x v="1"/>
    <n v="17"/>
    <n v="110.88330000000001"/>
    <s v="Cherbourg"/>
    <n v="3"/>
    <x v="1"/>
  </r>
  <r>
    <x v="0"/>
    <x v="0"/>
    <s v="Thayer, Mrs. John Borland (Marian Longstreth Morris)"/>
    <x v="0"/>
    <n v="39"/>
    <n v="110.88330000000001"/>
    <s v="Cherbourg"/>
    <n v="3"/>
    <x v="0"/>
  </r>
  <r>
    <x v="0"/>
    <x v="0"/>
    <s v="Thorne, Mrs. Gertrude Maybelle"/>
    <x v="0"/>
    <n v="31"/>
    <n v="79.2"/>
    <s v="Cherbourg"/>
    <n v="1"/>
    <x v="0"/>
  </r>
  <r>
    <x v="0"/>
    <x v="0"/>
    <s v="Tucker, Mr. Gilbert Milligan Jr"/>
    <x v="1"/>
    <n v="31"/>
    <n v="28.537500000000001"/>
    <s v="Cherbourg"/>
    <n v="1"/>
    <x v="0"/>
  </r>
  <r>
    <x v="0"/>
    <x v="1"/>
    <s v="Uruchurtu, Don. Manuel E"/>
    <x v="1"/>
    <n v="40"/>
    <n v="27.720800000000001"/>
    <s v="Cherbourg"/>
    <n v="1"/>
    <x v="0"/>
  </r>
  <r>
    <x v="0"/>
    <x v="1"/>
    <s v="Van der hoef, Mr. Wyckoff"/>
    <x v="1"/>
    <n v="61"/>
    <n v="33.5"/>
    <s v="Southampton"/>
    <n v="1"/>
    <x v="2"/>
  </r>
  <r>
    <x v="0"/>
    <x v="1"/>
    <s v="Walker, Mr. William Anderson"/>
    <x v="1"/>
    <n v="47"/>
    <n v="34.020800000000001"/>
    <s v="Southampton"/>
    <n v="1"/>
    <x v="0"/>
  </r>
  <r>
    <x v="0"/>
    <x v="0"/>
    <s v="Ward, Miss. Anna"/>
    <x v="0"/>
    <n v="35"/>
    <n v="512.32920000000001"/>
    <s v="Cherbourg"/>
    <n v="1"/>
    <x v="0"/>
  </r>
  <r>
    <x v="0"/>
    <x v="1"/>
    <s v="Warren, Mr. Frank Manley"/>
    <x v="1"/>
    <n v="64"/>
    <n v="75.25"/>
    <s v="Cherbourg"/>
    <n v="2"/>
    <x v="2"/>
  </r>
  <r>
    <x v="0"/>
    <x v="0"/>
    <s v="Warren, Mrs. Frank Manley (Anna Sophia Atkinson)"/>
    <x v="0"/>
    <n v="60"/>
    <n v="75.25"/>
    <s v="Cherbourg"/>
    <n v="2"/>
    <x v="2"/>
  </r>
  <r>
    <x v="0"/>
    <x v="1"/>
    <s v="Weir, Col. John"/>
    <x v="1"/>
    <n v="60"/>
    <n v="26.55"/>
    <s v="Southampton"/>
    <n v="1"/>
    <x v="2"/>
  </r>
  <r>
    <x v="0"/>
    <x v="1"/>
    <s v="White, Mr. Percival Wayland"/>
    <x v="1"/>
    <n v="54"/>
    <n v="77.287499999999994"/>
    <s v="Southampton"/>
    <n v="2"/>
    <x v="0"/>
  </r>
  <r>
    <x v="0"/>
    <x v="1"/>
    <s v="White, Mr. Richard Frasar"/>
    <x v="1"/>
    <n v="21"/>
    <n v="77.287499999999994"/>
    <s v="Southampton"/>
    <n v="2"/>
    <x v="0"/>
  </r>
  <r>
    <x v="0"/>
    <x v="0"/>
    <s v="White, Mrs. John Stuart (Ella Holmes)"/>
    <x v="0"/>
    <n v="55"/>
    <n v="135.63329999999999"/>
    <s v="Cherbourg"/>
    <n v="1"/>
    <x v="0"/>
  </r>
  <r>
    <x v="0"/>
    <x v="0"/>
    <s v="Wick, Miss. Mary Natalie"/>
    <x v="0"/>
    <n v="31"/>
    <n v="164.86670000000001"/>
    <s v="Southampton"/>
    <n v="3"/>
    <x v="0"/>
  </r>
  <r>
    <x v="0"/>
    <x v="1"/>
    <s v="Wick, Mr. George Dennick"/>
    <x v="1"/>
    <n v="57"/>
    <n v="164.86670000000001"/>
    <s v="Southampton"/>
    <n v="3"/>
    <x v="0"/>
  </r>
  <r>
    <x v="0"/>
    <x v="0"/>
    <s v="Wick, Mrs. George Dennick (Mary Hitchcock)"/>
    <x v="0"/>
    <n v="45"/>
    <n v="164.86670000000001"/>
    <s v="Southampton"/>
    <n v="3"/>
    <x v="0"/>
  </r>
  <r>
    <x v="0"/>
    <x v="1"/>
    <s v="Widener, Mr. George Dunton"/>
    <x v="1"/>
    <n v="50"/>
    <n v="211.5"/>
    <s v="Cherbourg"/>
    <n v="3"/>
    <x v="0"/>
  </r>
  <r>
    <x v="0"/>
    <x v="1"/>
    <s v="Widener, Mr. Harry Elkins"/>
    <x v="1"/>
    <n v="27"/>
    <n v="211.5"/>
    <s v="Cherbourg"/>
    <n v="3"/>
    <x v="0"/>
  </r>
  <r>
    <x v="0"/>
    <x v="0"/>
    <s v="Widener, Mrs. George Dunton (Eleanor Elkins)"/>
    <x v="0"/>
    <n v="50"/>
    <n v="211.5"/>
    <s v="Cherbourg"/>
    <n v="3"/>
    <x v="0"/>
  </r>
  <r>
    <x v="0"/>
    <x v="0"/>
    <s v="Willard, Miss. Constance"/>
    <x v="0"/>
    <n v="21"/>
    <n v="26.55"/>
    <s v="Southampton"/>
    <n v="1"/>
    <x v="0"/>
  </r>
  <r>
    <x v="0"/>
    <x v="1"/>
    <s v="Williams, Mr. Charles Duane"/>
    <x v="1"/>
    <n v="51"/>
    <n v="61.379199999999997"/>
    <s v="Cherbourg"/>
    <n v="2"/>
    <x v="0"/>
  </r>
  <r>
    <x v="0"/>
    <x v="0"/>
    <s v="Williams, Mr. Richard Norris II"/>
    <x v="1"/>
    <n v="21"/>
    <n v="61.379199999999997"/>
    <s v="Cherbourg"/>
    <n v="2"/>
    <x v="0"/>
  </r>
  <r>
    <x v="0"/>
    <x v="1"/>
    <s v="Williams-Lambert, Mr. Fletcher Fellows"/>
    <x v="1"/>
    <n v="31"/>
    <n v="35"/>
    <s v="Southampton"/>
    <n v="1"/>
    <x v="0"/>
  </r>
  <r>
    <x v="0"/>
    <x v="0"/>
    <s v="Wilson, Miss. Helen Alice"/>
    <x v="0"/>
    <n v="31"/>
    <n v="134.5"/>
    <s v="Cherbourg"/>
    <n v="1"/>
    <x v="0"/>
  </r>
  <r>
    <x v="0"/>
    <x v="0"/>
    <s v="Woolner, Mr. Hugh"/>
    <x v="1"/>
    <n v="31"/>
    <n v="35.5"/>
    <s v="Southampton"/>
    <n v="1"/>
    <x v="0"/>
  </r>
  <r>
    <x v="0"/>
    <x v="1"/>
    <s v="Wright, Mr. George"/>
    <x v="1"/>
    <n v="62"/>
    <n v="26.55"/>
    <s v="Southampton"/>
    <n v="1"/>
    <x v="2"/>
  </r>
  <r>
    <x v="0"/>
    <x v="0"/>
    <s v="Young, Miss. Marie Grice"/>
    <x v="0"/>
    <n v="36"/>
    <n v="135.63329999999999"/>
    <s v="Cherbourg"/>
    <n v="1"/>
    <x v="0"/>
  </r>
  <r>
    <x v="1"/>
    <x v="1"/>
    <s v="Abelson, Mr. Samuel"/>
    <x v="1"/>
    <n v="30"/>
    <n v="24"/>
    <s v="Cherbourg"/>
    <n v="2"/>
    <x v="0"/>
  </r>
  <r>
    <x v="1"/>
    <x v="0"/>
    <s v="Abelson, Mrs. Samuel (Hannah Wizosky)"/>
    <x v="0"/>
    <n v="28"/>
    <n v="24"/>
    <s v="Cherbourg"/>
    <n v="2"/>
    <x v="0"/>
  </r>
  <r>
    <x v="1"/>
    <x v="1"/>
    <s v="Aldworth, Mr. Charles Augustus"/>
    <x v="1"/>
    <n v="30"/>
    <n v="13"/>
    <s v="Southampton"/>
    <n v="1"/>
    <x v="0"/>
  </r>
  <r>
    <x v="1"/>
    <x v="1"/>
    <s v="Andrew, Mr. Edgardo Samuel"/>
    <x v="1"/>
    <n v="18"/>
    <n v="11.5"/>
    <s v="Southampton"/>
    <n v="1"/>
    <x v="0"/>
  </r>
  <r>
    <x v="1"/>
    <x v="1"/>
    <s v="Andrew, Mr. Frank Thomas"/>
    <x v="1"/>
    <n v="25"/>
    <n v="10.5"/>
    <s v="Southampton"/>
    <n v="1"/>
    <x v="0"/>
  </r>
  <r>
    <x v="1"/>
    <x v="1"/>
    <s v="Angle, Mr. William A"/>
    <x v="1"/>
    <n v="34"/>
    <n v="26"/>
    <s v="Southampton"/>
    <n v="2"/>
    <x v="0"/>
  </r>
  <r>
    <x v="1"/>
    <x v="0"/>
    <s v="Angle, Mrs. William A (Florence &quot;Mary&quot; Agnes Hughes)"/>
    <x v="0"/>
    <n v="36"/>
    <n v="26"/>
    <s v="Southampton"/>
    <n v="2"/>
    <x v="0"/>
  </r>
  <r>
    <x v="1"/>
    <x v="1"/>
    <s v="Ashby, Mr. John"/>
    <x v="1"/>
    <n v="57"/>
    <n v="13"/>
    <s v="Southampton"/>
    <n v="1"/>
    <x v="0"/>
  </r>
  <r>
    <x v="1"/>
    <x v="1"/>
    <s v="Bailey, Mr. Percy Andrew"/>
    <x v="1"/>
    <n v="18"/>
    <n v="11.5"/>
    <s v="Southampton"/>
    <n v="1"/>
    <x v="0"/>
  </r>
  <r>
    <x v="1"/>
    <x v="1"/>
    <s v="Baimbrigge, Mr. Charles Robert"/>
    <x v="1"/>
    <n v="23"/>
    <n v="10.5"/>
    <s v="Southampton"/>
    <n v="1"/>
    <x v="0"/>
  </r>
  <r>
    <x v="1"/>
    <x v="0"/>
    <s v="Ball, Mrs. (Ada E Hall)"/>
    <x v="0"/>
    <n v="36"/>
    <n v="13"/>
    <s v="Southampton"/>
    <n v="1"/>
    <x v="0"/>
  </r>
  <r>
    <x v="1"/>
    <x v="1"/>
    <s v="Banfield, Mr. Frederick James"/>
    <x v="1"/>
    <n v="28"/>
    <n v="10.5"/>
    <s v="Southampton"/>
    <n v="1"/>
    <x v="0"/>
  </r>
  <r>
    <x v="1"/>
    <x v="1"/>
    <s v="Bateman, Rev. Robert James"/>
    <x v="1"/>
    <n v="51"/>
    <n v="12.525"/>
    <s v="Southampton"/>
    <n v="1"/>
    <x v="0"/>
  </r>
  <r>
    <x v="1"/>
    <x v="0"/>
    <s v="Beane, Mr. Edward"/>
    <x v="1"/>
    <n v="32"/>
    <n v="26"/>
    <s v="Southampton"/>
    <n v="2"/>
    <x v="0"/>
  </r>
  <r>
    <x v="1"/>
    <x v="0"/>
    <s v="Beane, Mrs. Edward (Ethel Clarke)"/>
    <x v="0"/>
    <n v="19"/>
    <n v="26"/>
    <s v="Southampton"/>
    <n v="2"/>
    <x v="0"/>
  </r>
  <r>
    <x v="1"/>
    <x v="1"/>
    <s v="Beauchamp, Mr. Henry James"/>
    <x v="1"/>
    <n v="28"/>
    <n v="26"/>
    <s v="Southampton"/>
    <n v="1"/>
    <x v="0"/>
  </r>
  <r>
    <x v="1"/>
    <x v="0"/>
    <s v="Becker, Master. Richard F"/>
    <x v="1"/>
    <n v="1"/>
    <n v="39"/>
    <s v="Southampton"/>
    <n v="4"/>
    <x v="1"/>
  </r>
  <r>
    <x v="1"/>
    <x v="0"/>
    <s v="Becker, Miss. Marion Louise"/>
    <x v="0"/>
    <n v="4"/>
    <n v="39"/>
    <s v="Southampton"/>
    <n v="4"/>
    <x v="1"/>
  </r>
  <r>
    <x v="1"/>
    <x v="0"/>
    <s v="Becker, Miss. Ruth Elizabeth"/>
    <x v="0"/>
    <n v="12"/>
    <n v="39"/>
    <s v="Southampton"/>
    <n v="4"/>
    <x v="1"/>
  </r>
  <r>
    <x v="1"/>
    <x v="0"/>
    <s v="Becker, Mrs. Allen Oliver (Nellie E Baumgardner)"/>
    <x v="0"/>
    <n v="36"/>
    <n v="39"/>
    <s v="Southampton"/>
    <n v="4"/>
    <x v="0"/>
  </r>
  <r>
    <x v="1"/>
    <x v="0"/>
    <s v="Beesley, Mr. Lawrence"/>
    <x v="1"/>
    <n v="34"/>
    <n v="13"/>
    <s v="Southampton"/>
    <n v="1"/>
    <x v="0"/>
  </r>
  <r>
    <x v="1"/>
    <x v="0"/>
    <s v="Bentham, Miss. Lilian W"/>
    <x v="0"/>
    <n v="19"/>
    <n v="13"/>
    <s v="Southampton"/>
    <n v="1"/>
    <x v="0"/>
  </r>
  <r>
    <x v="1"/>
    <x v="1"/>
    <s v="Berriman, Mr. William John"/>
    <x v="1"/>
    <n v="23"/>
    <n v="13"/>
    <s v="Southampton"/>
    <n v="1"/>
    <x v="0"/>
  </r>
  <r>
    <x v="1"/>
    <x v="1"/>
    <s v="Botsford, Mr. William Hull"/>
    <x v="1"/>
    <n v="26"/>
    <n v="13"/>
    <s v="Southampton"/>
    <n v="1"/>
    <x v="0"/>
  </r>
  <r>
    <x v="1"/>
    <x v="1"/>
    <s v="Bowenur, Mr. Solomon"/>
    <x v="1"/>
    <n v="42"/>
    <n v="13"/>
    <s v="Southampton"/>
    <n v="1"/>
    <x v="0"/>
  </r>
  <r>
    <x v="1"/>
    <x v="1"/>
    <s v="Bracken, Mr. James H"/>
    <x v="1"/>
    <n v="27"/>
    <n v="13"/>
    <s v="Southampton"/>
    <n v="1"/>
    <x v="0"/>
  </r>
  <r>
    <x v="1"/>
    <x v="0"/>
    <s v="Brown, Miss. Amelia &quot;Mildred&quot;"/>
    <x v="0"/>
    <n v="24"/>
    <n v="13"/>
    <s v="Southampton"/>
    <n v="1"/>
    <x v="0"/>
  </r>
  <r>
    <x v="1"/>
    <x v="0"/>
    <s v="Brown, Miss. Edith Eileen"/>
    <x v="0"/>
    <n v="15"/>
    <n v="39"/>
    <s v="Southampton"/>
    <n v="3"/>
    <x v="1"/>
  </r>
  <r>
    <x v="1"/>
    <x v="1"/>
    <s v="Brown, Mr. Thomas William Solomon"/>
    <x v="1"/>
    <n v="60"/>
    <n v="39"/>
    <s v="Southampton"/>
    <n v="3"/>
    <x v="2"/>
  </r>
  <r>
    <x v="1"/>
    <x v="0"/>
    <s v="Brown, Mrs. Thomas William Solomon (Elizabeth Catherine Ford)"/>
    <x v="0"/>
    <n v="40"/>
    <n v="39"/>
    <s v="Southampton"/>
    <n v="3"/>
    <x v="0"/>
  </r>
  <r>
    <x v="1"/>
    <x v="0"/>
    <s v="Bryhl, Miss. Dagmar Jenny Ingeborg "/>
    <x v="0"/>
    <n v="20"/>
    <n v="26"/>
    <s v="Southampton"/>
    <n v="2"/>
    <x v="0"/>
  </r>
  <r>
    <x v="1"/>
    <x v="1"/>
    <s v="Bryhl, Mr. Kurt Arnold Gottfrid"/>
    <x v="1"/>
    <n v="25"/>
    <n v="26"/>
    <s v="Southampton"/>
    <n v="2"/>
    <x v="0"/>
  </r>
  <r>
    <x v="1"/>
    <x v="0"/>
    <s v="Buss, Miss. Kate"/>
    <x v="0"/>
    <n v="36"/>
    <n v="13"/>
    <s v="Southampton"/>
    <n v="1"/>
    <x v="0"/>
  </r>
  <r>
    <x v="1"/>
    <x v="1"/>
    <s v="Butler, Mr. Reginald Fenton"/>
    <x v="1"/>
    <n v="25"/>
    <n v="13"/>
    <s v="Southampton"/>
    <n v="1"/>
    <x v="0"/>
  </r>
  <r>
    <x v="1"/>
    <x v="1"/>
    <s v="Byles, Rev. Thomas Roussel Davids"/>
    <x v="1"/>
    <n v="42"/>
    <n v="13"/>
    <s v="Southampton"/>
    <n v="1"/>
    <x v="0"/>
  </r>
  <r>
    <x v="1"/>
    <x v="0"/>
    <s v="Bystrom, Mrs. (Karolina)"/>
    <x v="0"/>
    <n v="42"/>
    <n v="13"/>
    <s v="Southampton"/>
    <n v="1"/>
    <x v="0"/>
  </r>
  <r>
    <x v="1"/>
    <x v="0"/>
    <s v="Caldwell, Master. Alden Gates"/>
    <x v="1"/>
    <n v="0.83330000000000004"/>
    <n v="29"/>
    <s v="Southampton"/>
    <n v="3"/>
    <x v="1"/>
  </r>
  <r>
    <x v="1"/>
    <x v="0"/>
    <s v="Caldwell, Mr. Albert Francis"/>
    <x v="1"/>
    <n v="26"/>
    <n v="29"/>
    <s v="Southampton"/>
    <n v="3"/>
    <x v="0"/>
  </r>
  <r>
    <x v="1"/>
    <x v="0"/>
    <s v="Caldwell, Mrs. Albert Francis (Sylvia Mae Harbaugh)"/>
    <x v="0"/>
    <n v="22"/>
    <n v="29"/>
    <s v="Southampton"/>
    <n v="3"/>
    <x v="0"/>
  </r>
  <r>
    <x v="1"/>
    <x v="0"/>
    <s v="Cameron, Miss. Clear Annie"/>
    <x v="0"/>
    <n v="35"/>
    <n v="21"/>
    <s v="Southampton"/>
    <n v="1"/>
    <x v="0"/>
  </r>
  <r>
    <x v="1"/>
    <x v="1"/>
    <s v="Campbell, Mr. William"/>
    <x v="1"/>
    <n v="31"/>
    <n v="0"/>
    <s v="Southampton"/>
    <n v="1"/>
    <x v="0"/>
  </r>
  <r>
    <x v="1"/>
    <x v="1"/>
    <s v="Carbines, Mr. William"/>
    <x v="1"/>
    <n v="19"/>
    <n v="13"/>
    <s v="Southampton"/>
    <n v="1"/>
    <x v="0"/>
  </r>
  <r>
    <x v="1"/>
    <x v="1"/>
    <s v="Carter, Mrs. Ernest Courtenay (Lilian Hughes)"/>
    <x v="0"/>
    <n v="44"/>
    <n v="26"/>
    <s v="Southampton"/>
    <n v="2"/>
    <x v="0"/>
  </r>
  <r>
    <x v="1"/>
    <x v="1"/>
    <s v="Carter, Rev. Ernest Courtenay"/>
    <x v="1"/>
    <n v="54"/>
    <n v="26"/>
    <s v="Southampton"/>
    <n v="2"/>
    <x v="0"/>
  </r>
  <r>
    <x v="1"/>
    <x v="1"/>
    <s v="Chapman, Mr. Charles Henry"/>
    <x v="1"/>
    <n v="52"/>
    <n v="13.5"/>
    <s v="Southampton"/>
    <n v="1"/>
    <x v="0"/>
  </r>
  <r>
    <x v="1"/>
    <x v="1"/>
    <s v="Chapman, Mr. John Henry"/>
    <x v="1"/>
    <n v="37"/>
    <n v="26"/>
    <s v="Southampton"/>
    <n v="2"/>
    <x v="0"/>
  </r>
  <r>
    <x v="1"/>
    <x v="1"/>
    <s v="Chapman, Mrs. John Henry (Sara Elizabeth Lawry)"/>
    <x v="0"/>
    <n v="29"/>
    <n v="26"/>
    <s v="Southampton"/>
    <n v="2"/>
    <x v="0"/>
  </r>
  <r>
    <x v="1"/>
    <x v="0"/>
    <s v="Christy, Miss. Julie Rachel"/>
    <x v="0"/>
    <n v="25"/>
    <n v="30"/>
    <s v="Southampton"/>
    <n v="3"/>
    <x v="0"/>
  </r>
  <r>
    <x v="1"/>
    <x v="0"/>
    <s v="Christy, Mrs. (Alice Frances)"/>
    <x v="0"/>
    <n v="45"/>
    <n v="30"/>
    <s v="Southampton"/>
    <n v="3"/>
    <x v="0"/>
  </r>
  <r>
    <x v="1"/>
    <x v="1"/>
    <s v="Clarke, Mr. Charles Valentine"/>
    <x v="1"/>
    <n v="29"/>
    <n v="26"/>
    <s v="Southampton"/>
    <n v="2"/>
    <x v="0"/>
  </r>
  <r>
    <x v="1"/>
    <x v="0"/>
    <s v="Clarke, Mrs. Charles V (Ada Maria Winfield)"/>
    <x v="0"/>
    <n v="28"/>
    <n v="26"/>
    <s v="Southampton"/>
    <n v="2"/>
    <x v="0"/>
  </r>
  <r>
    <x v="1"/>
    <x v="1"/>
    <s v="Coleridge, Mr. Reginald Charles"/>
    <x v="1"/>
    <n v="29"/>
    <n v="10.5"/>
    <s v="Southampton"/>
    <n v="1"/>
    <x v="0"/>
  </r>
  <r>
    <x v="1"/>
    <x v="1"/>
    <s v="Collander, Mr. Erik Gustaf"/>
    <x v="1"/>
    <n v="28"/>
    <n v="13"/>
    <s v="Southampton"/>
    <n v="1"/>
    <x v="0"/>
  </r>
  <r>
    <x v="1"/>
    <x v="0"/>
    <s v="Collett, Mr. Sidney C Stuart"/>
    <x v="1"/>
    <n v="24"/>
    <n v="10.5"/>
    <s v="Southampton"/>
    <n v="1"/>
    <x v="0"/>
  </r>
  <r>
    <x v="1"/>
    <x v="0"/>
    <s v="Collyer, Miss. Marjorie &quot;Lottie&quot;"/>
    <x v="0"/>
    <n v="8"/>
    <n v="26.25"/>
    <s v="Southampton"/>
    <n v="3"/>
    <x v="1"/>
  </r>
  <r>
    <x v="1"/>
    <x v="1"/>
    <s v="Collyer, Mr. Harvey"/>
    <x v="1"/>
    <n v="31"/>
    <n v="26.25"/>
    <s v="Southampton"/>
    <n v="3"/>
    <x v="0"/>
  </r>
  <r>
    <x v="1"/>
    <x v="0"/>
    <s v="Collyer, Mrs. Harvey (Charlotte Annie Tate)"/>
    <x v="0"/>
    <n v="31"/>
    <n v="26.25"/>
    <s v="Southampton"/>
    <n v="3"/>
    <x v="0"/>
  </r>
  <r>
    <x v="1"/>
    <x v="0"/>
    <s v="Cook, Mrs. (Selena Rogers)"/>
    <x v="0"/>
    <n v="22"/>
    <n v="10.5"/>
    <s v="Southampton"/>
    <n v="1"/>
    <x v="0"/>
  </r>
  <r>
    <x v="1"/>
    <x v="1"/>
    <s v="Corbett, Mrs. Walter H (Irene Colvin)"/>
    <x v="0"/>
    <n v="30"/>
    <n v="13"/>
    <s v="Southampton"/>
    <n v="1"/>
    <x v="0"/>
  </r>
  <r>
    <x v="1"/>
    <x v="1"/>
    <s v="Corey, Mrs. Percy C (Mary Phyllis Elizabeth Miller)"/>
    <x v="0"/>
    <n v="31"/>
    <n v="21"/>
    <s v="Southampton"/>
    <n v="1"/>
    <x v="0"/>
  </r>
  <r>
    <x v="1"/>
    <x v="1"/>
    <s v="Cotterill, Mr. Henry &quot;Harry&quot;"/>
    <x v="1"/>
    <n v="21"/>
    <n v="11.5"/>
    <s v="Southampton"/>
    <n v="1"/>
    <x v="0"/>
  </r>
  <r>
    <x v="1"/>
    <x v="1"/>
    <s v="Cunningham, Mr. Alfred Fleming"/>
    <x v="1"/>
    <n v="31"/>
    <n v="0"/>
    <s v="Southampton"/>
    <n v="1"/>
    <x v="0"/>
  </r>
  <r>
    <x v="1"/>
    <x v="0"/>
    <s v="Davies, Master. John Morgan Jr"/>
    <x v="1"/>
    <n v="8"/>
    <n v="36.75"/>
    <s v="Southampton"/>
    <n v="3"/>
    <x v="1"/>
  </r>
  <r>
    <x v="1"/>
    <x v="1"/>
    <s v="Davies, Mr. Charles Henry"/>
    <x v="1"/>
    <n v="18"/>
    <n v="73.5"/>
    <s v="Southampton"/>
    <n v="1"/>
    <x v="0"/>
  </r>
  <r>
    <x v="1"/>
    <x v="0"/>
    <s v="Davies, Mrs. John Morgan (Elizabeth Agnes Mary White) "/>
    <x v="0"/>
    <n v="48"/>
    <n v="36.75"/>
    <s v="Southampton"/>
    <n v="3"/>
    <x v="0"/>
  </r>
  <r>
    <x v="1"/>
    <x v="0"/>
    <s v="Davis, Miss. Mary"/>
    <x v="0"/>
    <n v="28"/>
    <n v="13"/>
    <s v="Southampton"/>
    <n v="1"/>
    <x v="0"/>
  </r>
  <r>
    <x v="1"/>
    <x v="1"/>
    <s v="de Brito, Mr. Jose Joaquim"/>
    <x v="1"/>
    <n v="32"/>
    <n v="13"/>
    <s v="Southampton"/>
    <n v="1"/>
    <x v="0"/>
  </r>
  <r>
    <x v="1"/>
    <x v="1"/>
    <s v="Deacon, Mr. Percy William"/>
    <x v="1"/>
    <n v="17"/>
    <n v="73.5"/>
    <s v="Southampton"/>
    <n v="1"/>
    <x v="1"/>
  </r>
  <r>
    <x v="1"/>
    <x v="1"/>
    <s v="del Carlo, Mr. Sebastiano"/>
    <x v="1"/>
    <n v="29"/>
    <n v="27.720800000000001"/>
    <s v="Cherbourg"/>
    <n v="2"/>
    <x v="0"/>
  </r>
  <r>
    <x v="1"/>
    <x v="0"/>
    <s v="del Carlo, Mrs. Sebastiano (Argenia Genovesi)"/>
    <x v="0"/>
    <n v="24"/>
    <n v="27.720800000000001"/>
    <s v="Cherbourg"/>
    <n v="2"/>
    <x v="0"/>
  </r>
  <r>
    <x v="1"/>
    <x v="1"/>
    <s v="Denbury, Mr. Herbert"/>
    <x v="1"/>
    <n v="25"/>
    <n v="31.5"/>
    <s v="Southampton"/>
    <n v="1"/>
    <x v="0"/>
  </r>
  <r>
    <x v="1"/>
    <x v="1"/>
    <s v="Dibden, Mr. William"/>
    <x v="1"/>
    <n v="18"/>
    <n v="73.5"/>
    <s v="Southampton"/>
    <n v="1"/>
    <x v="0"/>
  </r>
  <r>
    <x v="1"/>
    <x v="0"/>
    <s v="Doling, Miss. Elsie"/>
    <x v="0"/>
    <n v="18"/>
    <n v="23"/>
    <s v="Southampton"/>
    <n v="2"/>
    <x v="0"/>
  </r>
  <r>
    <x v="1"/>
    <x v="0"/>
    <s v="Doling, Mrs. John T (Ada Julia Bone)"/>
    <x v="0"/>
    <n v="34"/>
    <n v="23"/>
    <s v="Southampton"/>
    <n v="2"/>
    <x v="0"/>
  </r>
  <r>
    <x v="1"/>
    <x v="1"/>
    <s v="Downton, Mr. William James"/>
    <x v="1"/>
    <n v="54"/>
    <n v="26"/>
    <s v="Southampton"/>
    <n v="1"/>
    <x v="0"/>
  </r>
  <r>
    <x v="1"/>
    <x v="0"/>
    <s v="Drew, Master. Marshall Brines"/>
    <x v="1"/>
    <n v="8"/>
    <n v="32.5"/>
    <s v="Southampton"/>
    <n v="3"/>
    <x v="1"/>
  </r>
  <r>
    <x v="1"/>
    <x v="1"/>
    <s v="Drew, Mr. James Vivian"/>
    <x v="1"/>
    <n v="42"/>
    <n v="32.5"/>
    <s v="Southampton"/>
    <n v="3"/>
    <x v="0"/>
  </r>
  <r>
    <x v="1"/>
    <x v="0"/>
    <s v="Drew, Mrs. James Vivian (Lulu Thorne Christian)"/>
    <x v="0"/>
    <n v="34"/>
    <n v="32.5"/>
    <s v="Southampton"/>
    <n v="3"/>
    <x v="0"/>
  </r>
  <r>
    <x v="1"/>
    <x v="0"/>
    <s v="Duran y More, Miss. Asuncion"/>
    <x v="0"/>
    <n v="27"/>
    <n v="13.8583"/>
    <s v="Cherbourg"/>
    <n v="2"/>
    <x v="0"/>
  </r>
  <r>
    <x v="1"/>
    <x v="0"/>
    <s v="Duran y More, Miss. Florentina"/>
    <x v="0"/>
    <n v="30"/>
    <n v="13.8583"/>
    <s v="Cherbourg"/>
    <n v="2"/>
    <x v="0"/>
  </r>
  <r>
    <x v="1"/>
    <x v="1"/>
    <s v="Eitemiller, Mr. George Floyd"/>
    <x v="1"/>
    <n v="23"/>
    <n v="13"/>
    <s v="Southampton"/>
    <n v="1"/>
    <x v="0"/>
  </r>
  <r>
    <x v="1"/>
    <x v="1"/>
    <s v="Enander, Mr. Ingvar"/>
    <x v="1"/>
    <n v="21"/>
    <n v="13"/>
    <s v="Southampton"/>
    <n v="1"/>
    <x v="0"/>
  </r>
  <r>
    <x v="1"/>
    <x v="1"/>
    <s v="Fahlstrom, Mr. Arne Jonas"/>
    <x v="1"/>
    <n v="18"/>
    <n v="13"/>
    <s v="Southampton"/>
    <n v="1"/>
    <x v="0"/>
  </r>
  <r>
    <x v="1"/>
    <x v="1"/>
    <s v="Faunthorpe, Mr. Harry"/>
    <x v="1"/>
    <n v="40"/>
    <n v="26"/>
    <s v="Southampton"/>
    <n v="2"/>
    <x v="0"/>
  </r>
  <r>
    <x v="1"/>
    <x v="0"/>
    <s v="Faunthorpe, Mrs. Lizzie (Elizabeth Anne Wilkinson)"/>
    <x v="0"/>
    <n v="29"/>
    <n v="26"/>
    <s v="Southampton"/>
    <n v="2"/>
    <x v="0"/>
  </r>
  <r>
    <x v="1"/>
    <x v="1"/>
    <s v="Fillbrook, Mr. Joseph Charles"/>
    <x v="1"/>
    <n v="18"/>
    <n v="10.5"/>
    <s v="Southampton"/>
    <n v="1"/>
    <x v="0"/>
  </r>
  <r>
    <x v="1"/>
    <x v="1"/>
    <s v="Fox, Mr. Stanley Hubert"/>
    <x v="1"/>
    <n v="36"/>
    <n v="13"/>
    <s v="Southampton"/>
    <n v="1"/>
    <x v="0"/>
  </r>
  <r>
    <x v="1"/>
    <x v="1"/>
    <s v="Frost, Mr. Anthony Wood &quot;Archie&quot;"/>
    <x v="1"/>
    <n v="31"/>
    <n v="0"/>
    <s v="Southampton"/>
    <n v="1"/>
    <x v="0"/>
  </r>
  <r>
    <x v="1"/>
    <x v="1"/>
    <s v="Funk, Miss. Annie Clemmer"/>
    <x v="0"/>
    <n v="38"/>
    <n v="13"/>
    <s v="Southampton"/>
    <n v="1"/>
    <x v="0"/>
  </r>
  <r>
    <x v="1"/>
    <x v="1"/>
    <s v="Fynney, Mr. Joseph J"/>
    <x v="1"/>
    <n v="35"/>
    <n v="26"/>
    <s v="Southampton"/>
    <n v="1"/>
    <x v="0"/>
  </r>
  <r>
    <x v="1"/>
    <x v="1"/>
    <s v="Gale, Mr. Harry"/>
    <x v="1"/>
    <n v="38"/>
    <n v="21"/>
    <s v="Southampton"/>
    <n v="2"/>
    <x v="0"/>
  </r>
  <r>
    <x v="1"/>
    <x v="1"/>
    <s v="Gale, Mr. Shadrach"/>
    <x v="1"/>
    <n v="34"/>
    <n v="21"/>
    <s v="Southampton"/>
    <n v="2"/>
    <x v="0"/>
  </r>
  <r>
    <x v="1"/>
    <x v="0"/>
    <s v="Garside, Miss. Ethel"/>
    <x v="0"/>
    <n v="34"/>
    <n v="13"/>
    <s v="Southampton"/>
    <n v="1"/>
    <x v="0"/>
  </r>
  <r>
    <x v="1"/>
    <x v="1"/>
    <s v="Gaskell, Mr. Alfred"/>
    <x v="1"/>
    <n v="16"/>
    <n v="26"/>
    <s v="Southampton"/>
    <n v="1"/>
    <x v="1"/>
  </r>
  <r>
    <x v="1"/>
    <x v="1"/>
    <s v="Gavey, Mr. Lawrence"/>
    <x v="1"/>
    <n v="26"/>
    <n v="10.5"/>
    <s v="Southampton"/>
    <n v="1"/>
    <x v="0"/>
  </r>
  <r>
    <x v="1"/>
    <x v="1"/>
    <s v="Gilbert, Mr. William"/>
    <x v="1"/>
    <n v="47"/>
    <n v="10.5"/>
    <s v="Southampton"/>
    <n v="1"/>
    <x v="0"/>
  </r>
  <r>
    <x v="1"/>
    <x v="1"/>
    <s v="Giles, Mr. Edgar"/>
    <x v="1"/>
    <n v="21"/>
    <n v="11.5"/>
    <s v="Southampton"/>
    <n v="2"/>
    <x v="0"/>
  </r>
  <r>
    <x v="1"/>
    <x v="1"/>
    <s v="Giles, Mr. Frederick Edward"/>
    <x v="1"/>
    <n v="21"/>
    <n v="11.5"/>
    <s v="Southampton"/>
    <n v="2"/>
    <x v="0"/>
  </r>
  <r>
    <x v="1"/>
    <x v="1"/>
    <s v="Giles, Mr. Ralph"/>
    <x v="1"/>
    <n v="24"/>
    <n v="13.5"/>
    <s v="Southampton"/>
    <n v="1"/>
    <x v="0"/>
  </r>
  <r>
    <x v="1"/>
    <x v="1"/>
    <s v="Gill, Mr. John William"/>
    <x v="1"/>
    <n v="24"/>
    <n v="13"/>
    <s v="Southampton"/>
    <n v="1"/>
    <x v="0"/>
  </r>
  <r>
    <x v="1"/>
    <x v="1"/>
    <s v="Gillespie, Mr. William Henry"/>
    <x v="1"/>
    <n v="34"/>
    <n v="13"/>
    <s v="Southampton"/>
    <n v="1"/>
    <x v="0"/>
  </r>
  <r>
    <x v="1"/>
    <x v="1"/>
    <s v="Givard, Mr. Hans Kristensen"/>
    <x v="1"/>
    <n v="30"/>
    <n v="13"/>
    <s v="Southampton"/>
    <n v="1"/>
    <x v="0"/>
  </r>
  <r>
    <x v="1"/>
    <x v="1"/>
    <s v="Greenberg, Mr. Samuel"/>
    <x v="1"/>
    <n v="52"/>
    <n v="13"/>
    <s v="Southampton"/>
    <n v="1"/>
    <x v="0"/>
  </r>
  <r>
    <x v="1"/>
    <x v="1"/>
    <s v="Hale, Mr. Reginald"/>
    <x v="1"/>
    <n v="30"/>
    <n v="13"/>
    <s v="Southampton"/>
    <n v="1"/>
    <x v="0"/>
  </r>
  <r>
    <x v="1"/>
    <x v="0"/>
    <s v="Hamalainen, Master. Viljo"/>
    <x v="1"/>
    <n v="0.66669999999999996"/>
    <n v="14.5"/>
    <s v="Southampton"/>
    <n v="3"/>
    <x v="1"/>
  </r>
  <r>
    <x v="1"/>
    <x v="0"/>
    <s v="Hamalainen, Mrs. William (Anna)"/>
    <x v="0"/>
    <n v="24"/>
    <n v="14.5"/>
    <s v="Southampton"/>
    <n v="3"/>
    <x v="0"/>
  </r>
  <r>
    <x v="1"/>
    <x v="1"/>
    <s v="Harbeck, Mr. William H"/>
    <x v="1"/>
    <n v="44"/>
    <n v="13"/>
    <s v="Southampton"/>
    <n v="1"/>
    <x v="0"/>
  </r>
  <r>
    <x v="1"/>
    <x v="0"/>
    <s v="Harper, Miss. Annie Jessie &quot;Nina&quot;"/>
    <x v="0"/>
    <n v="6"/>
    <n v="33"/>
    <s v="Southampton"/>
    <n v="2"/>
    <x v="1"/>
  </r>
  <r>
    <x v="1"/>
    <x v="1"/>
    <s v="Harper, Rev. John"/>
    <x v="1"/>
    <n v="28"/>
    <n v="33"/>
    <s v="Southampton"/>
    <n v="2"/>
    <x v="0"/>
  </r>
  <r>
    <x v="1"/>
    <x v="0"/>
    <s v="Harris, Mr. George"/>
    <x v="1"/>
    <n v="62"/>
    <n v="10.5"/>
    <s v="Southampton"/>
    <n v="1"/>
    <x v="2"/>
  </r>
  <r>
    <x v="1"/>
    <x v="1"/>
    <s v="Harris, Mr. Walter"/>
    <x v="1"/>
    <n v="30"/>
    <n v="10.5"/>
    <s v="Southampton"/>
    <n v="1"/>
    <x v="0"/>
  </r>
  <r>
    <x v="1"/>
    <x v="0"/>
    <s v="Hart, Miss. Eva Miriam"/>
    <x v="0"/>
    <n v="7"/>
    <n v="26.25"/>
    <s v="Southampton"/>
    <n v="3"/>
    <x v="1"/>
  </r>
  <r>
    <x v="1"/>
    <x v="1"/>
    <s v="Hart, Mr. Benjamin"/>
    <x v="1"/>
    <n v="43"/>
    <n v="26.25"/>
    <s v="Southampton"/>
    <n v="3"/>
    <x v="0"/>
  </r>
  <r>
    <x v="1"/>
    <x v="0"/>
    <s v="Hart, Mrs. Benjamin (Esther Ada Bloomfield)"/>
    <x v="0"/>
    <n v="45"/>
    <n v="26.25"/>
    <s v="Southampton"/>
    <n v="3"/>
    <x v="0"/>
  </r>
  <r>
    <x v="1"/>
    <x v="0"/>
    <s v="Herman, Miss. Alice"/>
    <x v="0"/>
    <n v="24"/>
    <n v="65"/>
    <s v="Southampton"/>
    <n v="4"/>
    <x v="0"/>
  </r>
  <r>
    <x v="1"/>
    <x v="0"/>
    <s v="Herman, Miss. Kate"/>
    <x v="0"/>
    <n v="24"/>
    <n v="65"/>
    <s v="Southampton"/>
    <n v="4"/>
    <x v="0"/>
  </r>
  <r>
    <x v="1"/>
    <x v="1"/>
    <s v="Herman, Mr. Samuel"/>
    <x v="1"/>
    <n v="49"/>
    <n v="65"/>
    <s v="Southampton"/>
    <n v="4"/>
    <x v="0"/>
  </r>
  <r>
    <x v="1"/>
    <x v="0"/>
    <s v="Herman, Mrs. Samuel (Jane Laver)"/>
    <x v="0"/>
    <n v="48"/>
    <n v="65"/>
    <s v="Southampton"/>
    <n v="4"/>
    <x v="0"/>
  </r>
  <r>
    <x v="1"/>
    <x v="0"/>
    <s v="Hewlett, Mrs. (Mary D Kingcome) "/>
    <x v="0"/>
    <n v="55"/>
    <n v="16"/>
    <s v="Southampton"/>
    <n v="1"/>
    <x v="0"/>
  </r>
  <r>
    <x v="1"/>
    <x v="1"/>
    <s v="Hickman, Mr. Leonard Mark"/>
    <x v="1"/>
    <n v="24"/>
    <n v="73.5"/>
    <s v="Southampton"/>
    <n v="3"/>
    <x v="0"/>
  </r>
  <r>
    <x v="1"/>
    <x v="1"/>
    <s v="Hickman, Mr. Lewis"/>
    <x v="1"/>
    <n v="32"/>
    <n v="73.5"/>
    <s v="Southampton"/>
    <n v="3"/>
    <x v="0"/>
  </r>
  <r>
    <x v="1"/>
    <x v="1"/>
    <s v="Hickman, Mr. Stanley George"/>
    <x v="1"/>
    <n v="21"/>
    <n v="73.5"/>
    <s v="Southampton"/>
    <n v="3"/>
    <x v="0"/>
  </r>
  <r>
    <x v="1"/>
    <x v="1"/>
    <s v="Hiltunen, Miss. Marta"/>
    <x v="0"/>
    <n v="18"/>
    <n v="13"/>
    <s v="Southampton"/>
    <n v="3"/>
    <x v="0"/>
  </r>
  <r>
    <x v="1"/>
    <x v="0"/>
    <s v="Hocking, Miss. Ellen &quot;Nellie&quot;"/>
    <x v="0"/>
    <n v="20"/>
    <n v="23"/>
    <s v="Southampton"/>
    <n v="4"/>
    <x v="0"/>
  </r>
  <r>
    <x v="1"/>
    <x v="1"/>
    <s v="Hocking, Mr. Richard George"/>
    <x v="1"/>
    <n v="23"/>
    <n v="11.5"/>
    <s v="Southampton"/>
    <n v="4"/>
    <x v="0"/>
  </r>
  <r>
    <x v="1"/>
    <x v="1"/>
    <s v="Hocking, Mr. Samuel James Metcalfe"/>
    <x v="1"/>
    <n v="36"/>
    <n v="13"/>
    <s v="Southampton"/>
    <n v="1"/>
    <x v="0"/>
  </r>
  <r>
    <x v="1"/>
    <x v="0"/>
    <s v="Hocking, Mrs. Elizabeth (Eliza Needs)"/>
    <x v="0"/>
    <n v="54"/>
    <n v="23"/>
    <s v="Southampton"/>
    <n v="5"/>
    <x v="0"/>
  </r>
  <r>
    <x v="1"/>
    <x v="1"/>
    <s v="Hodges, Mr. Henry Price"/>
    <x v="1"/>
    <n v="50"/>
    <n v="13"/>
    <s v="Southampton"/>
    <n v="1"/>
    <x v="0"/>
  </r>
  <r>
    <x v="1"/>
    <x v="1"/>
    <s v="Hold, Mr. Stephen"/>
    <x v="1"/>
    <n v="44"/>
    <n v="26"/>
    <s v="Southampton"/>
    <n v="2"/>
    <x v="0"/>
  </r>
  <r>
    <x v="1"/>
    <x v="0"/>
    <s v="Hold, Mrs. Stephen (Annie Margaret Hill)"/>
    <x v="0"/>
    <n v="29"/>
    <n v="26"/>
    <s v="Southampton"/>
    <n v="2"/>
    <x v="0"/>
  </r>
  <r>
    <x v="1"/>
    <x v="1"/>
    <s v="Hood, Mr. Ambrose Jr"/>
    <x v="1"/>
    <n v="21"/>
    <n v="73.5"/>
    <s v="Southampton"/>
    <n v="1"/>
    <x v="0"/>
  </r>
  <r>
    <x v="1"/>
    <x v="0"/>
    <s v="Hosono, Mr. Masabumi"/>
    <x v="1"/>
    <n v="42"/>
    <n v="13"/>
    <s v="Southampton"/>
    <n v="1"/>
    <x v="0"/>
  </r>
  <r>
    <x v="1"/>
    <x v="1"/>
    <s v="Howard, Mr. Benjamin"/>
    <x v="1"/>
    <n v="63"/>
    <n v="26"/>
    <s v="Southampton"/>
    <n v="2"/>
    <x v="2"/>
  </r>
  <r>
    <x v="1"/>
    <x v="1"/>
    <s v="Howard, Mrs. Benjamin (Ellen Truelove Arman)"/>
    <x v="0"/>
    <n v="60"/>
    <n v="26"/>
    <s v="Southampton"/>
    <n v="2"/>
    <x v="2"/>
  </r>
  <r>
    <x v="1"/>
    <x v="1"/>
    <s v="Hunt, Mr. George Henry"/>
    <x v="1"/>
    <n v="33"/>
    <n v="12.275"/>
    <s v="Southampton"/>
    <n v="1"/>
    <x v="0"/>
  </r>
  <r>
    <x v="1"/>
    <x v="0"/>
    <s v="Ilett, Miss. Bertha"/>
    <x v="0"/>
    <n v="17"/>
    <n v="10.5"/>
    <s v="Southampton"/>
    <n v="1"/>
    <x v="1"/>
  </r>
  <r>
    <x v="1"/>
    <x v="1"/>
    <s v="Jacobsohn, Mr. Sidney Samuel"/>
    <x v="1"/>
    <n v="42"/>
    <n v="27"/>
    <s v="Southampton"/>
    <n v="2"/>
    <x v="0"/>
  </r>
  <r>
    <x v="1"/>
    <x v="0"/>
    <s v="Jacobsohn, Mrs. Sidney Samuel (Amy Frances Christy)"/>
    <x v="0"/>
    <n v="24"/>
    <n v="27"/>
    <s v="Southampton"/>
    <n v="4"/>
    <x v="0"/>
  </r>
  <r>
    <x v="1"/>
    <x v="1"/>
    <s v="Jarvis, Mr. John Denzil"/>
    <x v="1"/>
    <n v="47"/>
    <n v="15"/>
    <s v="Southampton"/>
    <n v="1"/>
    <x v="0"/>
  </r>
  <r>
    <x v="1"/>
    <x v="1"/>
    <s v="Jefferys, Mr. Clifford Thomas"/>
    <x v="1"/>
    <n v="24"/>
    <n v="31.5"/>
    <s v="Southampton"/>
    <n v="3"/>
    <x v="0"/>
  </r>
  <r>
    <x v="1"/>
    <x v="1"/>
    <s v="Jefferys, Mr. Ernest Wilfred"/>
    <x v="1"/>
    <n v="22"/>
    <n v="31.5"/>
    <s v="Southampton"/>
    <n v="3"/>
    <x v="0"/>
  </r>
  <r>
    <x v="1"/>
    <x v="1"/>
    <s v="Jenkin, Mr. Stephen Curnow"/>
    <x v="1"/>
    <n v="32"/>
    <n v="10.5"/>
    <s v="Southampton"/>
    <n v="1"/>
    <x v="0"/>
  </r>
  <r>
    <x v="1"/>
    <x v="0"/>
    <s v="Jerwan, Mrs. Amin S (Marie Marthe Thuillard)"/>
    <x v="0"/>
    <n v="23"/>
    <n v="13.791700000000001"/>
    <s v="Cherbourg"/>
    <n v="1"/>
    <x v="0"/>
  </r>
  <r>
    <x v="1"/>
    <x v="1"/>
    <s v="Kantor, Mr. Sinai"/>
    <x v="1"/>
    <n v="34"/>
    <n v="26"/>
    <s v="Southampton"/>
    <n v="2"/>
    <x v="0"/>
  </r>
  <r>
    <x v="1"/>
    <x v="0"/>
    <s v="Kantor, Mrs. Sinai (Miriam Sternin)"/>
    <x v="0"/>
    <n v="24"/>
    <n v="26"/>
    <s v="Southampton"/>
    <n v="2"/>
    <x v="0"/>
  </r>
  <r>
    <x v="1"/>
    <x v="1"/>
    <s v="Karnes, Mrs. J Frank (Claire Bennett)"/>
    <x v="0"/>
    <n v="22"/>
    <n v="21"/>
    <s v="Southampton"/>
    <n v="1"/>
    <x v="0"/>
  </r>
  <r>
    <x v="1"/>
    <x v="0"/>
    <s v="Keane, Miss. Nora A"/>
    <x v="0"/>
    <n v="31"/>
    <n v="12.35"/>
    <s v="Queenstown"/>
    <n v="1"/>
    <x v="0"/>
  </r>
  <r>
    <x v="1"/>
    <x v="1"/>
    <s v="Keane, Mr. Daniel"/>
    <x v="1"/>
    <n v="35"/>
    <n v="12.35"/>
    <s v="Queenstown"/>
    <n v="1"/>
    <x v="0"/>
  </r>
  <r>
    <x v="1"/>
    <x v="0"/>
    <s v="Kelly, Mrs. Florence &quot;Fannie&quot;"/>
    <x v="0"/>
    <n v="45"/>
    <n v="13.5"/>
    <s v="Southampton"/>
    <n v="1"/>
    <x v="0"/>
  </r>
  <r>
    <x v="1"/>
    <x v="1"/>
    <s v="Kirkland, Rev. Charles Leonard"/>
    <x v="1"/>
    <n v="57"/>
    <n v="12.35"/>
    <s v="Queenstown"/>
    <n v="1"/>
    <x v="0"/>
  </r>
  <r>
    <x v="1"/>
    <x v="1"/>
    <s v="Knight, Mr. Robert J"/>
    <x v="1"/>
    <n v="31"/>
    <n v="0"/>
    <s v="Southampton"/>
    <n v="1"/>
    <x v="0"/>
  </r>
  <r>
    <x v="1"/>
    <x v="1"/>
    <s v="Kvillner, Mr. Johan Henrik Johannesson"/>
    <x v="1"/>
    <n v="31"/>
    <n v="10.5"/>
    <s v="Southampton"/>
    <n v="1"/>
    <x v="0"/>
  </r>
  <r>
    <x v="1"/>
    <x v="1"/>
    <s v="Lahtinen, Mrs. William (Anna Sylfven)"/>
    <x v="0"/>
    <n v="26"/>
    <n v="26"/>
    <s v="Southampton"/>
    <n v="3"/>
    <x v="0"/>
  </r>
  <r>
    <x v="1"/>
    <x v="1"/>
    <s v="Lahtinen, Rev. William"/>
    <x v="1"/>
    <n v="30"/>
    <n v="26"/>
    <s v="Southampton"/>
    <n v="3"/>
    <x v="0"/>
  </r>
  <r>
    <x v="1"/>
    <x v="1"/>
    <s v="Lamb, Mr. John Joseph"/>
    <x v="1"/>
    <n v="31"/>
    <n v="10.708299999999999"/>
    <s v="Queenstown"/>
    <n v="1"/>
    <x v="0"/>
  </r>
  <r>
    <x v="1"/>
    <x v="0"/>
    <s v="Laroche, Miss. Louise"/>
    <x v="0"/>
    <n v="1"/>
    <n v="41.5792"/>
    <s v="Cherbourg"/>
    <n v="4"/>
    <x v="1"/>
  </r>
  <r>
    <x v="1"/>
    <x v="0"/>
    <s v="Laroche, Miss. Simonne Marie Anne Andree"/>
    <x v="0"/>
    <n v="3"/>
    <n v="41.5792"/>
    <s v="Cherbourg"/>
    <n v="4"/>
    <x v="1"/>
  </r>
  <r>
    <x v="1"/>
    <x v="1"/>
    <s v="Laroche, Mr. Joseph Philippe Lemercier"/>
    <x v="1"/>
    <n v="25"/>
    <n v="41.5792"/>
    <s v="Cherbourg"/>
    <n v="4"/>
    <x v="0"/>
  </r>
  <r>
    <x v="1"/>
    <x v="0"/>
    <s v="Laroche, Mrs. Joseph (Juliette Marie Louise Lafargue)"/>
    <x v="0"/>
    <n v="22"/>
    <n v="41.5792"/>
    <s v="Cherbourg"/>
    <n v="4"/>
    <x v="0"/>
  </r>
  <r>
    <x v="1"/>
    <x v="0"/>
    <s v="Lehmann, Miss. Bertha"/>
    <x v="0"/>
    <n v="17"/>
    <n v="12"/>
    <s v="Cherbourg"/>
    <n v="1"/>
    <x v="1"/>
  </r>
  <r>
    <x v="1"/>
    <x v="0"/>
    <s v="Leitch, Miss. Jessie Wills"/>
    <x v="0"/>
    <n v="31"/>
    <n v="33"/>
    <s v="Southampton"/>
    <n v="1"/>
    <x v="0"/>
  </r>
  <r>
    <x v="1"/>
    <x v="0"/>
    <s v="Lemore, Mrs. (Amelia Milley)"/>
    <x v="0"/>
    <n v="34"/>
    <n v="10.5"/>
    <s v="Southampton"/>
    <n v="1"/>
    <x v="0"/>
  </r>
  <r>
    <x v="1"/>
    <x v="1"/>
    <s v="Levy, Mr. Rene Jacques"/>
    <x v="1"/>
    <n v="36"/>
    <n v="12.875"/>
    <s v="Cherbourg"/>
    <n v="1"/>
    <x v="0"/>
  </r>
  <r>
    <x v="1"/>
    <x v="1"/>
    <s v="Leyson, Mr. Robert William Norman"/>
    <x v="1"/>
    <n v="24"/>
    <n v="10.5"/>
    <s v="Southampton"/>
    <n v="1"/>
    <x v="0"/>
  </r>
  <r>
    <x v="1"/>
    <x v="1"/>
    <s v="Lingane, Mr. John"/>
    <x v="1"/>
    <n v="61"/>
    <n v="12.35"/>
    <s v="Queenstown"/>
    <n v="1"/>
    <x v="2"/>
  </r>
  <r>
    <x v="1"/>
    <x v="1"/>
    <s v="Louch, Mr. Charles Alexander"/>
    <x v="1"/>
    <n v="50"/>
    <n v="26"/>
    <s v="Southampton"/>
    <n v="2"/>
    <x v="0"/>
  </r>
  <r>
    <x v="1"/>
    <x v="0"/>
    <s v="Louch, Mrs. Charles Alexander (Alice Adelaide Slow)"/>
    <x v="0"/>
    <n v="42"/>
    <n v="26"/>
    <s v="Southampton"/>
    <n v="2"/>
    <x v="0"/>
  </r>
  <r>
    <x v="1"/>
    <x v="1"/>
    <s v="Mack, Mrs. (Mary)"/>
    <x v="0"/>
    <n v="57"/>
    <n v="10.5"/>
    <s v="Southampton"/>
    <n v="1"/>
    <x v="0"/>
  </r>
  <r>
    <x v="1"/>
    <x v="1"/>
    <s v="Malachard, Mr. Noel"/>
    <x v="1"/>
    <n v="31"/>
    <n v="15.0458"/>
    <s v="Cherbourg"/>
    <n v="1"/>
    <x v="0"/>
  </r>
  <r>
    <x v="1"/>
    <x v="0"/>
    <s v="Mallet, Master. Andre"/>
    <x v="1"/>
    <n v="1"/>
    <n v="37.004199999999997"/>
    <s v="Cherbourg"/>
    <n v="3"/>
    <x v="1"/>
  </r>
  <r>
    <x v="1"/>
    <x v="1"/>
    <s v="Mallet, Mr. Albert"/>
    <x v="1"/>
    <n v="31"/>
    <n v="37.004199999999997"/>
    <s v="Cherbourg"/>
    <n v="3"/>
    <x v="0"/>
  </r>
  <r>
    <x v="1"/>
    <x v="0"/>
    <s v="Mallet, Mrs. Albert (Antoinette Magnin)"/>
    <x v="0"/>
    <n v="24"/>
    <n v="37.004199999999997"/>
    <s v="Cherbourg"/>
    <n v="3"/>
    <x v="0"/>
  </r>
  <r>
    <x v="1"/>
    <x v="1"/>
    <s v="Mangiavacchi, Mr. Serafino Emilio"/>
    <x v="1"/>
    <n v="31"/>
    <n v="15.5792"/>
    <s v="Cherbourg"/>
    <n v="1"/>
    <x v="0"/>
  </r>
  <r>
    <x v="1"/>
    <x v="1"/>
    <s v="Matthews, Mr. William John"/>
    <x v="1"/>
    <n v="30"/>
    <n v="13"/>
    <s v="Southampton"/>
    <n v="1"/>
    <x v="0"/>
  </r>
  <r>
    <x v="1"/>
    <x v="1"/>
    <s v="Maybery, Mr. Frank Hubert"/>
    <x v="1"/>
    <n v="40"/>
    <n v="16"/>
    <s v="Southampton"/>
    <n v="1"/>
    <x v="0"/>
  </r>
  <r>
    <x v="1"/>
    <x v="1"/>
    <s v="McCrae, Mr. Arthur Gordon"/>
    <x v="1"/>
    <n v="32"/>
    <n v="13.5"/>
    <s v="Southampton"/>
    <n v="1"/>
    <x v="0"/>
  </r>
  <r>
    <x v="1"/>
    <x v="1"/>
    <s v="McCrie, Mr. James Matthew"/>
    <x v="1"/>
    <n v="30"/>
    <n v="13"/>
    <s v="Southampton"/>
    <n v="1"/>
    <x v="0"/>
  </r>
  <r>
    <x v="1"/>
    <x v="1"/>
    <s v="McKane, Mr. Peter David"/>
    <x v="1"/>
    <n v="46"/>
    <n v="26"/>
    <s v="Southampton"/>
    <n v="1"/>
    <x v="0"/>
  </r>
  <r>
    <x v="1"/>
    <x v="0"/>
    <s v="Mellinger, Miss. Madeleine Violet"/>
    <x v="0"/>
    <n v="13"/>
    <n v="19.5"/>
    <s v="Southampton"/>
    <n v="2"/>
    <x v="1"/>
  </r>
  <r>
    <x v="1"/>
    <x v="0"/>
    <s v="Mellinger, Mrs. (Elizabeth Anne Maidment)"/>
    <x v="0"/>
    <n v="41"/>
    <n v="19.5"/>
    <s v="Southampton"/>
    <n v="2"/>
    <x v="0"/>
  </r>
  <r>
    <x v="1"/>
    <x v="0"/>
    <s v="Mellors, Mr. William John"/>
    <x v="1"/>
    <n v="19"/>
    <n v="10.5"/>
    <s v="Southampton"/>
    <n v="1"/>
    <x v="0"/>
  </r>
  <r>
    <x v="1"/>
    <x v="1"/>
    <s v="Meyer, Mr. August"/>
    <x v="1"/>
    <n v="39"/>
    <n v="13"/>
    <s v="Southampton"/>
    <n v="1"/>
    <x v="0"/>
  </r>
  <r>
    <x v="1"/>
    <x v="1"/>
    <s v="Milling, Mr. Jacob Christian"/>
    <x v="1"/>
    <n v="48"/>
    <n v="13"/>
    <s v="Southampton"/>
    <n v="1"/>
    <x v="0"/>
  </r>
  <r>
    <x v="1"/>
    <x v="1"/>
    <s v="Mitchell, Mr. Henry Michael"/>
    <x v="1"/>
    <n v="70"/>
    <n v="10.5"/>
    <s v="Southampton"/>
    <n v="1"/>
    <x v="2"/>
  </r>
  <r>
    <x v="1"/>
    <x v="1"/>
    <s v="Montvila, Rev. Juozas"/>
    <x v="1"/>
    <n v="27"/>
    <n v="13"/>
    <s v="Southampton"/>
    <n v="1"/>
    <x v="0"/>
  </r>
  <r>
    <x v="1"/>
    <x v="1"/>
    <s v="Moraweck, Dr. Ernest"/>
    <x v="1"/>
    <n v="54"/>
    <n v="14"/>
    <s v="Southampton"/>
    <n v="1"/>
    <x v="0"/>
  </r>
  <r>
    <x v="1"/>
    <x v="1"/>
    <s v="Morley, Mr. Henry Samuel (&quot;Mr Henry Marshall&quot;)"/>
    <x v="1"/>
    <n v="39"/>
    <n v="26"/>
    <s v="Southampton"/>
    <n v="1"/>
    <x v="0"/>
  </r>
  <r>
    <x v="1"/>
    <x v="1"/>
    <s v="Mudd, Mr. Thomas Charles"/>
    <x v="1"/>
    <n v="16"/>
    <n v="10.5"/>
    <s v="Southampton"/>
    <n v="1"/>
    <x v="1"/>
  </r>
  <r>
    <x v="1"/>
    <x v="1"/>
    <s v="Myles, Mr. Thomas Francis"/>
    <x v="1"/>
    <n v="62"/>
    <n v="9.6875"/>
    <s v="Queenstown"/>
    <n v="1"/>
    <x v="2"/>
  </r>
  <r>
    <x v="1"/>
    <x v="1"/>
    <s v="Nasser, Mr. Nicholas"/>
    <x v="1"/>
    <n v="32.5"/>
    <n v="30.070799999999998"/>
    <s v="Cherbourg"/>
    <n v="2"/>
    <x v="0"/>
  </r>
  <r>
    <x v="1"/>
    <x v="0"/>
    <s v="Nasser, Mrs. Nicholas (Adele Achem)"/>
    <x v="0"/>
    <n v="14"/>
    <n v="30.070799999999998"/>
    <s v="Cherbourg"/>
    <n v="2"/>
    <x v="1"/>
  </r>
  <r>
    <x v="1"/>
    <x v="0"/>
    <s v="Navratil, Master. Edmond Roger"/>
    <x v="1"/>
    <n v="2"/>
    <n v="26"/>
    <s v="Southampton"/>
    <n v="3"/>
    <x v="1"/>
  </r>
  <r>
    <x v="1"/>
    <x v="0"/>
    <s v="Navratil, Master. Michel M"/>
    <x v="1"/>
    <n v="3"/>
    <n v="26"/>
    <s v="Southampton"/>
    <n v="3"/>
    <x v="1"/>
  </r>
  <r>
    <x v="1"/>
    <x v="1"/>
    <s v="Navratil, Mr. Michel (&quot;Louis M Hoffman&quot;)"/>
    <x v="1"/>
    <n v="36.5"/>
    <n v="26"/>
    <s v="Southampton"/>
    <n v="3"/>
    <x v="0"/>
  </r>
  <r>
    <x v="1"/>
    <x v="1"/>
    <s v="Nesson, Mr. Israel"/>
    <x v="1"/>
    <n v="26"/>
    <n v="13"/>
    <s v="Southampton"/>
    <n v="1"/>
    <x v="0"/>
  </r>
  <r>
    <x v="1"/>
    <x v="1"/>
    <s v="Nicholls, Mr. Joseph Charles"/>
    <x v="1"/>
    <n v="19"/>
    <n v="36.75"/>
    <s v="Southampton"/>
    <n v="3"/>
    <x v="0"/>
  </r>
  <r>
    <x v="1"/>
    <x v="1"/>
    <s v="Norman, Mr. Robert Douglas"/>
    <x v="1"/>
    <n v="28"/>
    <n v="13.5"/>
    <s v="Southampton"/>
    <n v="1"/>
    <x v="0"/>
  </r>
  <r>
    <x v="1"/>
    <x v="0"/>
    <s v="Nourney, Mr. Alfred (&quot;Baron von Drachstedt&quot;)"/>
    <x v="1"/>
    <n v="20"/>
    <n v="13.862500000000001"/>
    <s v="Cherbourg"/>
    <n v="1"/>
    <x v="0"/>
  </r>
  <r>
    <x v="1"/>
    <x v="0"/>
    <s v="Nye, Mrs. (Elizabeth Ramell)"/>
    <x v="0"/>
    <n v="29"/>
    <n v="10.5"/>
    <s v="Southampton"/>
    <n v="1"/>
    <x v="0"/>
  </r>
  <r>
    <x v="1"/>
    <x v="1"/>
    <s v="Otter, Mr. Richard"/>
    <x v="1"/>
    <n v="39"/>
    <n v="13"/>
    <s v="Southampton"/>
    <n v="1"/>
    <x v="0"/>
  </r>
  <r>
    <x v="1"/>
    <x v="0"/>
    <s v="Oxenham, Mr. Percy Thomas"/>
    <x v="1"/>
    <n v="22"/>
    <n v="10.5"/>
    <s v="Southampton"/>
    <n v="1"/>
    <x v="0"/>
  </r>
  <r>
    <x v="1"/>
    <x v="0"/>
    <s v="Padro y Manent, Mr. Julian"/>
    <x v="1"/>
    <n v="31"/>
    <n v="13.862500000000001"/>
    <s v="Cherbourg"/>
    <n v="1"/>
    <x v="0"/>
  </r>
  <r>
    <x v="1"/>
    <x v="1"/>
    <s v="Pain, Dr. Alfred"/>
    <x v="1"/>
    <n v="23"/>
    <n v="10.5"/>
    <s v="Southampton"/>
    <n v="1"/>
    <x v="0"/>
  </r>
  <r>
    <x v="1"/>
    <x v="0"/>
    <s v="Pallas y Castello, Mr. Emilio"/>
    <x v="1"/>
    <n v="29"/>
    <n v="13.8583"/>
    <s v="Cherbourg"/>
    <n v="1"/>
    <x v="0"/>
  </r>
  <r>
    <x v="1"/>
    <x v="1"/>
    <s v="Parker, Mr. Clifford Richard"/>
    <x v="1"/>
    <n v="28"/>
    <n v="10.5"/>
    <s v="Southampton"/>
    <n v="1"/>
    <x v="0"/>
  </r>
  <r>
    <x v="1"/>
    <x v="1"/>
    <s v="Parkes, Mr. Francis &quot;Frank&quot;"/>
    <x v="1"/>
    <n v="31"/>
    <n v="0"/>
    <s v="Southampton"/>
    <n v="1"/>
    <x v="0"/>
  </r>
  <r>
    <x v="1"/>
    <x v="0"/>
    <s v="Parrish, Mrs. (Lutie Davis)"/>
    <x v="0"/>
    <n v="50"/>
    <n v="26"/>
    <s v="Southampton"/>
    <n v="2"/>
    <x v="0"/>
  </r>
  <r>
    <x v="1"/>
    <x v="1"/>
    <s v="Pengelly, Mr. Frederick William"/>
    <x v="1"/>
    <n v="19"/>
    <n v="10.5"/>
    <s v="Southampton"/>
    <n v="1"/>
    <x v="0"/>
  </r>
  <r>
    <x v="1"/>
    <x v="1"/>
    <s v="Pernot, Mr. Rene"/>
    <x v="1"/>
    <n v="31"/>
    <n v="15.05"/>
    <s v="Cherbourg"/>
    <n v="1"/>
    <x v="0"/>
  </r>
  <r>
    <x v="1"/>
    <x v="1"/>
    <s v="Peruschitz, Rev. Joseph Maria"/>
    <x v="1"/>
    <n v="41"/>
    <n v="13"/>
    <s v="Southampton"/>
    <n v="1"/>
    <x v="0"/>
  </r>
  <r>
    <x v="1"/>
    <x v="0"/>
    <s v="Phillips, Miss. Alice Frances Louisa"/>
    <x v="0"/>
    <n v="21"/>
    <n v="21"/>
    <s v="Southampton"/>
    <n v="2"/>
    <x v="0"/>
  </r>
  <r>
    <x v="1"/>
    <x v="0"/>
    <s v="Phillips, Miss. Kate Florence (&quot;Mrs Kate Louise Phillips Marshall&quot;)"/>
    <x v="0"/>
    <n v="19"/>
    <n v="26"/>
    <s v="Southampton"/>
    <n v="1"/>
    <x v="0"/>
  </r>
  <r>
    <x v="1"/>
    <x v="1"/>
    <s v="Phillips, Mr. Escott Robert"/>
    <x v="1"/>
    <n v="43"/>
    <n v="21"/>
    <s v="Southampton"/>
    <n v="2"/>
    <x v="0"/>
  </r>
  <r>
    <x v="1"/>
    <x v="0"/>
    <s v="Pinsky, Mrs. (Rosa)"/>
    <x v="0"/>
    <n v="32"/>
    <n v="13"/>
    <s v="Southampton"/>
    <n v="1"/>
    <x v="0"/>
  </r>
  <r>
    <x v="1"/>
    <x v="1"/>
    <s v="Ponesell, Mr. Martin"/>
    <x v="1"/>
    <n v="34"/>
    <n v="13"/>
    <s v="Southampton"/>
    <n v="1"/>
    <x v="0"/>
  </r>
  <r>
    <x v="1"/>
    <x v="0"/>
    <s v="Portaluppi, Mr. Emilio Ilario Giuseppe"/>
    <x v="1"/>
    <n v="30"/>
    <n v="12.737500000000001"/>
    <s v="Cherbourg"/>
    <n v="1"/>
    <x v="0"/>
  </r>
  <r>
    <x v="1"/>
    <x v="1"/>
    <s v="Pulbaum, Mr. Franz"/>
    <x v="1"/>
    <n v="27"/>
    <n v="15.033300000000001"/>
    <s v="Cherbourg"/>
    <n v="1"/>
    <x v="0"/>
  </r>
  <r>
    <x v="1"/>
    <x v="0"/>
    <s v="Quick, Miss. Phyllis May"/>
    <x v="0"/>
    <n v="2"/>
    <n v="26"/>
    <s v="Southampton"/>
    <n v="3"/>
    <x v="1"/>
  </r>
  <r>
    <x v="1"/>
    <x v="0"/>
    <s v="Quick, Miss. Winifred Vera"/>
    <x v="0"/>
    <n v="8"/>
    <n v="26"/>
    <s v="Southampton"/>
    <n v="3"/>
    <x v="1"/>
  </r>
  <r>
    <x v="1"/>
    <x v="0"/>
    <s v="Quick, Mrs. Frederick Charles (Jane Richards)"/>
    <x v="0"/>
    <n v="33"/>
    <n v="26"/>
    <s v="Southampton"/>
    <n v="3"/>
    <x v="0"/>
  </r>
  <r>
    <x v="1"/>
    <x v="1"/>
    <s v="Reeves, Mr. David"/>
    <x v="1"/>
    <n v="36"/>
    <n v="10.5"/>
    <s v="Southampton"/>
    <n v="1"/>
    <x v="0"/>
  </r>
  <r>
    <x v="1"/>
    <x v="1"/>
    <s v="Renouf, Mr. Peter Henry"/>
    <x v="1"/>
    <n v="34"/>
    <n v="21"/>
    <s v="Southampton"/>
    <n v="2"/>
    <x v="0"/>
  </r>
  <r>
    <x v="1"/>
    <x v="0"/>
    <s v="Renouf, Mrs. Peter Henry (Lillian Jefferys)"/>
    <x v="0"/>
    <n v="30"/>
    <n v="21"/>
    <s v="Southampton"/>
    <n v="4"/>
    <x v="0"/>
  </r>
  <r>
    <x v="1"/>
    <x v="0"/>
    <s v="Reynaldo, Ms. Encarnacion"/>
    <x v="0"/>
    <n v="28"/>
    <n v="13"/>
    <s v="Southampton"/>
    <n v="1"/>
    <x v="0"/>
  </r>
  <r>
    <x v="1"/>
    <x v="1"/>
    <s v="Richard, Mr. Emile"/>
    <x v="1"/>
    <n v="23"/>
    <n v="15.0458"/>
    <s v="Cherbourg"/>
    <n v="1"/>
    <x v="0"/>
  </r>
  <r>
    <x v="1"/>
    <x v="0"/>
    <s v="Richards, Master. George Sibley"/>
    <x v="1"/>
    <n v="0.83330000000000004"/>
    <n v="18.75"/>
    <s v="Southampton"/>
    <n v="3"/>
    <x v="1"/>
  </r>
  <r>
    <x v="1"/>
    <x v="0"/>
    <s v="Richards, Master. William Rowe"/>
    <x v="1"/>
    <n v="3"/>
    <n v="18.75"/>
    <s v="Southampton"/>
    <n v="3"/>
    <x v="1"/>
  </r>
  <r>
    <x v="1"/>
    <x v="0"/>
    <s v="Richards, Mrs. Sidney (Emily Hocking)"/>
    <x v="0"/>
    <n v="24"/>
    <n v="18.75"/>
    <s v="Southampton"/>
    <n v="6"/>
    <x v="0"/>
  </r>
  <r>
    <x v="1"/>
    <x v="0"/>
    <s v="Ridsdale, Miss. Lucy"/>
    <x v="0"/>
    <n v="50"/>
    <n v="10.5"/>
    <s v="Southampton"/>
    <n v="1"/>
    <x v="0"/>
  </r>
  <r>
    <x v="1"/>
    <x v="1"/>
    <s v="Rogers, Mr. Reginald Harry"/>
    <x v="1"/>
    <n v="19"/>
    <n v="10.5"/>
    <s v="Southampton"/>
    <n v="1"/>
    <x v="0"/>
  </r>
  <r>
    <x v="1"/>
    <x v="0"/>
    <s v="Rugg, Miss. Emily"/>
    <x v="0"/>
    <n v="21"/>
    <n v="10.5"/>
    <s v="Southampton"/>
    <n v="1"/>
    <x v="0"/>
  </r>
  <r>
    <x v="1"/>
    <x v="1"/>
    <s v="Schmidt, Mr. August"/>
    <x v="1"/>
    <n v="26"/>
    <n v="13"/>
    <s v="Southampton"/>
    <n v="1"/>
    <x v="0"/>
  </r>
  <r>
    <x v="1"/>
    <x v="1"/>
    <s v="Sedgwick, Mr. Charles Frederick Waddington"/>
    <x v="1"/>
    <n v="25"/>
    <n v="13"/>
    <s v="Southampton"/>
    <n v="1"/>
    <x v="0"/>
  </r>
  <r>
    <x v="1"/>
    <x v="1"/>
    <s v="Sharp, Mr. Percival James R"/>
    <x v="1"/>
    <n v="27"/>
    <n v="26"/>
    <s v="Southampton"/>
    <n v="1"/>
    <x v="0"/>
  </r>
  <r>
    <x v="1"/>
    <x v="0"/>
    <s v="Shelley, Mrs. William (Imanita Parrish Hall)"/>
    <x v="0"/>
    <n v="25"/>
    <n v="26"/>
    <s v="Southampton"/>
    <n v="2"/>
    <x v="0"/>
  </r>
  <r>
    <x v="1"/>
    <x v="0"/>
    <s v="Silven, Miss. Lyyli Karoliina"/>
    <x v="0"/>
    <n v="18"/>
    <n v="13"/>
    <s v="Southampton"/>
    <n v="3"/>
    <x v="0"/>
  </r>
  <r>
    <x v="1"/>
    <x v="0"/>
    <s v="Sincock, Miss. Maude"/>
    <x v="0"/>
    <n v="20"/>
    <n v="36.75"/>
    <s v="Southampton"/>
    <n v="1"/>
    <x v="0"/>
  </r>
  <r>
    <x v="1"/>
    <x v="0"/>
    <s v="Sinkkonen, Miss. Anna"/>
    <x v="0"/>
    <n v="30"/>
    <n v="13"/>
    <s v="Southampton"/>
    <n v="1"/>
    <x v="0"/>
  </r>
  <r>
    <x v="1"/>
    <x v="1"/>
    <s v="Sjostedt, Mr. Ernst Adolf"/>
    <x v="1"/>
    <n v="59"/>
    <n v="13.5"/>
    <s v="Southampton"/>
    <n v="1"/>
    <x v="0"/>
  </r>
  <r>
    <x v="1"/>
    <x v="0"/>
    <s v="Slayter, Miss. Hilda Mary"/>
    <x v="0"/>
    <n v="30"/>
    <n v="12.35"/>
    <s v="Queenstown"/>
    <n v="1"/>
    <x v="0"/>
  </r>
  <r>
    <x v="1"/>
    <x v="1"/>
    <s v="Slemen, Mr. Richard James"/>
    <x v="1"/>
    <n v="35"/>
    <n v="10.5"/>
    <s v="Southampton"/>
    <n v="1"/>
    <x v="0"/>
  </r>
  <r>
    <x v="1"/>
    <x v="0"/>
    <s v="Smith, Miss. Marion Elsie"/>
    <x v="0"/>
    <n v="40"/>
    <n v="13"/>
    <s v="Southampton"/>
    <n v="1"/>
    <x v="0"/>
  </r>
  <r>
    <x v="1"/>
    <x v="1"/>
    <s v="Sobey, Mr. Samuel James Hayden"/>
    <x v="1"/>
    <n v="25"/>
    <n v="13"/>
    <s v="Southampton"/>
    <n v="1"/>
    <x v="0"/>
  </r>
  <r>
    <x v="1"/>
    <x v="1"/>
    <s v="Stanton, Mr. Samuel Ward"/>
    <x v="1"/>
    <n v="41"/>
    <n v="15.0458"/>
    <s v="Cherbourg"/>
    <n v="1"/>
    <x v="0"/>
  </r>
  <r>
    <x v="1"/>
    <x v="1"/>
    <s v="Stokes, Mr. Philip Joseph"/>
    <x v="1"/>
    <n v="25"/>
    <n v="10.5"/>
    <s v="Southampton"/>
    <n v="1"/>
    <x v="0"/>
  </r>
  <r>
    <x v="1"/>
    <x v="1"/>
    <s v="Swane, Mr. George"/>
    <x v="1"/>
    <n v="18.5"/>
    <n v="13"/>
    <s v="Southampton"/>
    <n v="1"/>
    <x v="0"/>
  </r>
  <r>
    <x v="1"/>
    <x v="1"/>
    <s v="Sweet, Mr. George Frederick"/>
    <x v="1"/>
    <n v="14"/>
    <n v="65"/>
    <s v="Southampton"/>
    <n v="1"/>
    <x v="1"/>
  </r>
  <r>
    <x v="1"/>
    <x v="0"/>
    <s v="Toomey, Miss. Ellen"/>
    <x v="0"/>
    <n v="50"/>
    <n v="10.5"/>
    <s v="Southampton"/>
    <n v="1"/>
    <x v="0"/>
  </r>
  <r>
    <x v="1"/>
    <x v="1"/>
    <s v="Troupiansky, Mr. Moses Aaron"/>
    <x v="1"/>
    <n v="23"/>
    <n v="13"/>
    <s v="Southampton"/>
    <n v="1"/>
    <x v="0"/>
  </r>
  <r>
    <x v="1"/>
    <x v="0"/>
    <s v="Trout, Mrs. William H (Jessie L)"/>
    <x v="0"/>
    <n v="28"/>
    <n v="12.65"/>
    <s v="Southampton"/>
    <n v="1"/>
    <x v="0"/>
  </r>
  <r>
    <x v="1"/>
    <x v="0"/>
    <s v="Troutt, Miss. Edwina Celia &quot;Winnie&quot;"/>
    <x v="0"/>
    <n v="27"/>
    <n v="10.5"/>
    <s v="Southampton"/>
    <n v="1"/>
    <x v="0"/>
  </r>
  <r>
    <x v="1"/>
    <x v="1"/>
    <s v="Turpin, Mr. William John Robert"/>
    <x v="1"/>
    <n v="29"/>
    <n v="21"/>
    <s v="Southampton"/>
    <n v="2"/>
    <x v="0"/>
  </r>
  <r>
    <x v="1"/>
    <x v="1"/>
    <s v="Turpin, Mrs. William John Robert (Dorothy Ann Wonnacott)"/>
    <x v="0"/>
    <n v="27"/>
    <n v="21"/>
    <s v="Southampton"/>
    <n v="2"/>
    <x v="0"/>
  </r>
  <r>
    <x v="1"/>
    <x v="1"/>
    <s v="Veal, Mr. James"/>
    <x v="1"/>
    <n v="40"/>
    <n v="13"/>
    <s v="Southampton"/>
    <n v="1"/>
    <x v="0"/>
  </r>
  <r>
    <x v="1"/>
    <x v="0"/>
    <s v="Walcroft, Miss. Nellie"/>
    <x v="0"/>
    <n v="31"/>
    <n v="21"/>
    <s v="Southampton"/>
    <n v="1"/>
    <x v="0"/>
  </r>
  <r>
    <x v="1"/>
    <x v="1"/>
    <s v="Ware, Mr. John James"/>
    <x v="1"/>
    <n v="30"/>
    <n v="21"/>
    <s v="Southampton"/>
    <n v="2"/>
    <x v="0"/>
  </r>
  <r>
    <x v="1"/>
    <x v="1"/>
    <s v="Ware, Mr. William Jeffery"/>
    <x v="1"/>
    <n v="23"/>
    <n v="10.5"/>
    <s v="Southampton"/>
    <n v="2"/>
    <x v="0"/>
  </r>
  <r>
    <x v="1"/>
    <x v="0"/>
    <s v="Ware, Mrs. John James (Florence Louise Long)"/>
    <x v="0"/>
    <n v="31"/>
    <n v="21"/>
    <s v="Southampton"/>
    <n v="1"/>
    <x v="0"/>
  </r>
  <r>
    <x v="1"/>
    <x v="1"/>
    <s v="Watson, Mr. Ennis Hastings"/>
    <x v="1"/>
    <n v="31"/>
    <n v="0"/>
    <s v="Southampton"/>
    <n v="1"/>
    <x v="0"/>
  </r>
  <r>
    <x v="1"/>
    <x v="0"/>
    <s v="Watt, Miss. Bertha J"/>
    <x v="0"/>
    <n v="12"/>
    <n v="15.75"/>
    <s v="Southampton"/>
    <n v="1"/>
    <x v="1"/>
  </r>
  <r>
    <x v="1"/>
    <x v="0"/>
    <s v="Watt, Mrs. James (Elizabeth &quot;Bessie&quot; Inglis Milne)"/>
    <x v="0"/>
    <n v="40"/>
    <n v="15.75"/>
    <s v="Southampton"/>
    <n v="1"/>
    <x v="0"/>
  </r>
  <r>
    <x v="1"/>
    <x v="0"/>
    <s v="Webber, Miss. Susan"/>
    <x v="0"/>
    <n v="32.5"/>
    <n v="13"/>
    <s v="Southampton"/>
    <n v="1"/>
    <x v="0"/>
  </r>
  <r>
    <x v="1"/>
    <x v="1"/>
    <s v="Weisz, Mr. Leopold"/>
    <x v="1"/>
    <n v="27"/>
    <n v="26"/>
    <s v="Southampton"/>
    <n v="2"/>
    <x v="0"/>
  </r>
  <r>
    <x v="1"/>
    <x v="0"/>
    <s v="Weisz, Mrs. Leopold (Mathilde Francoise Pede)"/>
    <x v="0"/>
    <n v="29"/>
    <n v="26"/>
    <s v="Southampton"/>
    <n v="2"/>
    <x v="0"/>
  </r>
  <r>
    <x v="1"/>
    <x v="0"/>
    <s v="Wells, Master. Ralph Lester"/>
    <x v="1"/>
    <n v="2"/>
    <n v="23"/>
    <s v="Southampton"/>
    <n v="3"/>
    <x v="1"/>
  </r>
  <r>
    <x v="1"/>
    <x v="0"/>
    <s v="Wells, Miss. Joan"/>
    <x v="0"/>
    <n v="4"/>
    <n v="23"/>
    <s v="Southampton"/>
    <n v="3"/>
    <x v="1"/>
  </r>
  <r>
    <x v="1"/>
    <x v="0"/>
    <s v="Wells, Mrs. Arthur Henry (&quot;Addie&quot; Dart Trevaskis)"/>
    <x v="0"/>
    <n v="29"/>
    <n v="23"/>
    <s v="Southampton"/>
    <n v="3"/>
    <x v="0"/>
  </r>
  <r>
    <x v="1"/>
    <x v="0"/>
    <s v="West, Miss. Barbara J"/>
    <x v="0"/>
    <n v="0.91669999999999996"/>
    <n v="27.75"/>
    <s v="Southampton"/>
    <n v="4"/>
    <x v="1"/>
  </r>
  <r>
    <x v="1"/>
    <x v="0"/>
    <s v="West, Miss. Constance Mirium"/>
    <x v="0"/>
    <n v="5"/>
    <n v="27.75"/>
    <s v="Southampton"/>
    <n v="4"/>
    <x v="1"/>
  </r>
  <r>
    <x v="1"/>
    <x v="1"/>
    <s v="West, Mr. Edwy Arthur"/>
    <x v="1"/>
    <n v="36"/>
    <n v="27.75"/>
    <s v="Southampton"/>
    <n v="4"/>
    <x v="0"/>
  </r>
  <r>
    <x v="1"/>
    <x v="0"/>
    <s v="West, Mrs. Edwy Arthur (Ada Mary Worth)"/>
    <x v="0"/>
    <n v="33"/>
    <n v="27.75"/>
    <s v="Southampton"/>
    <n v="4"/>
    <x v="0"/>
  </r>
  <r>
    <x v="1"/>
    <x v="1"/>
    <s v="Wheadon, Mr. Edward H"/>
    <x v="1"/>
    <n v="66"/>
    <n v="10.5"/>
    <s v="Southampton"/>
    <n v="1"/>
    <x v="2"/>
  </r>
  <r>
    <x v="1"/>
    <x v="1"/>
    <s v="Wheeler, Mr. Edwin &quot;Frederick&quot;"/>
    <x v="1"/>
    <n v="31"/>
    <n v="12.875"/>
    <s v="Southampton"/>
    <n v="1"/>
    <x v="0"/>
  </r>
  <r>
    <x v="1"/>
    <x v="0"/>
    <s v="Wilhelms, Mr. Charles"/>
    <x v="1"/>
    <n v="31"/>
    <n v="13"/>
    <s v="Southampton"/>
    <n v="1"/>
    <x v="0"/>
  </r>
  <r>
    <x v="1"/>
    <x v="0"/>
    <s v="Williams, Mr. Charles Eugene"/>
    <x v="1"/>
    <n v="31"/>
    <n v="13"/>
    <s v="Southampton"/>
    <n v="1"/>
    <x v="0"/>
  </r>
  <r>
    <x v="1"/>
    <x v="0"/>
    <s v="Wright, Miss. Marion"/>
    <x v="0"/>
    <n v="26"/>
    <n v="13.5"/>
    <s v="Southampton"/>
    <n v="1"/>
    <x v="0"/>
  </r>
  <r>
    <x v="1"/>
    <x v="1"/>
    <s v="Yrois, Miss. Henriette (&quot;Mrs Harbeck&quot;)"/>
    <x v="0"/>
    <n v="24"/>
    <n v="13"/>
    <s v="Southampton"/>
    <n v="1"/>
    <x v="0"/>
  </r>
  <r>
    <x v="2"/>
    <x v="1"/>
    <s v="Abbing, Mr. Anthony"/>
    <x v="1"/>
    <n v="42"/>
    <n v="7.55"/>
    <s v="Southampton"/>
    <n v="1"/>
    <x v="0"/>
  </r>
  <r>
    <x v="2"/>
    <x v="1"/>
    <s v="Abbott, Master. Eugene Joseph"/>
    <x v="1"/>
    <n v="13"/>
    <n v="20.25"/>
    <s v="Southampton"/>
    <n v="3"/>
    <x v="1"/>
  </r>
  <r>
    <x v="2"/>
    <x v="1"/>
    <s v="Abbott, Mr. Rossmore Edward"/>
    <x v="1"/>
    <n v="16"/>
    <n v="20.25"/>
    <s v="Southampton"/>
    <n v="3"/>
    <x v="1"/>
  </r>
  <r>
    <x v="2"/>
    <x v="0"/>
    <s v="Abbott, Mrs. Stanton (Rosa Hunt)"/>
    <x v="0"/>
    <n v="35"/>
    <n v="20.25"/>
    <s v="Southampton"/>
    <n v="3"/>
    <x v="0"/>
  </r>
  <r>
    <x v="2"/>
    <x v="0"/>
    <s v="Abelseth, Miss. Karen Marie"/>
    <x v="0"/>
    <n v="16"/>
    <n v="7.65"/>
    <s v="Southampton"/>
    <n v="1"/>
    <x v="1"/>
  </r>
  <r>
    <x v="2"/>
    <x v="0"/>
    <s v="Abelseth, Mr. Olaus Jorgensen"/>
    <x v="1"/>
    <n v="25"/>
    <n v="7.65"/>
    <s v="Southampton"/>
    <n v="1"/>
    <x v="0"/>
  </r>
  <r>
    <x v="2"/>
    <x v="0"/>
    <s v="Abrahamsson, Mr. Abraham August Johannes"/>
    <x v="1"/>
    <n v="20"/>
    <n v="7.9249999999999998"/>
    <s v="Southampton"/>
    <n v="1"/>
    <x v="0"/>
  </r>
  <r>
    <x v="2"/>
    <x v="0"/>
    <s v="Abrahim, Mrs. Joseph (Sophie Halaut Easu)"/>
    <x v="0"/>
    <n v="18"/>
    <n v="7.2291999999999996"/>
    <s v="Cherbourg"/>
    <n v="1"/>
    <x v="0"/>
  </r>
  <r>
    <x v="2"/>
    <x v="1"/>
    <s v="Adahl, Mr. Mauritz Nils Martin"/>
    <x v="1"/>
    <n v="30"/>
    <n v="7.25"/>
    <s v="Southampton"/>
    <n v="1"/>
    <x v="0"/>
  </r>
  <r>
    <x v="2"/>
    <x v="1"/>
    <s v="Adams, Mr. John"/>
    <x v="1"/>
    <n v="26"/>
    <n v="8.0500000000000007"/>
    <s v="Southampton"/>
    <n v="1"/>
    <x v="0"/>
  </r>
  <r>
    <x v="2"/>
    <x v="1"/>
    <s v="Ahlin, Mrs. Johan (Johanna Persdotter Larsson)"/>
    <x v="0"/>
    <n v="40"/>
    <n v="9.4749999999999996"/>
    <s v="Southampton"/>
    <n v="2"/>
    <x v="0"/>
  </r>
  <r>
    <x v="2"/>
    <x v="0"/>
    <s v="Aks, Master. Philip Frank"/>
    <x v="1"/>
    <n v="0.83330000000000004"/>
    <n v="9.35"/>
    <s v="Southampton"/>
    <n v="2"/>
    <x v="1"/>
  </r>
  <r>
    <x v="2"/>
    <x v="0"/>
    <s v="Aks, Mrs. Sam (Leah Rosen)"/>
    <x v="0"/>
    <n v="18"/>
    <n v="9.35"/>
    <s v="Southampton"/>
    <n v="2"/>
    <x v="0"/>
  </r>
  <r>
    <x v="2"/>
    <x v="0"/>
    <s v="Albimona, Mr. Nassef Cassem"/>
    <x v="1"/>
    <n v="26"/>
    <n v="18.787500000000001"/>
    <s v="Cherbourg"/>
    <n v="1"/>
    <x v="0"/>
  </r>
  <r>
    <x v="2"/>
    <x v="1"/>
    <s v="Alexander, Mr. William"/>
    <x v="1"/>
    <n v="26"/>
    <n v="7.8875000000000002"/>
    <s v="Southampton"/>
    <n v="1"/>
    <x v="0"/>
  </r>
  <r>
    <x v="2"/>
    <x v="1"/>
    <s v="Alhomaki, Mr. Ilmari Rudolf"/>
    <x v="1"/>
    <n v="20"/>
    <n v="7.9249999999999998"/>
    <s v="Southampton"/>
    <n v="1"/>
    <x v="0"/>
  </r>
  <r>
    <x v="2"/>
    <x v="1"/>
    <s v="Ali, Mr. Ahmed"/>
    <x v="1"/>
    <n v="24"/>
    <n v="7.05"/>
    <s v="Southampton"/>
    <n v="1"/>
    <x v="0"/>
  </r>
  <r>
    <x v="2"/>
    <x v="1"/>
    <s v="Ali, Mr. William"/>
    <x v="1"/>
    <n v="25"/>
    <n v="7.05"/>
    <s v="Southampton"/>
    <n v="1"/>
    <x v="0"/>
  </r>
  <r>
    <x v="2"/>
    <x v="1"/>
    <s v="Allen, Mr. William Henry"/>
    <x v="1"/>
    <n v="35"/>
    <n v="8.0500000000000007"/>
    <s v="Southampton"/>
    <n v="1"/>
    <x v="0"/>
  </r>
  <r>
    <x v="2"/>
    <x v="1"/>
    <s v="Allum, Mr. Owen George"/>
    <x v="1"/>
    <n v="18"/>
    <n v="8.3000000000000007"/>
    <s v="Southampton"/>
    <n v="1"/>
    <x v="0"/>
  </r>
  <r>
    <x v="2"/>
    <x v="1"/>
    <s v="Andersen, Mr. Albert Karvin"/>
    <x v="1"/>
    <n v="32"/>
    <n v="22.524999999999999"/>
    <s v="Southampton"/>
    <n v="1"/>
    <x v="0"/>
  </r>
  <r>
    <x v="2"/>
    <x v="0"/>
    <s v="Andersen-Jensen, Miss. Carla Christine Nielsine"/>
    <x v="0"/>
    <n v="19"/>
    <n v="7.8541999999999996"/>
    <s v="Southampton"/>
    <n v="2"/>
    <x v="0"/>
  </r>
  <r>
    <x v="2"/>
    <x v="1"/>
    <s v="Andersson, Master. Sigvard Harald Elias"/>
    <x v="1"/>
    <n v="4"/>
    <n v="31.274999999999999"/>
    <s v="Southampton"/>
    <n v="7"/>
    <x v="1"/>
  </r>
  <r>
    <x v="2"/>
    <x v="1"/>
    <s v="Andersson, Miss. Ebba Iris Alfrida"/>
    <x v="0"/>
    <n v="6"/>
    <n v="31.274999999999999"/>
    <s v="Southampton"/>
    <n v="7"/>
    <x v="1"/>
  </r>
  <r>
    <x v="2"/>
    <x v="1"/>
    <s v="Andersson, Miss. Ellis Anna Maria"/>
    <x v="0"/>
    <n v="2"/>
    <n v="31.274999999999999"/>
    <s v="Southampton"/>
    <n v="7"/>
    <x v="1"/>
  </r>
  <r>
    <x v="2"/>
    <x v="0"/>
    <s v="Andersson, Miss. Erna Alexandra"/>
    <x v="0"/>
    <n v="17"/>
    <n v="7.9249999999999998"/>
    <s v="Southampton"/>
    <n v="7"/>
    <x v="1"/>
  </r>
  <r>
    <x v="2"/>
    <x v="1"/>
    <s v="Andersson, Miss. Ida Augusta Margareta"/>
    <x v="0"/>
    <n v="38"/>
    <n v="7.7750000000000004"/>
    <s v="Southampton"/>
    <n v="7"/>
    <x v="0"/>
  </r>
  <r>
    <x v="2"/>
    <x v="1"/>
    <s v="Andersson, Miss. Ingeborg Constanzia"/>
    <x v="0"/>
    <n v="9"/>
    <n v="31.274999999999999"/>
    <s v="Southampton"/>
    <n v="7"/>
    <x v="1"/>
  </r>
  <r>
    <x v="2"/>
    <x v="1"/>
    <s v="Andersson, Miss. Sigrid Elisabeth"/>
    <x v="0"/>
    <n v="11"/>
    <n v="31.274999999999999"/>
    <s v="Southampton"/>
    <n v="7"/>
    <x v="1"/>
  </r>
  <r>
    <x v="2"/>
    <x v="1"/>
    <s v="Andersson, Mr. Anders Johan"/>
    <x v="1"/>
    <n v="39"/>
    <n v="31.274999999999999"/>
    <s v="Southampton"/>
    <n v="7"/>
    <x v="0"/>
  </r>
  <r>
    <x v="2"/>
    <x v="0"/>
    <s v="Andersson, Mr. August Edvard (&quot;Wennerstrom&quot;)"/>
    <x v="1"/>
    <n v="27"/>
    <n v="7.7957999999999998"/>
    <s v="Southampton"/>
    <n v="1"/>
    <x v="0"/>
  </r>
  <r>
    <x v="2"/>
    <x v="1"/>
    <s v="Andersson, Mr. Johan Samuel"/>
    <x v="1"/>
    <n v="26"/>
    <n v="7.7750000000000004"/>
    <s v="Southampton"/>
    <n v="1"/>
    <x v="0"/>
  </r>
  <r>
    <x v="2"/>
    <x v="1"/>
    <s v="Andersson, Mrs. Anders Johan (Alfrida Konstantia Brogren)"/>
    <x v="0"/>
    <n v="39"/>
    <n v="31.274999999999999"/>
    <s v="Southampton"/>
    <n v="7"/>
    <x v="0"/>
  </r>
  <r>
    <x v="2"/>
    <x v="1"/>
    <s v="Andreasson, Mr. Paul Edvin"/>
    <x v="1"/>
    <n v="20"/>
    <n v="7.8541999999999996"/>
    <s v="Southampton"/>
    <n v="1"/>
    <x v="0"/>
  </r>
  <r>
    <x v="2"/>
    <x v="1"/>
    <s v="Angheloff, Mr. Minko"/>
    <x v="1"/>
    <n v="26"/>
    <n v="7.8958000000000004"/>
    <s v="Southampton"/>
    <n v="1"/>
    <x v="0"/>
  </r>
  <r>
    <x v="2"/>
    <x v="1"/>
    <s v="Arnold-Franchi, Mr. Josef"/>
    <x v="1"/>
    <n v="25"/>
    <n v="17.8"/>
    <s v="Southampton"/>
    <n v="2"/>
    <x v="0"/>
  </r>
  <r>
    <x v="2"/>
    <x v="1"/>
    <s v="Arnold-Franchi, Mrs. Josef (Josefine Franchi)"/>
    <x v="0"/>
    <n v="18"/>
    <n v="17.8"/>
    <s v="Southampton"/>
    <n v="2"/>
    <x v="0"/>
  </r>
  <r>
    <x v="2"/>
    <x v="1"/>
    <s v="Aronsson, Mr. Ernst Axel Algot"/>
    <x v="1"/>
    <n v="24"/>
    <n v="7.7750000000000004"/>
    <s v="Southampton"/>
    <n v="1"/>
    <x v="0"/>
  </r>
  <r>
    <x v="2"/>
    <x v="1"/>
    <s v="Asim, Mr. Adola"/>
    <x v="1"/>
    <n v="35"/>
    <n v="7.05"/>
    <s v="Southampton"/>
    <n v="1"/>
    <x v="0"/>
  </r>
  <r>
    <x v="2"/>
    <x v="1"/>
    <s v="Asplund, Master. Carl Edgar"/>
    <x v="1"/>
    <n v="5"/>
    <n v="31.387499999999999"/>
    <s v="Southampton"/>
    <n v="7"/>
    <x v="1"/>
  </r>
  <r>
    <x v="2"/>
    <x v="1"/>
    <s v="Asplund, Master. Clarence Gustaf Hugo"/>
    <x v="1"/>
    <n v="9"/>
    <n v="31.387499999999999"/>
    <s v="Southampton"/>
    <n v="7"/>
    <x v="1"/>
  </r>
  <r>
    <x v="2"/>
    <x v="0"/>
    <s v="Asplund, Master. Edvin Rojj Felix"/>
    <x v="1"/>
    <n v="3"/>
    <n v="31.387499999999999"/>
    <s v="Southampton"/>
    <n v="7"/>
    <x v="1"/>
  </r>
  <r>
    <x v="2"/>
    <x v="1"/>
    <s v="Asplund, Master. Filip Oscar"/>
    <x v="1"/>
    <n v="13"/>
    <n v="31.387499999999999"/>
    <s v="Southampton"/>
    <n v="7"/>
    <x v="1"/>
  </r>
  <r>
    <x v="2"/>
    <x v="0"/>
    <s v="Asplund, Miss. Lillian Gertrud"/>
    <x v="0"/>
    <n v="5"/>
    <n v="31.387499999999999"/>
    <s v="Southampton"/>
    <n v="7"/>
    <x v="1"/>
  </r>
  <r>
    <x v="2"/>
    <x v="1"/>
    <s v="Asplund, Mr. Carl Oscar Vilhelm Gustafsson"/>
    <x v="1"/>
    <n v="40"/>
    <n v="31.387499999999999"/>
    <s v="Southampton"/>
    <n v="7"/>
    <x v="0"/>
  </r>
  <r>
    <x v="2"/>
    <x v="0"/>
    <s v="Asplund, Mr. Johan Charles"/>
    <x v="1"/>
    <n v="23"/>
    <n v="7.7957999999999998"/>
    <s v="Southampton"/>
    <n v="1"/>
    <x v="0"/>
  </r>
  <r>
    <x v="2"/>
    <x v="0"/>
    <s v="Asplund, Mrs. Carl Oscar (Selma Augusta Emilia Johansson)"/>
    <x v="0"/>
    <n v="38"/>
    <n v="31.387499999999999"/>
    <s v="Southampton"/>
    <n v="7"/>
    <x v="0"/>
  </r>
  <r>
    <x v="2"/>
    <x v="0"/>
    <s v="Assaf Khalil, Mrs. Mariana (&quot;Miriam&quot;)"/>
    <x v="0"/>
    <n v="45"/>
    <n v="7.2249999999999996"/>
    <s v="Cherbourg"/>
    <n v="1"/>
    <x v="0"/>
  </r>
  <r>
    <x v="2"/>
    <x v="1"/>
    <s v="Assaf, Mr. Gerios"/>
    <x v="1"/>
    <n v="21"/>
    <n v="7.2249999999999996"/>
    <s v="Cherbourg"/>
    <n v="1"/>
    <x v="0"/>
  </r>
  <r>
    <x v="2"/>
    <x v="1"/>
    <s v="Assam, Mr. Ali"/>
    <x v="1"/>
    <n v="23"/>
    <n v="7.05"/>
    <s v="Southampton"/>
    <n v="1"/>
    <x v="0"/>
  </r>
  <r>
    <x v="2"/>
    <x v="1"/>
    <s v="Attalah, Miss. Malake"/>
    <x v="0"/>
    <n v="17"/>
    <n v="14.458299999999999"/>
    <s v="Cherbourg"/>
    <n v="1"/>
    <x v="1"/>
  </r>
  <r>
    <x v="2"/>
    <x v="1"/>
    <s v="Attalah, Mr. Sleiman"/>
    <x v="1"/>
    <n v="30"/>
    <n v="7.2249999999999996"/>
    <s v="Cherbourg"/>
    <n v="1"/>
    <x v="0"/>
  </r>
  <r>
    <x v="2"/>
    <x v="1"/>
    <s v="Augustsson, Mr. Albert"/>
    <x v="1"/>
    <n v="23"/>
    <n v="7.8541999999999996"/>
    <s v="Southampton"/>
    <n v="1"/>
    <x v="0"/>
  </r>
  <r>
    <x v="2"/>
    <x v="0"/>
    <s v="Ayoub, Miss. Banoura"/>
    <x v="0"/>
    <n v="13"/>
    <n v="7.2291999999999996"/>
    <s v="Cherbourg"/>
    <n v="1"/>
    <x v="1"/>
  </r>
  <r>
    <x v="2"/>
    <x v="1"/>
    <s v="Baccos, Mr. Raffull"/>
    <x v="1"/>
    <n v="20"/>
    <n v="7.2249999999999996"/>
    <s v="Cherbourg"/>
    <n v="1"/>
    <x v="0"/>
  </r>
  <r>
    <x v="2"/>
    <x v="1"/>
    <s v="Backstrom, Mr. Karl Alfred"/>
    <x v="1"/>
    <n v="32"/>
    <n v="15.85"/>
    <s v="Southampton"/>
    <n v="2"/>
    <x v="0"/>
  </r>
  <r>
    <x v="2"/>
    <x v="0"/>
    <s v="Backstrom, Mrs. Karl Alfred (Maria Mathilda Gustafsson)"/>
    <x v="0"/>
    <n v="33"/>
    <n v="15.85"/>
    <s v="Southampton"/>
    <n v="4"/>
    <x v="0"/>
  </r>
  <r>
    <x v="2"/>
    <x v="0"/>
    <s v="Baclini, Miss. Eugenie"/>
    <x v="0"/>
    <n v="0.75"/>
    <n v="19.258299999999998"/>
    <s v="Cherbourg"/>
    <n v="4"/>
    <x v="1"/>
  </r>
  <r>
    <x v="2"/>
    <x v="0"/>
    <s v="Baclini, Miss. Helene Barbara"/>
    <x v="0"/>
    <n v="0.75"/>
    <n v="19.258299999999998"/>
    <s v="Cherbourg"/>
    <n v="4"/>
    <x v="1"/>
  </r>
  <r>
    <x v="2"/>
    <x v="0"/>
    <s v="Baclini, Miss. Marie Catherine"/>
    <x v="0"/>
    <n v="5"/>
    <n v="19.258299999999998"/>
    <s v="Cherbourg"/>
    <n v="4"/>
    <x v="1"/>
  </r>
  <r>
    <x v="2"/>
    <x v="0"/>
    <s v="Baclini, Mrs. Solomon (Latifa Qurban)"/>
    <x v="0"/>
    <n v="24"/>
    <n v="19.258299999999998"/>
    <s v="Cherbourg"/>
    <n v="4"/>
    <x v="0"/>
  </r>
  <r>
    <x v="2"/>
    <x v="0"/>
    <s v="Badman, Miss. Emily Louisa"/>
    <x v="0"/>
    <n v="18"/>
    <n v="8.0500000000000007"/>
    <s v="Southampton"/>
    <n v="1"/>
    <x v="0"/>
  </r>
  <r>
    <x v="2"/>
    <x v="1"/>
    <s v="Badt, Mr. Mohamed"/>
    <x v="1"/>
    <n v="40"/>
    <n v="7.2249999999999996"/>
    <s v="Cherbourg"/>
    <n v="1"/>
    <x v="0"/>
  </r>
  <r>
    <x v="2"/>
    <x v="1"/>
    <s v="Balkic, Mr. Cerin"/>
    <x v="1"/>
    <n v="26"/>
    <n v="7.8958000000000004"/>
    <s v="Southampton"/>
    <n v="1"/>
    <x v="0"/>
  </r>
  <r>
    <x v="2"/>
    <x v="0"/>
    <s v="Barah, Mr. Hanna Assi"/>
    <x v="1"/>
    <n v="20"/>
    <n v="7.2291999999999996"/>
    <s v="Cherbourg"/>
    <n v="1"/>
    <x v="0"/>
  </r>
  <r>
    <x v="2"/>
    <x v="1"/>
    <s v="Barbara, Miss. Saiide"/>
    <x v="0"/>
    <n v="18"/>
    <n v="14.4542"/>
    <s v="Cherbourg"/>
    <n v="2"/>
    <x v="0"/>
  </r>
  <r>
    <x v="2"/>
    <x v="1"/>
    <s v="Barbara, Mrs. (Catherine David)"/>
    <x v="0"/>
    <n v="45"/>
    <n v="14.4542"/>
    <s v="Cherbourg"/>
    <n v="2"/>
    <x v="0"/>
  </r>
  <r>
    <x v="2"/>
    <x v="1"/>
    <s v="Barry, Miss. Julia"/>
    <x v="0"/>
    <n v="27"/>
    <n v="7.8792"/>
    <s v="Queenstown"/>
    <n v="1"/>
    <x v="0"/>
  </r>
  <r>
    <x v="2"/>
    <x v="1"/>
    <s v="Barton, Mr. David John"/>
    <x v="1"/>
    <n v="22"/>
    <n v="8.0500000000000007"/>
    <s v="Southampton"/>
    <n v="1"/>
    <x v="0"/>
  </r>
  <r>
    <x v="2"/>
    <x v="1"/>
    <s v="Beavan, Mr. William Thomas"/>
    <x v="1"/>
    <n v="19"/>
    <n v="8.0500000000000007"/>
    <s v="Southampton"/>
    <n v="1"/>
    <x v="0"/>
  </r>
  <r>
    <x v="2"/>
    <x v="1"/>
    <s v="Bengtsson, Mr. John Viktor"/>
    <x v="1"/>
    <n v="26"/>
    <n v="7.7750000000000004"/>
    <s v="Southampton"/>
    <n v="1"/>
    <x v="0"/>
  </r>
  <r>
    <x v="2"/>
    <x v="1"/>
    <s v="Berglund, Mr. Karl Ivar Sven"/>
    <x v="1"/>
    <n v="22"/>
    <n v="9.35"/>
    <s v="Southampton"/>
    <n v="1"/>
    <x v="0"/>
  </r>
  <r>
    <x v="2"/>
    <x v="1"/>
    <s v="Betros, Master. Seman"/>
    <x v="1"/>
    <n v="31"/>
    <n v="7.2291999999999996"/>
    <s v="Cherbourg"/>
    <n v="1"/>
    <x v="0"/>
  </r>
  <r>
    <x v="2"/>
    <x v="1"/>
    <s v="Betros, Mr. Tannous"/>
    <x v="1"/>
    <n v="20"/>
    <n v="4.0125000000000002"/>
    <s v="Cherbourg"/>
    <n v="1"/>
    <x v="0"/>
  </r>
  <r>
    <x v="2"/>
    <x v="0"/>
    <s v="Bing, Mr. Lee"/>
    <x v="1"/>
    <n v="32"/>
    <n v="56.495800000000003"/>
    <s v="Southampton"/>
    <n v="1"/>
    <x v="0"/>
  </r>
  <r>
    <x v="2"/>
    <x v="1"/>
    <s v="Birkeland, Mr. Hans Martin Monsen"/>
    <x v="1"/>
    <n v="21"/>
    <n v="7.7750000000000004"/>
    <s v="Southampton"/>
    <n v="1"/>
    <x v="0"/>
  </r>
  <r>
    <x v="2"/>
    <x v="1"/>
    <s v="Bjorklund, Mr. Ernst Herbert"/>
    <x v="1"/>
    <n v="18"/>
    <n v="7.75"/>
    <s v="Southampton"/>
    <n v="1"/>
    <x v="0"/>
  </r>
  <r>
    <x v="2"/>
    <x v="1"/>
    <s v="Bostandyeff, Mr. Guentcho"/>
    <x v="1"/>
    <n v="26"/>
    <n v="7.8958000000000004"/>
    <s v="Southampton"/>
    <n v="1"/>
    <x v="0"/>
  </r>
  <r>
    <x v="2"/>
    <x v="1"/>
    <s v="Boulos, Master. Akar"/>
    <x v="1"/>
    <n v="6"/>
    <n v="15.245799999999999"/>
    <s v="Cherbourg"/>
    <n v="3"/>
    <x v="1"/>
  </r>
  <r>
    <x v="2"/>
    <x v="1"/>
    <s v="Boulos, Miss. Nourelain"/>
    <x v="0"/>
    <n v="9"/>
    <n v="15.245799999999999"/>
    <s v="Cherbourg"/>
    <n v="3"/>
    <x v="1"/>
  </r>
  <r>
    <x v="2"/>
    <x v="1"/>
    <s v="Boulos, Mr. Hanna"/>
    <x v="1"/>
    <n v="31"/>
    <n v="7.2249999999999996"/>
    <s v="Cherbourg"/>
    <n v="1"/>
    <x v="0"/>
  </r>
  <r>
    <x v="2"/>
    <x v="1"/>
    <s v="Boulos, Mrs. Joseph (Sultana)"/>
    <x v="0"/>
    <n v="31"/>
    <n v="15.245799999999999"/>
    <s v="Cherbourg"/>
    <n v="3"/>
    <x v="0"/>
  </r>
  <r>
    <x v="2"/>
    <x v="1"/>
    <s v="Bourke, Miss. Mary"/>
    <x v="0"/>
    <n v="31"/>
    <n v="7.75"/>
    <s v="Queenstown"/>
    <n v="3"/>
    <x v="0"/>
  </r>
  <r>
    <x v="2"/>
    <x v="1"/>
    <s v="Bourke, Mr. John"/>
    <x v="1"/>
    <n v="40"/>
    <n v="15.5"/>
    <s v="Queenstown"/>
    <n v="3"/>
    <x v="0"/>
  </r>
  <r>
    <x v="2"/>
    <x v="1"/>
    <s v="Bourke, Mrs. John (Catherine)"/>
    <x v="0"/>
    <n v="32"/>
    <n v="15.5"/>
    <s v="Queenstown"/>
    <n v="3"/>
    <x v="0"/>
  </r>
  <r>
    <x v="2"/>
    <x v="1"/>
    <s v="Bowen, Mr. David John &quot;Dai&quot;"/>
    <x v="1"/>
    <n v="21"/>
    <n v="16.100000000000001"/>
    <s v="Southampton"/>
    <n v="1"/>
    <x v="0"/>
  </r>
  <r>
    <x v="2"/>
    <x v="0"/>
    <s v="Bradley, Miss. Bridget Delia"/>
    <x v="0"/>
    <n v="22"/>
    <n v="7.7249999999999996"/>
    <s v="Queenstown"/>
    <n v="1"/>
    <x v="0"/>
  </r>
  <r>
    <x v="2"/>
    <x v="1"/>
    <s v="Braf, Miss. Elin Ester Maria"/>
    <x v="0"/>
    <n v="20"/>
    <n v="7.8541999999999996"/>
    <s v="Southampton"/>
    <n v="1"/>
    <x v="0"/>
  </r>
  <r>
    <x v="2"/>
    <x v="1"/>
    <s v="Braund, Mr. Lewis Richard"/>
    <x v="1"/>
    <n v="29"/>
    <n v="7.0457999999999998"/>
    <s v="Southampton"/>
    <n v="2"/>
    <x v="0"/>
  </r>
  <r>
    <x v="2"/>
    <x v="1"/>
    <s v="Braund, Mr. Owen Harris"/>
    <x v="1"/>
    <n v="22"/>
    <n v="7.25"/>
    <s v="Southampton"/>
    <n v="2"/>
    <x v="0"/>
  </r>
  <r>
    <x v="2"/>
    <x v="1"/>
    <s v="Brobeck, Mr. Karl Rudolf"/>
    <x v="1"/>
    <n v="22"/>
    <n v="7.7957999999999998"/>
    <s v="Southampton"/>
    <n v="1"/>
    <x v="0"/>
  </r>
  <r>
    <x v="2"/>
    <x v="1"/>
    <s v="Brocklebank, Mr. William Alfred"/>
    <x v="1"/>
    <n v="35"/>
    <n v="8.0500000000000007"/>
    <s v="Southampton"/>
    <n v="1"/>
    <x v="0"/>
  </r>
  <r>
    <x v="2"/>
    <x v="1"/>
    <s v="Buckley, Miss. Katherine"/>
    <x v="0"/>
    <n v="18.5"/>
    <n v="7.2832999999999997"/>
    <s v="Queenstown"/>
    <n v="1"/>
    <x v="0"/>
  </r>
  <r>
    <x v="2"/>
    <x v="0"/>
    <s v="Buckley, Mr. Daniel"/>
    <x v="1"/>
    <n v="21"/>
    <n v="7.8208000000000002"/>
    <s v="Queenstown"/>
    <n v="1"/>
    <x v="0"/>
  </r>
  <r>
    <x v="2"/>
    <x v="1"/>
    <s v="Burke, Mr. Jeremiah"/>
    <x v="1"/>
    <n v="19"/>
    <n v="6.75"/>
    <s v="Queenstown"/>
    <n v="1"/>
    <x v="0"/>
  </r>
  <r>
    <x v="2"/>
    <x v="1"/>
    <s v="Burns, Miss. Mary Delia"/>
    <x v="0"/>
    <n v="18"/>
    <n v="7.8792"/>
    <s v="Queenstown"/>
    <n v="1"/>
    <x v="0"/>
  </r>
  <r>
    <x v="2"/>
    <x v="1"/>
    <s v="Cacic, Miss. Manda"/>
    <x v="0"/>
    <n v="21"/>
    <n v="8.6624999999999996"/>
    <s v="Southampton"/>
    <n v="1"/>
    <x v="0"/>
  </r>
  <r>
    <x v="2"/>
    <x v="1"/>
    <s v="Cacic, Miss. Marija"/>
    <x v="0"/>
    <n v="30"/>
    <n v="8.6624999999999996"/>
    <s v="Southampton"/>
    <n v="1"/>
    <x v="0"/>
  </r>
  <r>
    <x v="2"/>
    <x v="1"/>
    <s v="Cacic, Mr. Jego Grga"/>
    <x v="1"/>
    <n v="18"/>
    <n v="8.6624999999999996"/>
    <s v="Southampton"/>
    <n v="1"/>
    <x v="0"/>
  </r>
  <r>
    <x v="2"/>
    <x v="1"/>
    <s v="Cacic, Mr. Luka"/>
    <x v="1"/>
    <n v="38"/>
    <n v="8.6624999999999996"/>
    <s v="Southampton"/>
    <n v="1"/>
    <x v="0"/>
  </r>
  <r>
    <x v="2"/>
    <x v="1"/>
    <s v="Calic, Mr. Jovo"/>
    <x v="1"/>
    <n v="17"/>
    <n v="8.6624999999999996"/>
    <s v="Southampton"/>
    <n v="1"/>
    <x v="1"/>
  </r>
  <r>
    <x v="2"/>
    <x v="1"/>
    <s v="Calic, Mr. Petar"/>
    <x v="1"/>
    <n v="17"/>
    <n v="8.6624999999999996"/>
    <s v="Southampton"/>
    <n v="1"/>
    <x v="1"/>
  </r>
  <r>
    <x v="2"/>
    <x v="1"/>
    <s v="Canavan, Miss. Mary"/>
    <x v="0"/>
    <n v="21"/>
    <n v="7.75"/>
    <s v="Queenstown"/>
    <n v="1"/>
    <x v="0"/>
  </r>
  <r>
    <x v="2"/>
    <x v="1"/>
    <s v="Canavan, Mr. Patrick"/>
    <x v="1"/>
    <n v="21"/>
    <n v="7.75"/>
    <s v="Queenstown"/>
    <n v="1"/>
    <x v="0"/>
  </r>
  <r>
    <x v="2"/>
    <x v="1"/>
    <s v="Cann, Mr. Ernest Charles"/>
    <x v="1"/>
    <n v="21"/>
    <n v="8.0500000000000007"/>
    <s v="Southampton"/>
    <n v="1"/>
    <x v="0"/>
  </r>
  <r>
    <x v="2"/>
    <x v="1"/>
    <s v="Caram, Mr. Joseph"/>
    <x v="1"/>
    <n v="31"/>
    <n v="14.458299999999999"/>
    <s v="Cherbourg"/>
    <n v="2"/>
    <x v="0"/>
  </r>
  <r>
    <x v="2"/>
    <x v="1"/>
    <s v="Caram, Mrs. Joseph (Maria Elias)"/>
    <x v="0"/>
    <n v="31"/>
    <n v="14.458299999999999"/>
    <s v="Cherbourg"/>
    <n v="2"/>
    <x v="0"/>
  </r>
  <r>
    <x v="2"/>
    <x v="1"/>
    <s v="Carlsson, Mr. August Sigfrid"/>
    <x v="1"/>
    <n v="28"/>
    <n v="7.7957999999999998"/>
    <s v="Southampton"/>
    <n v="1"/>
    <x v="0"/>
  </r>
  <r>
    <x v="2"/>
    <x v="1"/>
    <s v="Carlsson, Mr. Carl Robert"/>
    <x v="1"/>
    <n v="24"/>
    <n v="7.8541999999999996"/>
    <s v="Southampton"/>
    <n v="1"/>
    <x v="0"/>
  </r>
  <r>
    <x v="2"/>
    <x v="0"/>
    <s v="Carr, Miss. Helen &quot;Ellen&quot;"/>
    <x v="0"/>
    <n v="16"/>
    <n v="7.75"/>
    <s v="Queenstown"/>
    <n v="1"/>
    <x v="1"/>
  </r>
  <r>
    <x v="2"/>
    <x v="1"/>
    <s v="Carr, Miss. Jeannie"/>
    <x v="0"/>
    <n v="37"/>
    <n v="7.75"/>
    <s v="Queenstown"/>
    <n v="1"/>
    <x v="0"/>
  </r>
  <r>
    <x v="2"/>
    <x v="1"/>
    <s v="Carver, Mr. Alfred John"/>
    <x v="1"/>
    <n v="28"/>
    <n v="7.25"/>
    <s v="Southampton"/>
    <n v="1"/>
    <x v="0"/>
  </r>
  <r>
    <x v="2"/>
    <x v="1"/>
    <s v="Celotti, Mr. Francesco"/>
    <x v="1"/>
    <n v="24"/>
    <n v="8.0500000000000007"/>
    <s v="Southampton"/>
    <n v="1"/>
    <x v="0"/>
  </r>
  <r>
    <x v="2"/>
    <x v="1"/>
    <s v="Charters, Mr. David"/>
    <x v="1"/>
    <n v="21"/>
    <n v="7.7332999999999998"/>
    <s v="Queenstown"/>
    <n v="1"/>
    <x v="0"/>
  </r>
  <r>
    <x v="2"/>
    <x v="0"/>
    <s v="Chip, Mr. Chang"/>
    <x v="1"/>
    <n v="32"/>
    <n v="56.495800000000003"/>
    <s v="Southampton"/>
    <n v="1"/>
    <x v="0"/>
  </r>
  <r>
    <x v="2"/>
    <x v="1"/>
    <s v="Christmann, Mr. Emil"/>
    <x v="1"/>
    <n v="29"/>
    <n v="8.0500000000000007"/>
    <s v="Southampton"/>
    <n v="1"/>
    <x v="0"/>
  </r>
  <r>
    <x v="2"/>
    <x v="1"/>
    <s v="Chronopoulos, Mr. Apostolos"/>
    <x v="1"/>
    <n v="26"/>
    <n v="14.4542"/>
    <s v="Cherbourg"/>
    <n v="2"/>
    <x v="0"/>
  </r>
  <r>
    <x v="2"/>
    <x v="1"/>
    <s v="Chronopoulos, Mr. Demetrios"/>
    <x v="1"/>
    <n v="18"/>
    <n v="14.4542"/>
    <s v="Cherbourg"/>
    <n v="2"/>
    <x v="0"/>
  </r>
  <r>
    <x v="2"/>
    <x v="1"/>
    <s v="Coelho, Mr. Domingos Fernandeo"/>
    <x v="1"/>
    <n v="20"/>
    <n v="7.05"/>
    <s v="Southampton"/>
    <n v="1"/>
    <x v="0"/>
  </r>
  <r>
    <x v="2"/>
    <x v="0"/>
    <s v="Cohen, Mr. Gurshon &quot;Gus&quot;"/>
    <x v="1"/>
    <n v="18"/>
    <n v="8.0500000000000007"/>
    <s v="Southampton"/>
    <n v="1"/>
    <x v="0"/>
  </r>
  <r>
    <x v="2"/>
    <x v="1"/>
    <s v="Colbert, Mr. Patrick"/>
    <x v="1"/>
    <n v="24"/>
    <n v="7.25"/>
    <s v="Queenstown"/>
    <n v="1"/>
    <x v="0"/>
  </r>
  <r>
    <x v="2"/>
    <x v="1"/>
    <s v="Coleff, Mr. Peju"/>
    <x v="1"/>
    <n v="36"/>
    <n v="7.4958"/>
    <s v="Southampton"/>
    <n v="1"/>
    <x v="0"/>
  </r>
  <r>
    <x v="2"/>
    <x v="1"/>
    <s v="Coleff, Mr. Satio"/>
    <x v="1"/>
    <n v="24"/>
    <n v="7.4958"/>
    <s v="Southampton"/>
    <n v="1"/>
    <x v="0"/>
  </r>
  <r>
    <x v="2"/>
    <x v="1"/>
    <s v="Conlon, Mr. Thomas Henry"/>
    <x v="1"/>
    <n v="31"/>
    <n v="7.7332999999999998"/>
    <s v="Queenstown"/>
    <n v="1"/>
    <x v="0"/>
  </r>
  <r>
    <x v="2"/>
    <x v="1"/>
    <s v="Connaghton, Mr. Michael"/>
    <x v="1"/>
    <n v="31"/>
    <n v="7.75"/>
    <s v="Queenstown"/>
    <n v="1"/>
    <x v="0"/>
  </r>
  <r>
    <x v="2"/>
    <x v="0"/>
    <s v="Connolly, Miss. Kate"/>
    <x v="0"/>
    <n v="22"/>
    <n v="7.75"/>
    <s v="Queenstown"/>
    <n v="1"/>
    <x v="0"/>
  </r>
  <r>
    <x v="2"/>
    <x v="1"/>
    <s v="Connolly, Miss. Kate"/>
    <x v="0"/>
    <n v="30"/>
    <n v="7.6292"/>
    <s v="Queenstown"/>
    <n v="1"/>
    <x v="0"/>
  </r>
  <r>
    <x v="2"/>
    <x v="1"/>
    <s v="Connors, Mr. Patrick"/>
    <x v="1"/>
    <n v="70.5"/>
    <n v="7.75"/>
    <s v="Queenstown"/>
    <n v="1"/>
    <x v="2"/>
  </r>
  <r>
    <x v="2"/>
    <x v="1"/>
    <s v="Cook, Mr. Jacob"/>
    <x v="1"/>
    <n v="43"/>
    <n v="8.0500000000000007"/>
    <s v="Southampton"/>
    <n v="1"/>
    <x v="0"/>
  </r>
  <r>
    <x v="2"/>
    <x v="1"/>
    <s v="Cor, Mr. Bartol"/>
    <x v="1"/>
    <n v="35"/>
    <n v="7.8958000000000004"/>
    <s v="Southampton"/>
    <n v="1"/>
    <x v="0"/>
  </r>
  <r>
    <x v="2"/>
    <x v="1"/>
    <s v="Cor, Mr. Ivan"/>
    <x v="1"/>
    <n v="27"/>
    <n v="7.8958000000000004"/>
    <s v="Southampton"/>
    <n v="1"/>
    <x v="0"/>
  </r>
  <r>
    <x v="2"/>
    <x v="1"/>
    <s v="Cor, Mr. Liudevit"/>
    <x v="1"/>
    <n v="19"/>
    <n v="7.8958000000000004"/>
    <s v="Southampton"/>
    <n v="1"/>
    <x v="0"/>
  </r>
  <r>
    <x v="2"/>
    <x v="1"/>
    <s v="Corn, Mr. Harry"/>
    <x v="1"/>
    <n v="30"/>
    <n v="8.0500000000000007"/>
    <s v="Southampton"/>
    <n v="1"/>
    <x v="0"/>
  </r>
  <r>
    <x v="2"/>
    <x v="0"/>
    <s v="Coutts, Master. Eden Leslie &quot;Neville&quot;"/>
    <x v="1"/>
    <n v="9"/>
    <n v="15.9"/>
    <s v="Southampton"/>
    <n v="3"/>
    <x v="1"/>
  </r>
  <r>
    <x v="2"/>
    <x v="0"/>
    <s v="Coutts, Master. William Loch &quot;William&quot;"/>
    <x v="1"/>
    <n v="3"/>
    <n v="15.9"/>
    <s v="Southampton"/>
    <n v="3"/>
    <x v="1"/>
  </r>
  <r>
    <x v="2"/>
    <x v="0"/>
    <s v="Coutts, Mrs. William (Winnie &quot;Minnie&quot; Treanor)"/>
    <x v="0"/>
    <n v="36"/>
    <n v="15.9"/>
    <s v="Southampton"/>
    <n v="3"/>
    <x v="0"/>
  </r>
  <r>
    <x v="2"/>
    <x v="1"/>
    <s v="Coxon, Mr. Daniel"/>
    <x v="1"/>
    <n v="59"/>
    <n v="7.25"/>
    <s v="Southampton"/>
    <n v="1"/>
    <x v="0"/>
  </r>
  <r>
    <x v="2"/>
    <x v="1"/>
    <s v="Crease, Mr. Ernest James"/>
    <x v="1"/>
    <n v="19"/>
    <n v="8.1583000000000006"/>
    <s v="Southampton"/>
    <n v="1"/>
    <x v="0"/>
  </r>
  <r>
    <x v="2"/>
    <x v="0"/>
    <s v="Cribb, Miss. Laura Alice"/>
    <x v="0"/>
    <n v="17"/>
    <n v="16.100000000000001"/>
    <s v="Southampton"/>
    <n v="2"/>
    <x v="1"/>
  </r>
  <r>
    <x v="2"/>
    <x v="1"/>
    <s v="Cribb, Mr. John Hatfield"/>
    <x v="1"/>
    <n v="44"/>
    <n v="16.100000000000001"/>
    <s v="Southampton"/>
    <n v="2"/>
    <x v="0"/>
  </r>
  <r>
    <x v="2"/>
    <x v="1"/>
    <s v="Culumovic, Mr. Jeso"/>
    <x v="1"/>
    <n v="17"/>
    <n v="8.6624999999999996"/>
    <s v="Southampton"/>
    <n v="1"/>
    <x v="1"/>
  </r>
  <r>
    <x v="2"/>
    <x v="1"/>
    <s v="Daher, Mr. Shedid"/>
    <x v="1"/>
    <n v="22.5"/>
    <n v="7.2249999999999996"/>
    <s v="Cherbourg"/>
    <n v="1"/>
    <x v="0"/>
  </r>
  <r>
    <x v="2"/>
    <x v="0"/>
    <s v="Dahl, Mr. Karl Edwart"/>
    <x v="1"/>
    <n v="45"/>
    <n v="8.0500000000000007"/>
    <s v="Southampton"/>
    <n v="1"/>
    <x v="0"/>
  </r>
  <r>
    <x v="2"/>
    <x v="1"/>
    <s v="Dahlberg, Miss. Gerda Ulrika"/>
    <x v="0"/>
    <n v="22"/>
    <n v="10.5167"/>
    <s v="Southampton"/>
    <n v="1"/>
    <x v="0"/>
  </r>
  <r>
    <x v="2"/>
    <x v="1"/>
    <s v="Dakic, Mr. Branko"/>
    <x v="1"/>
    <n v="19"/>
    <n v="10.1708"/>
    <s v="Southampton"/>
    <n v="1"/>
    <x v="0"/>
  </r>
  <r>
    <x v="2"/>
    <x v="0"/>
    <s v="Daly, Miss. Margaret Marcella &quot;Maggie&quot;"/>
    <x v="0"/>
    <n v="30"/>
    <n v="6.95"/>
    <s v="Queenstown"/>
    <n v="1"/>
    <x v="0"/>
  </r>
  <r>
    <x v="2"/>
    <x v="0"/>
    <s v="Daly, Mr. Eugene Patrick"/>
    <x v="1"/>
    <n v="29"/>
    <n v="7.75"/>
    <s v="Queenstown"/>
    <n v="1"/>
    <x v="0"/>
  </r>
  <r>
    <x v="2"/>
    <x v="1"/>
    <s v="Danbom, Master. Gilbert Sigvard Emanuel"/>
    <x v="1"/>
    <n v="0.33329999999999999"/>
    <n v="14.4"/>
    <s v="Southampton"/>
    <n v="3"/>
    <x v="1"/>
  </r>
  <r>
    <x v="2"/>
    <x v="1"/>
    <s v="Danbom, Mr. Ernst Gilbert"/>
    <x v="1"/>
    <n v="34"/>
    <n v="14.4"/>
    <s v="Southampton"/>
    <n v="3"/>
    <x v="0"/>
  </r>
  <r>
    <x v="2"/>
    <x v="1"/>
    <s v="Danbom, Mrs. Ernst Gilbert (Anna Sigrid Maria Brogren)"/>
    <x v="0"/>
    <n v="28"/>
    <n v="14.4"/>
    <s v="Southampton"/>
    <n v="3"/>
    <x v="0"/>
  </r>
  <r>
    <x v="2"/>
    <x v="1"/>
    <s v="Danoff, Mr. Yoto"/>
    <x v="1"/>
    <n v="27"/>
    <n v="7.8958000000000004"/>
    <s v="Southampton"/>
    <n v="1"/>
    <x v="0"/>
  </r>
  <r>
    <x v="2"/>
    <x v="1"/>
    <s v="Dantcheff, Mr. Ristiu"/>
    <x v="1"/>
    <n v="25"/>
    <n v="7.8958000000000004"/>
    <s v="Southampton"/>
    <n v="1"/>
    <x v="0"/>
  </r>
  <r>
    <x v="2"/>
    <x v="1"/>
    <s v="Davies, Mr. Alfred J"/>
    <x v="1"/>
    <n v="24"/>
    <n v="24.15"/>
    <s v="Southampton"/>
    <n v="3"/>
    <x v="0"/>
  </r>
  <r>
    <x v="2"/>
    <x v="1"/>
    <s v="Davies, Mr. Evan"/>
    <x v="1"/>
    <n v="22"/>
    <n v="8.0500000000000007"/>
    <s v="Southampton"/>
    <n v="1"/>
    <x v="0"/>
  </r>
  <r>
    <x v="2"/>
    <x v="1"/>
    <s v="Davies, Mr. John Samuel"/>
    <x v="1"/>
    <n v="21"/>
    <n v="24.15"/>
    <s v="Southampton"/>
    <n v="3"/>
    <x v="0"/>
  </r>
  <r>
    <x v="2"/>
    <x v="1"/>
    <s v="Davies, Mr. Joseph"/>
    <x v="1"/>
    <n v="17"/>
    <n v="8.0500000000000007"/>
    <s v="Southampton"/>
    <n v="3"/>
    <x v="1"/>
  </r>
  <r>
    <x v="2"/>
    <x v="1"/>
    <s v="Davison, Mr. Thomas Henry"/>
    <x v="1"/>
    <n v="31"/>
    <n v="16.100000000000001"/>
    <s v="Southampton"/>
    <n v="2"/>
    <x v="0"/>
  </r>
  <r>
    <x v="2"/>
    <x v="0"/>
    <s v="Davison, Mrs. Thomas Henry (Mary E Finck)"/>
    <x v="0"/>
    <n v="31"/>
    <n v="16.100000000000001"/>
    <s v="Southampton"/>
    <n v="2"/>
    <x v="0"/>
  </r>
  <r>
    <x v="2"/>
    <x v="0"/>
    <s v="de Messemaeker, Mr. Guillaume Joseph"/>
    <x v="1"/>
    <n v="36.5"/>
    <n v="17.399999999999999"/>
    <s v="Southampton"/>
    <n v="2"/>
    <x v="0"/>
  </r>
  <r>
    <x v="2"/>
    <x v="0"/>
    <s v="de Messemaeker, Mrs. Guillaume Joseph (Emma)"/>
    <x v="0"/>
    <n v="36"/>
    <n v="17.399999999999999"/>
    <s v="Southampton"/>
    <n v="2"/>
    <x v="0"/>
  </r>
  <r>
    <x v="2"/>
    <x v="0"/>
    <s v="de Mulder, Mr. Theodore"/>
    <x v="1"/>
    <n v="30"/>
    <n v="9.5"/>
    <s v="Southampton"/>
    <n v="1"/>
    <x v="0"/>
  </r>
  <r>
    <x v="2"/>
    <x v="1"/>
    <s v="de Pelsmaeker, Mr. Alfons"/>
    <x v="1"/>
    <n v="16"/>
    <n v="9.5"/>
    <s v="Southampton"/>
    <n v="1"/>
    <x v="1"/>
  </r>
  <r>
    <x v="2"/>
    <x v="0"/>
    <s v="Dean, Master. Bertram Vere"/>
    <x v="1"/>
    <n v="1"/>
    <n v="20.574999999999999"/>
    <s v="Southampton"/>
    <n v="4"/>
    <x v="1"/>
  </r>
  <r>
    <x v="2"/>
    <x v="0"/>
    <s v="Dean, Miss. Elizabeth Gladys &quot;Millvina&quot;"/>
    <x v="0"/>
    <n v="0.16669999999999999"/>
    <n v="20.574999999999999"/>
    <s v="Southampton"/>
    <n v="4"/>
    <x v="1"/>
  </r>
  <r>
    <x v="2"/>
    <x v="1"/>
    <s v="Dean, Mr. Bertram Frank"/>
    <x v="1"/>
    <n v="26"/>
    <n v="20.574999999999999"/>
    <s v="Southampton"/>
    <n v="4"/>
    <x v="0"/>
  </r>
  <r>
    <x v="2"/>
    <x v="0"/>
    <s v="Dean, Mrs. Bertram (Eva Georgetta Light)"/>
    <x v="0"/>
    <n v="33"/>
    <n v="20.574999999999999"/>
    <s v="Southampton"/>
    <n v="4"/>
    <x v="0"/>
  </r>
  <r>
    <x v="2"/>
    <x v="1"/>
    <s v="Delalic, Mr. Redjo"/>
    <x v="1"/>
    <n v="25"/>
    <n v="7.8958000000000004"/>
    <s v="Southampton"/>
    <n v="1"/>
    <x v="0"/>
  </r>
  <r>
    <x v="2"/>
    <x v="1"/>
    <s v="Demetri, Mr. Marinko"/>
    <x v="1"/>
    <n v="31"/>
    <n v="7.8958000000000004"/>
    <s v="Southampton"/>
    <n v="1"/>
    <x v="0"/>
  </r>
  <r>
    <x v="2"/>
    <x v="1"/>
    <s v="Denkoff, Mr. Mitto"/>
    <x v="1"/>
    <n v="31"/>
    <n v="7.8958000000000004"/>
    <s v="Southampton"/>
    <n v="1"/>
    <x v="0"/>
  </r>
  <r>
    <x v="2"/>
    <x v="1"/>
    <s v="Dennis, Mr. Samuel"/>
    <x v="1"/>
    <n v="22"/>
    <n v="7.25"/>
    <s v="Southampton"/>
    <n v="1"/>
    <x v="0"/>
  </r>
  <r>
    <x v="2"/>
    <x v="1"/>
    <s v="Dennis, Mr. William"/>
    <x v="1"/>
    <n v="36"/>
    <n v="7.25"/>
    <s v="Southampton"/>
    <n v="1"/>
    <x v="0"/>
  </r>
  <r>
    <x v="2"/>
    <x v="0"/>
    <s v="Devaney, Miss. Margaret Delia"/>
    <x v="0"/>
    <n v="19"/>
    <n v="7.8792"/>
    <s v="Queenstown"/>
    <n v="1"/>
    <x v="0"/>
  </r>
  <r>
    <x v="2"/>
    <x v="1"/>
    <s v="Dika, Mr. Mirko"/>
    <x v="1"/>
    <n v="17"/>
    <n v="7.8958000000000004"/>
    <s v="Southampton"/>
    <n v="1"/>
    <x v="1"/>
  </r>
  <r>
    <x v="2"/>
    <x v="1"/>
    <s v="Dimic, Mr. Jovan"/>
    <x v="1"/>
    <n v="42"/>
    <n v="8.6624999999999996"/>
    <s v="Southampton"/>
    <n v="1"/>
    <x v="0"/>
  </r>
  <r>
    <x v="2"/>
    <x v="1"/>
    <s v="Dintcheff, Mr. Valtcho"/>
    <x v="1"/>
    <n v="43"/>
    <n v="7.8958000000000004"/>
    <s v="Southampton"/>
    <n v="1"/>
    <x v="0"/>
  </r>
  <r>
    <x v="2"/>
    <x v="1"/>
    <s v="Doharr, Mr. Tannous"/>
    <x v="1"/>
    <n v="31"/>
    <n v="7.2291999999999996"/>
    <s v="Cherbourg"/>
    <n v="1"/>
    <x v="0"/>
  </r>
  <r>
    <x v="2"/>
    <x v="1"/>
    <s v="Dooley, Mr. Patrick"/>
    <x v="1"/>
    <n v="32"/>
    <n v="7.75"/>
    <s v="Queenstown"/>
    <n v="1"/>
    <x v="0"/>
  </r>
  <r>
    <x v="2"/>
    <x v="0"/>
    <s v="Dorking, Mr. Edward Arthur"/>
    <x v="1"/>
    <n v="19"/>
    <n v="8.0500000000000007"/>
    <s v="Southampton"/>
    <n v="1"/>
    <x v="0"/>
  </r>
  <r>
    <x v="2"/>
    <x v="0"/>
    <s v="Dowdell, Miss. Elizabeth"/>
    <x v="0"/>
    <n v="30"/>
    <n v="12.475"/>
    <s v="Southampton"/>
    <n v="1"/>
    <x v="0"/>
  </r>
  <r>
    <x v="2"/>
    <x v="1"/>
    <s v="Doyle, Miss. Elizabeth"/>
    <x v="0"/>
    <n v="24"/>
    <n v="7.75"/>
    <s v="Queenstown"/>
    <n v="1"/>
    <x v="0"/>
  </r>
  <r>
    <x v="2"/>
    <x v="0"/>
    <s v="Drapkin, Miss. Jennie"/>
    <x v="0"/>
    <n v="23"/>
    <n v="8.0500000000000007"/>
    <s v="Southampton"/>
    <n v="1"/>
    <x v="0"/>
  </r>
  <r>
    <x v="2"/>
    <x v="1"/>
    <s v="Drazenoic, Mr. Jozef"/>
    <x v="1"/>
    <n v="33"/>
    <n v="7.8958000000000004"/>
    <s v="Cherbourg"/>
    <n v="1"/>
    <x v="0"/>
  </r>
  <r>
    <x v="2"/>
    <x v="1"/>
    <s v="Duane, Mr. Frank"/>
    <x v="1"/>
    <n v="65"/>
    <n v="7.75"/>
    <s v="Queenstown"/>
    <n v="1"/>
    <x v="2"/>
  </r>
  <r>
    <x v="2"/>
    <x v="0"/>
    <s v="Duquemin, Mr. Joseph"/>
    <x v="1"/>
    <n v="24"/>
    <n v="7.55"/>
    <s v="Southampton"/>
    <n v="1"/>
    <x v="0"/>
  </r>
  <r>
    <x v="2"/>
    <x v="1"/>
    <s v="Dyker, Mr. Adolf Fredrik"/>
    <x v="1"/>
    <n v="23"/>
    <n v="13.9"/>
    <s v="Southampton"/>
    <n v="2"/>
    <x v="0"/>
  </r>
  <r>
    <x v="2"/>
    <x v="0"/>
    <s v="Dyker, Mrs. Adolf Fredrik (Anna Elisabeth Judith Andersson)"/>
    <x v="0"/>
    <n v="22"/>
    <n v="13.9"/>
    <s v="Southampton"/>
    <n v="2"/>
    <x v="0"/>
  </r>
  <r>
    <x v="2"/>
    <x v="1"/>
    <s v="Edvardsson, Mr. Gustaf Hjalmar"/>
    <x v="1"/>
    <n v="18"/>
    <n v="7.7750000000000004"/>
    <s v="Southampton"/>
    <n v="1"/>
    <x v="0"/>
  </r>
  <r>
    <x v="2"/>
    <x v="1"/>
    <s v="Eklund, Mr. Hans Linus"/>
    <x v="1"/>
    <n v="16"/>
    <n v="7.7750000000000004"/>
    <s v="Southampton"/>
    <n v="1"/>
    <x v="1"/>
  </r>
  <r>
    <x v="2"/>
    <x v="1"/>
    <s v="Ekstrom, Mr. Johan"/>
    <x v="1"/>
    <n v="45"/>
    <n v="6.9749999999999996"/>
    <s v="Southampton"/>
    <n v="1"/>
    <x v="0"/>
  </r>
  <r>
    <x v="2"/>
    <x v="1"/>
    <s v="Elias, Mr. Dibo"/>
    <x v="1"/>
    <n v="31"/>
    <n v="7.2249999999999996"/>
    <s v="Cherbourg"/>
    <n v="1"/>
    <x v="0"/>
  </r>
  <r>
    <x v="2"/>
    <x v="1"/>
    <s v="Elias, Mr. Joseph"/>
    <x v="1"/>
    <n v="39"/>
    <n v="7.2291999999999996"/>
    <s v="Cherbourg"/>
    <n v="3"/>
    <x v="0"/>
  </r>
  <r>
    <x v="2"/>
    <x v="1"/>
    <s v="Elias, Mr. Joseph Jr"/>
    <x v="1"/>
    <n v="17"/>
    <n v="7.2291999999999996"/>
    <s v="Cherbourg"/>
    <n v="3"/>
    <x v="1"/>
  </r>
  <r>
    <x v="2"/>
    <x v="1"/>
    <s v="Elias, Mr. Tannous"/>
    <x v="1"/>
    <n v="15"/>
    <n v="7.2291999999999996"/>
    <s v="Cherbourg"/>
    <n v="3"/>
    <x v="1"/>
  </r>
  <r>
    <x v="2"/>
    <x v="1"/>
    <s v="Elsbury, Mr. William James"/>
    <x v="1"/>
    <n v="47"/>
    <n v="7.25"/>
    <s v="Southampton"/>
    <n v="1"/>
    <x v="0"/>
  </r>
  <r>
    <x v="2"/>
    <x v="0"/>
    <s v="Emanuel, Miss. Virginia Ethel"/>
    <x v="0"/>
    <n v="5"/>
    <n v="12.475"/>
    <s v="Southampton"/>
    <n v="1"/>
    <x v="1"/>
  </r>
  <r>
    <x v="2"/>
    <x v="1"/>
    <s v="Emir, Mr. Farred Chehab"/>
    <x v="1"/>
    <n v="31"/>
    <n v="7.2249999999999996"/>
    <s v="Cherbourg"/>
    <n v="1"/>
    <x v="0"/>
  </r>
  <r>
    <x v="2"/>
    <x v="1"/>
    <s v="Everett, Mr. Thomas James"/>
    <x v="1"/>
    <n v="40.5"/>
    <n v="15.1"/>
    <s v="Southampton"/>
    <n v="1"/>
    <x v="0"/>
  </r>
  <r>
    <x v="2"/>
    <x v="1"/>
    <s v="Farrell, Mr. James"/>
    <x v="1"/>
    <n v="40.5"/>
    <n v="7.75"/>
    <s v="Queenstown"/>
    <n v="1"/>
    <x v="0"/>
  </r>
  <r>
    <x v="2"/>
    <x v="0"/>
    <s v="Finoli, Mr. Luigi"/>
    <x v="1"/>
    <n v="31"/>
    <n v="7.05"/>
    <s v="Southampton"/>
    <n v="1"/>
    <x v="0"/>
  </r>
  <r>
    <x v="2"/>
    <x v="1"/>
    <s v="Fischer, Mr. Eberhard Thelander"/>
    <x v="1"/>
    <n v="18"/>
    <n v="7.7957999999999998"/>
    <s v="Southampton"/>
    <n v="1"/>
    <x v="0"/>
  </r>
  <r>
    <x v="2"/>
    <x v="1"/>
    <s v="Fleming, Miss. Honora"/>
    <x v="0"/>
    <n v="31"/>
    <n v="7.75"/>
    <s v="Queenstown"/>
    <n v="1"/>
    <x v="0"/>
  </r>
  <r>
    <x v="2"/>
    <x v="1"/>
    <s v="Flynn, Mr. James"/>
    <x v="1"/>
    <n v="31"/>
    <n v="7.75"/>
    <s v="Queenstown"/>
    <n v="1"/>
    <x v="0"/>
  </r>
  <r>
    <x v="2"/>
    <x v="1"/>
    <s v="Flynn, Mr. John"/>
    <x v="1"/>
    <n v="31"/>
    <n v="6.95"/>
    <s v="Queenstown"/>
    <n v="1"/>
    <x v="0"/>
  </r>
  <r>
    <x v="2"/>
    <x v="1"/>
    <s v="Foley, Mr. Joseph"/>
    <x v="1"/>
    <n v="26"/>
    <n v="7.8792"/>
    <s v="Queenstown"/>
    <n v="1"/>
    <x v="0"/>
  </r>
  <r>
    <x v="2"/>
    <x v="1"/>
    <s v="Foley, Mr. William"/>
    <x v="1"/>
    <n v="31"/>
    <n v="7.75"/>
    <s v="Queenstown"/>
    <n v="1"/>
    <x v="0"/>
  </r>
  <r>
    <x v="2"/>
    <x v="0"/>
    <s v="Foo, Mr. Choong"/>
    <x v="1"/>
    <n v="31"/>
    <n v="56.495800000000003"/>
    <s v="Southampton"/>
    <n v="1"/>
    <x v="0"/>
  </r>
  <r>
    <x v="2"/>
    <x v="1"/>
    <s v="Ford, Miss. Doolina Margaret &quot;Daisy&quot;"/>
    <x v="0"/>
    <n v="21"/>
    <n v="34.375"/>
    <s v="Southampton"/>
    <n v="5"/>
    <x v="0"/>
  </r>
  <r>
    <x v="2"/>
    <x v="1"/>
    <s v="Ford, Miss. Robina Maggie &quot;Ruby&quot;"/>
    <x v="0"/>
    <n v="9"/>
    <n v="34.375"/>
    <s v="Southampton"/>
    <n v="5"/>
    <x v="1"/>
  </r>
  <r>
    <x v="2"/>
    <x v="1"/>
    <s v="Ford, Mr. Arthur"/>
    <x v="1"/>
    <n v="31"/>
    <n v="8.0500000000000007"/>
    <s v="Southampton"/>
    <n v="1"/>
    <x v="0"/>
  </r>
  <r>
    <x v="2"/>
    <x v="1"/>
    <s v="Ford, Mr. Edward Watson"/>
    <x v="1"/>
    <n v="18"/>
    <n v="34.375"/>
    <s v="Southampton"/>
    <n v="5"/>
    <x v="0"/>
  </r>
  <r>
    <x v="2"/>
    <x v="1"/>
    <s v="Ford, Mr. William Neal"/>
    <x v="1"/>
    <n v="16"/>
    <n v="34.375"/>
    <s v="Southampton"/>
    <n v="5"/>
    <x v="1"/>
  </r>
  <r>
    <x v="2"/>
    <x v="1"/>
    <s v="Ford, Mrs. Edward (Margaret Ann Watson)"/>
    <x v="0"/>
    <n v="48"/>
    <n v="34.375"/>
    <s v="Southampton"/>
    <n v="5"/>
    <x v="0"/>
  </r>
  <r>
    <x v="2"/>
    <x v="1"/>
    <s v="Fox, Mr. Patrick"/>
    <x v="1"/>
    <n v="31"/>
    <n v="7.75"/>
    <s v="Queenstown"/>
    <n v="1"/>
    <x v="0"/>
  </r>
  <r>
    <x v="2"/>
    <x v="1"/>
    <s v="Franklin, Mr. Charles (Charles Fardon)"/>
    <x v="1"/>
    <n v="31"/>
    <n v="7.25"/>
    <s v="Southampton"/>
    <n v="1"/>
    <x v="0"/>
  </r>
  <r>
    <x v="2"/>
    <x v="1"/>
    <s v="Gallagher, Mr. Martin"/>
    <x v="1"/>
    <n v="25"/>
    <n v="7.7416999999999998"/>
    <s v="Queenstown"/>
    <n v="1"/>
    <x v="0"/>
  </r>
  <r>
    <x v="2"/>
    <x v="1"/>
    <s v="Garfirth, Mr. John"/>
    <x v="1"/>
    <n v="31"/>
    <n v="14.5"/>
    <s v="Southampton"/>
    <n v="1"/>
    <x v="0"/>
  </r>
  <r>
    <x v="2"/>
    <x v="1"/>
    <s v="Gheorgheff, Mr. Stanio"/>
    <x v="1"/>
    <n v="31"/>
    <n v="7.8958000000000004"/>
    <s v="Cherbourg"/>
    <n v="1"/>
    <x v="0"/>
  </r>
  <r>
    <x v="2"/>
    <x v="1"/>
    <s v="Gilinski, Mr. Eliezer"/>
    <x v="1"/>
    <n v="22"/>
    <n v="8.0500000000000007"/>
    <s v="Southampton"/>
    <n v="1"/>
    <x v="0"/>
  </r>
  <r>
    <x v="2"/>
    <x v="0"/>
    <s v="Gilnagh, Miss. Katherine &quot;Katie&quot;"/>
    <x v="0"/>
    <n v="16"/>
    <n v="7.7332999999999998"/>
    <s v="Queenstown"/>
    <n v="1"/>
    <x v="1"/>
  </r>
  <r>
    <x v="2"/>
    <x v="0"/>
    <s v="Glynn, Miss. Mary Agatha"/>
    <x v="0"/>
    <n v="31"/>
    <n v="7.75"/>
    <s v="Queenstown"/>
    <n v="1"/>
    <x v="0"/>
  </r>
  <r>
    <x v="2"/>
    <x v="0"/>
    <s v="Goldsmith, Master. Frank John William &quot;Frankie&quot;"/>
    <x v="1"/>
    <n v="9"/>
    <n v="20.524999999999999"/>
    <s v="Southampton"/>
    <n v="3"/>
    <x v="1"/>
  </r>
  <r>
    <x v="2"/>
    <x v="1"/>
    <s v="Goldsmith, Mr. Frank John"/>
    <x v="1"/>
    <n v="33"/>
    <n v="20.524999999999999"/>
    <s v="Southampton"/>
    <n v="3"/>
    <x v="0"/>
  </r>
  <r>
    <x v="2"/>
    <x v="1"/>
    <s v="Goldsmith, Mr. Nathan"/>
    <x v="1"/>
    <n v="41"/>
    <n v="7.85"/>
    <s v="Southampton"/>
    <n v="1"/>
    <x v="0"/>
  </r>
  <r>
    <x v="2"/>
    <x v="0"/>
    <s v="Goldsmith, Mrs. Frank John (Emily Alice Brown)"/>
    <x v="0"/>
    <n v="31"/>
    <n v="20.524999999999999"/>
    <s v="Southampton"/>
    <n v="3"/>
    <x v="0"/>
  </r>
  <r>
    <x v="2"/>
    <x v="1"/>
    <s v="Goncalves, Mr. Manuel Estanslas"/>
    <x v="1"/>
    <n v="38"/>
    <n v="7.05"/>
    <s v="Southampton"/>
    <n v="1"/>
    <x v="0"/>
  </r>
  <r>
    <x v="2"/>
    <x v="1"/>
    <s v="Goodwin, Master. Harold Victor"/>
    <x v="1"/>
    <n v="9"/>
    <n v="46.9"/>
    <s v="Southampton"/>
    <n v="8"/>
    <x v="1"/>
  </r>
  <r>
    <x v="2"/>
    <x v="1"/>
    <s v="Goodwin, Master. Sidney Leonard"/>
    <x v="1"/>
    <n v="1"/>
    <n v="46.9"/>
    <s v="Southampton"/>
    <n v="8"/>
    <x v="1"/>
  </r>
  <r>
    <x v="2"/>
    <x v="1"/>
    <s v="Goodwin, Master. William Frederick"/>
    <x v="1"/>
    <n v="11"/>
    <n v="46.9"/>
    <s v="Southampton"/>
    <n v="8"/>
    <x v="1"/>
  </r>
  <r>
    <x v="2"/>
    <x v="1"/>
    <s v="Goodwin, Miss. Jessie Allis"/>
    <x v="0"/>
    <n v="10"/>
    <n v="46.9"/>
    <s v="Southampton"/>
    <n v="8"/>
    <x v="1"/>
  </r>
  <r>
    <x v="2"/>
    <x v="1"/>
    <s v="Goodwin, Miss. Lillian Amy"/>
    <x v="0"/>
    <n v="16"/>
    <n v="46.9"/>
    <s v="Southampton"/>
    <n v="8"/>
    <x v="1"/>
  </r>
  <r>
    <x v="2"/>
    <x v="1"/>
    <s v="Goodwin, Mr. Charles Edward"/>
    <x v="1"/>
    <n v="14"/>
    <n v="46.9"/>
    <s v="Southampton"/>
    <n v="8"/>
    <x v="1"/>
  </r>
  <r>
    <x v="2"/>
    <x v="1"/>
    <s v="Goodwin, Mr. Charles Frederick"/>
    <x v="1"/>
    <n v="40"/>
    <n v="46.9"/>
    <s v="Southampton"/>
    <n v="8"/>
    <x v="0"/>
  </r>
  <r>
    <x v="2"/>
    <x v="1"/>
    <s v="Goodwin, Mrs. Frederick (Augusta Tyler)"/>
    <x v="0"/>
    <n v="43"/>
    <n v="46.9"/>
    <s v="Southampton"/>
    <n v="8"/>
    <x v="0"/>
  </r>
  <r>
    <x v="2"/>
    <x v="1"/>
    <s v="Green, Mr. George Henry"/>
    <x v="1"/>
    <n v="51"/>
    <n v="8.0500000000000007"/>
    <s v="Southampton"/>
    <n v="1"/>
    <x v="0"/>
  </r>
  <r>
    <x v="2"/>
    <x v="1"/>
    <s v="Gronnestad, Mr. Daniel Danielsen"/>
    <x v="1"/>
    <n v="32"/>
    <n v="8.3625000000000007"/>
    <s v="Southampton"/>
    <n v="1"/>
    <x v="0"/>
  </r>
  <r>
    <x v="2"/>
    <x v="1"/>
    <s v="Guest, Mr. Robert"/>
    <x v="1"/>
    <n v="31"/>
    <n v="8.0500000000000007"/>
    <s v="Southampton"/>
    <n v="1"/>
    <x v="0"/>
  </r>
  <r>
    <x v="2"/>
    <x v="1"/>
    <s v="Gustafsson, Mr. Alfred Ossian"/>
    <x v="1"/>
    <n v="20"/>
    <n v="9.8458000000000006"/>
    <s v="Southampton"/>
    <n v="1"/>
    <x v="0"/>
  </r>
  <r>
    <x v="2"/>
    <x v="1"/>
    <s v="Gustafsson, Mr. Anders Vilhelm"/>
    <x v="1"/>
    <n v="37"/>
    <n v="7.9249999999999998"/>
    <s v="Southampton"/>
    <n v="3"/>
    <x v="0"/>
  </r>
  <r>
    <x v="2"/>
    <x v="1"/>
    <s v="Gustafsson, Mr. Johan Birger"/>
    <x v="1"/>
    <n v="28"/>
    <n v="7.9249999999999998"/>
    <s v="Southampton"/>
    <n v="3"/>
    <x v="0"/>
  </r>
  <r>
    <x v="2"/>
    <x v="1"/>
    <s v="Gustafsson, Mr. Karl Gideon"/>
    <x v="1"/>
    <n v="19"/>
    <n v="7.7750000000000004"/>
    <s v="Southampton"/>
    <n v="1"/>
    <x v="0"/>
  </r>
  <r>
    <x v="2"/>
    <x v="1"/>
    <s v="Haas, Miss. Aloisia"/>
    <x v="0"/>
    <n v="24"/>
    <n v="8.85"/>
    <s v="Southampton"/>
    <n v="1"/>
    <x v="0"/>
  </r>
  <r>
    <x v="2"/>
    <x v="1"/>
    <s v="Hagardon, Miss. Kate"/>
    <x v="0"/>
    <n v="17"/>
    <n v="7.7332999999999998"/>
    <s v="Queenstown"/>
    <n v="1"/>
    <x v="1"/>
  </r>
  <r>
    <x v="2"/>
    <x v="1"/>
    <s v="Hagland, Mr. Ingvald Olai Olsen"/>
    <x v="1"/>
    <n v="31"/>
    <n v="19.966699999999999"/>
    <s v="Southampton"/>
    <n v="2"/>
    <x v="0"/>
  </r>
  <r>
    <x v="2"/>
    <x v="1"/>
    <s v="Hagland, Mr. Konrad Mathias Reiersen"/>
    <x v="1"/>
    <n v="31"/>
    <n v="19.966699999999999"/>
    <s v="Southampton"/>
    <n v="2"/>
    <x v="0"/>
  </r>
  <r>
    <x v="2"/>
    <x v="1"/>
    <s v="Hakkarainen, Mr. Pekka Pietari"/>
    <x v="1"/>
    <n v="28"/>
    <n v="15.85"/>
    <s v="Southampton"/>
    <n v="2"/>
    <x v="0"/>
  </r>
  <r>
    <x v="2"/>
    <x v="0"/>
    <s v="Hakkarainen, Mrs. Pekka Pietari (Elin Matilda Dolck)"/>
    <x v="0"/>
    <n v="24"/>
    <n v="15.85"/>
    <s v="Southampton"/>
    <n v="2"/>
    <x v="0"/>
  </r>
  <r>
    <x v="2"/>
    <x v="1"/>
    <s v="Hampe, Mr. Leon"/>
    <x v="1"/>
    <n v="20"/>
    <n v="9.5"/>
    <s v="Southampton"/>
    <n v="1"/>
    <x v="0"/>
  </r>
  <r>
    <x v="2"/>
    <x v="1"/>
    <s v="Hanna, Mr. Mansour"/>
    <x v="1"/>
    <n v="23.5"/>
    <n v="7.2291999999999996"/>
    <s v="Cherbourg"/>
    <n v="1"/>
    <x v="0"/>
  </r>
  <r>
    <x v="2"/>
    <x v="1"/>
    <s v="Hansen, Mr. Claus Peter"/>
    <x v="1"/>
    <n v="41"/>
    <n v="14.1083"/>
    <s v="Southampton"/>
    <n v="3"/>
    <x v="0"/>
  </r>
  <r>
    <x v="2"/>
    <x v="1"/>
    <s v="Hansen, Mr. Henrik Juul"/>
    <x v="1"/>
    <n v="26"/>
    <n v="7.8541999999999996"/>
    <s v="Southampton"/>
    <n v="2"/>
    <x v="0"/>
  </r>
  <r>
    <x v="2"/>
    <x v="1"/>
    <s v="Hansen, Mr. Henry Damsgaard"/>
    <x v="1"/>
    <n v="21"/>
    <n v="7.8541999999999996"/>
    <s v="Southampton"/>
    <n v="1"/>
    <x v="0"/>
  </r>
  <r>
    <x v="2"/>
    <x v="0"/>
    <s v="Hansen, Mrs. Claus Peter (Jennie L Howard)"/>
    <x v="0"/>
    <n v="45"/>
    <n v="14.1083"/>
    <s v="Southampton"/>
    <n v="2"/>
    <x v="0"/>
  </r>
  <r>
    <x v="2"/>
    <x v="1"/>
    <s v="Harknett, Miss. Alice Phoebe"/>
    <x v="0"/>
    <n v="31"/>
    <n v="7.55"/>
    <s v="Southampton"/>
    <n v="1"/>
    <x v="0"/>
  </r>
  <r>
    <x v="2"/>
    <x v="1"/>
    <s v="Harmer, Mr. Abraham (David Lishin)"/>
    <x v="1"/>
    <n v="25"/>
    <n v="7.25"/>
    <s v="Southampton"/>
    <n v="1"/>
    <x v="0"/>
  </r>
  <r>
    <x v="2"/>
    <x v="1"/>
    <s v="Hart, Mr. Henry"/>
    <x v="1"/>
    <n v="31"/>
    <n v="6.8582999999999998"/>
    <s v="Queenstown"/>
    <n v="1"/>
    <x v="0"/>
  </r>
  <r>
    <x v="2"/>
    <x v="1"/>
    <s v="Hassan, Mr. Houssein G N"/>
    <x v="1"/>
    <n v="11"/>
    <n v="18.787500000000001"/>
    <s v="Cherbourg"/>
    <n v="1"/>
    <x v="1"/>
  </r>
  <r>
    <x v="2"/>
    <x v="0"/>
    <s v="Healy, Miss. Hanora &quot;Nora&quot;"/>
    <x v="0"/>
    <n v="31"/>
    <n v="7.75"/>
    <s v="Queenstown"/>
    <n v="1"/>
    <x v="0"/>
  </r>
  <r>
    <x v="2"/>
    <x v="0"/>
    <s v="Hedman, Mr. Oskar Arvid"/>
    <x v="1"/>
    <n v="27"/>
    <n v="6.9749999999999996"/>
    <s v="Southampton"/>
    <n v="1"/>
    <x v="0"/>
  </r>
  <r>
    <x v="2"/>
    <x v="0"/>
    <s v="Hee, Mr. Ling"/>
    <x v="1"/>
    <n v="31"/>
    <n v="56.495800000000003"/>
    <s v="Southampton"/>
    <n v="1"/>
    <x v="0"/>
  </r>
  <r>
    <x v="2"/>
    <x v="1"/>
    <s v="Hegarty, Miss. Hanora &quot;Nora&quot;"/>
    <x v="0"/>
    <n v="18"/>
    <n v="6.75"/>
    <s v="Queenstown"/>
    <n v="1"/>
    <x v="0"/>
  </r>
  <r>
    <x v="2"/>
    <x v="0"/>
    <s v="Heikkinen, Miss. Laina"/>
    <x v="0"/>
    <n v="26"/>
    <n v="7.9249999999999998"/>
    <s v="Southampton"/>
    <n v="1"/>
    <x v="0"/>
  </r>
  <r>
    <x v="2"/>
    <x v="1"/>
    <s v="Heininen, Miss. Wendla Maria"/>
    <x v="0"/>
    <n v="23"/>
    <n v="7.9249999999999998"/>
    <s v="Southampton"/>
    <n v="1"/>
    <x v="0"/>
  </r>
  <r>
    <x v="2"/>
    <x v="0"/>
    <s v="Hellstrom, Miss. Hilda Maria"/>
    <x v="0"/>
    <n v="22"/>
    <n v="8.9625000000000004"/>
    <s v="Southampton"/>
    <n v="1"/>
    <x v="0"/>
  </r>
  <r>
    <x v="2"/>
    <x v="1"/>
    <s v="Hendekovic, Mr. Ignjac"/>
    <x v="1"/>
    <n v="28"/>
    <n v="7.8958000000000004"/>
    <s v="Southampton"/>
    <n v="1"/>
    <x v="0"/>
  </r>
  <r>
    <x v="2"/>
    <x v="1"/>
    <s v="Henriksson, Miss. Jenny Lovisa"/>
    <x v="0"/>
    <n v="28"/>
    <n v="7.7750000000000004"/>
    <s v="Southampton"/>
    <n v="1"/>
    <x v="0"/>
  </r>
  <r>
    <x v="2"/>
    <x v="1"/>
    <s v="Henry, Miss. Delia"/>
    <x v="0"/>
    <n v="31"/>
    <n v="7.75"/>
    <s v="Queenstown"/>
    <n v="1"/>
    <x v="0"/>
  </r>
  <r>
    <x v="2"/>
    <x v="0"/>
    <s v="Hirvonen, Miss. Hildur E"/>
    <x v="0"/>
    <n v="2"/>
    <n v="12.2875"/>
    <s v="Southampton"/>
    <n v="2"/>
    <x v="1"/>
  </r>
  <r>
    <x v="2"/>
    <x v="0"/>
    <s v="Hirvonen, Mrs. Alexander (Helga E Lindqvist)"/>
    <x v="0"/>
    <n v="22"/>
    <n v="12.2875"/>
    <s v="Southampton"/>
    <n v="3"/>
    <x v="0"/>
  </r>
  <r>
    <x v="2"/>
    <x v="1"/>
    <s v="Holm, Mr. John Fredrik Alexander"/>
    <x v="1"/>
    <n v="43"/>
    <n v="6.45"/>
    <s v="Southampton"/>
    <n v="1"/>
    <x v="0"/>
  </r>
  <r>
    <x v="2"/>
    <x v="1"/>
    <s v="Holthen, Mr. Johan Martin"/>
    <x v="1"/>
    <n v="28"/>
    <n v="22.524999999999999"/>
    <s v="Southampton"/>
    <n v="1"/>
    <x v="0"/>
  </r>
  <r>
    <x v="2"/>
    <x v="0"/>
    <s v="Honkanen, Miss. Eliina"/>
    <x v="0"/>
    <n v="27"/>
    <n v="7.9249999999999998"/>
    <s v="Southampton"/>
    <n v="1"/>
    <x v="0"/>
  </r>
  <r>
    <x v="2"/>
    <x v="1"/>
    <s v="Horgan, Mr. John"/>
    <x v="1"/>
    <n v="31"/>
    <n v="7.75"/>
    <s v="Queenstown"/>
    <n v="1"/>
    <x v="0"/>
  </r>
  <r>
    <x v="2"/>
    <x v="0"/>
    <s v="Howard, Miss. May Elizabeth"/>
    <x v="0"/>
    <n v="31"/>
    <n v="8.0500000000000007"/>
    <s v="Southampton"/>
    <n v="1"/>
    <x v="0"/>
  </r>
  <r>
    <x v="2"/>
    <x v="1"/>
    <s v="Humblen, Mr. Adolf Mathias Nicolai Olsen"/>
    <x v="1"/>
    <n v="42"/>
    <n v="7.65"/>
    <s v="Southampton"/>
    <n v="1"/>
    <x v="0"/>
  </r>
  <r>
    <x v="2"/>
    <x v="0"/>
    <s v="Hyman, Mr. Abraham"/>
    <x v="1"/>
    <n v="31"/>
    <n v="7.8875000000000002"/>
    <s v="Southampton"/>
    <n v="1"/>
    <x v="0"/>
  </r>
  <r>
    <x v="2"/>
    <x v="1"/>
    <s v="Ibrahim Shawah, Mr. Yousseff"/>
    <x v="1"/>
    <n v="30"/>
    <n v="7.2291999999999996"/>
    <s v="Cherbourg"/>
    <n v="1"/>
    <x v="0"/>
  </r>
  <r>
    <x v="2"/>
    <x v="1"/>
    <s v="Ilieff, Mr. Ylio"/>
    <x v="1"/>
    <n v="31"/>
    <n v="7.8958000000000004"/>
    <s v="Southampton"/>
    <n v="1"/>
    <x v="0"/>
  </r>
  <r>
    <x v="2"/>
    <x v="1"/>
    <s v="Ilmakangas, Miss. Ida Livija"/>
    <x v="0"/>
    <n v="27"/>
    <n v="7.9249999999999998"/>
    <s v="Southampton"/>
    <n v="2"/>
    <x v="0"/>
  </r>
  <r>
    <x v="2"/>
    <x v="1"/>
    <s v="Ilmakangas, Miss. Pieta Sofia"/>
    <x v="0"/>
    <n v="25"/>
    <n v="7.9249999999999998"/>
    <s v="Southampton"/>
    <n v="2"/>
    <x v="0"/>
  </r>
  <r>
    <x v="2"/>
    <x v="1"/>
    <s v="Ivanoff, Mr. Kanio"/>
    <x v="1"/>
    <n v="31"/>
    <n v="7.8958000000000004"/>
    <s v="Southampton"/>
    <n v="1"/>
    <x v="0"/>
  </r>
  <r>
    <x v="2"/>
    <x v="0"/>
    <s v="Jalsevac, Mr. Ivan"/>
    <x v="1"/>
    <n v="29"/>
    <n v="7.8958000000000004"/>
    <s v="Cherbourg"/>
    <n v="1"/>
    <x v="0"/>
  </r>
  <r>
    <x v="2"/>
    <x v="0"/>
    <s v="Jansson, Mr. Carl Olof"/>
    <x v="1"/>
    <n v="21"/>
    <n v="7.7957999999999998"/>
    <s v="Southampton"/>
    <n v="1"/>
    <x v="0"/>
  </r>
  <r>
    <x v="2"/>
    <x v="1"/>
    <s v="Jardin, Mr. Jose Neto"/>
    <x v="1"/>
    <n v="31"/>
    <n v="7.05"/>
    <s v="Southampton"/>
    <n v="1"/>
    <x v="0"/>
  </r>
  <r>
    <x v="2"/>
    <x v="1"/>
    <s v="Jensen, Mr. Hans Peder"/>
    <x v="1"/>
    <n v="20"/>
    <n v="7.8541999999999996"/>
    <s v="Southampton"/>
    <n v="1"/>
    <x v="0"/>
  </r>
  <r>
    <x v="2"/>
    <x v="1"/>
    <s v="Jensen, Mr. Niels Peder"/>
    <x v="1"/>
    <n v="48"/>
    <n v="7.8541999999999996"/>
    <s v="Southampton"/>
    <n v="1"/>
    <x v="0"/>
  </r>
  <r>
    <x v="2"/>
    <x v="1"/>
    <s v="Jensen, Mr. Svend Lauritz"/>
    <x v="1"/>
    <n v="17"/>
    <n v="7.0541999999999998"/>
    <s v="Southampton"/>
    <n v="2"/>
    <x v="1"/>
  </r>
  <r>
    <x v="2"/>
    <x v="0"/>
    <s v="Jermyn, Miss. Annie"/>
    <x v="0"/>
    <n v="31"/>
    <n v="7.75"/>
    <s v="Queenstown"/>
    <n v="1"/>
    <x v="0"/>
  </r>
  <r>
    <x v="2"/>
    <x v="0"/>
    <s v="Johannesen-Bratthammer, Mr. Bernt"/>
    <x v="1"/>
    <n v="31"/>
    <n v="8.1125000000000007"/>
    <s v="Southampton"/>
    <n v="1"/>
    <x v="0"/>
  </r>
  <r>
    <x v="2"/>
    <x v="1"/>
    <s v="Johanson, Mr. Jakob Alfred"/>
    <x v="1"/>
    <n v="34"/>
    <n v="6.4958"/>
    <s v="Southampton"/>
    <n v="1"/>
    <x v="0"/>
  </r>
  <r>
    <x v="2"/>
    <x v="0"/>
    <s v="Johansson Palmquist, Mr. Oskar Leander"/>
    <x v="1"/>
    <n v="26"/>
    <n v="7.7750000000000004"/>
    <s v="Southampton"/>
    <n v="1"/>
    <x v="0"/>
  </r>
  <r>
    <x v="2"/>
    <x v="1"/>
    <s v="Johansson, Mr. Erik"/>
    <x v="1"/>
    <n v="22"/>
    <n v="7.7957999999999998"/>
    <s v="Southampton"/>
    <n v="1"/>
    <x v="0"/>
  </r>
  <r>
    <x v="2"/>
    <x v="1"/>
    <s v="Johansson, Mr. Gustaf Joel"/>
    <x v="1"/>
    <n v="33"/>
    <n v="8.6541999999999994"/>
    <s v="Southampton"/>
    <n v="1"/>
    <x v="0"/>
  </r>
  <r>
    <x v="2"/>
    <x v="1"/>
    <s v="Johansson, Mr. Karl Johan"/>
    <x v="1"/>
    <n v="31"/>
    <n v="7.7750000000000004"/>
    <s v="Southampton"/>
    <n v="1"/>
    <x v="0"/>
  </r>
  <r>
    <x v="2"/>
    <x v="1"/>
    <s v="Johansson, Mr. Nils"/>
    <x v="1"/>
    <n v="29"/>
    <n v="7.8541999999999996"/>
    <s v="Southampton"/>
    <n v="1"/>
    <x v="0"/>
  </r>
  <r>
    <x v="2"/>
    <x v="0"/>
    <s v="Johnson, Master. Harold Theodor"/>
    <x v="1"/>
    <n v="4"/>
    <n v="11.1333"/>
    <s v="Southampton"/>
    <n v="3"/>
    <x v="1"/>
  </r>
  <r>
    <x v="2"/>
    <x v="0"/>
    <s v="Johnson, Miss. Eleanor Ileen"/>
    <x v="0"/>
    <n v="1"/>
    <n v="11.1333"/>
    <s v="Southampton"/>
    <n v="3"/>
    <x v="1"/>
  </r>
  <r>
    <x v="2"/>
    <x v="1"/>
    <s v="Johnson, Mr. Alfred"/>
    <x v="1"/>
    <n v="49"/>
    <n v="0"/>
    <s v="Southampton"/>
    <n v="1"/>
    <x v="0"/>
  </r>
  <r>
    <x v="2"/>
    <x v="1"/>
    <s v="Johnson, Mr. Malkolm Joackim"/>
    <x v="1"/>
    <n v="33"/>
    <n v="7.7750000000000004"/>
    <s v="Southampton"/>
    <n v="1"/>
    <x v="0"/>
  </r>
  <r>
    <x v="2"/>
    <x v="1"/>
    <s v="Johnson, Mr. William Cahoone Jr"/>
    <x v="1"/>
    <n v="19"/>
    <n v="0"/>
    <s v="Southampton"/>
    <n v="1"/>
    <x v="0"/>
  </r>
  <r>
    <x v="2"/>
    <x v="0"/>
    <s v="Johnson, Mrs. Oscar W (Elisabeth Vilhelmina Berg)"/>
    <x v="0"/>
    <n v="27"/>
    <n v="11.1333"/>
    <s v="Southampton"/>
    <n v="3"/>
    <x v="0"/>
  </r>
  <r>
    <x v="2"/>
    <x v="1"/>
    <s v="Johnston, Master. William Arthur &quot;Willie&quot;"/>
    <x v="1"/>
    <n v="31"/>
    <n v="23.45"/>
    <s v="Southampton"/>
    <n v="4"/>
    <x v="0"/>
  </r>
  <r>
    <x v="2"/>
    <x v="1"/>
    <s v="Johnston, Miss. Catherine Helen &quot;Carrie&quot;"/>
    <x v="0"/>
    <n v="31"/>
    <n v="23.45"/>
    <s v="Southampton"/>
    <n v="4"/>
    <x v="0"/>
  </r>
  <r>
    <x v="2"/>
    <x v="1"/>
    <s v="Johnston, Mr. Andrew G"/>
    <x v="1"/>
    <n v="31"/>
    <n v="23.45"/>
    <s v="Southampton"/>
    <n v="4"/>
    <x v="0"/>
  </r>
  <r>
    <x v="2"/>
    <x v="1"/>
    <s v="Johnston, Mrs. Andrew G (Elizabeth &quot;Lily&quot; Watson)"/>
    <x v="0"/>
    <n v="31"/>
    <n v="23.45"/>
    <s v="Southampton"/>
    <n v="4"/>
    <x v="0"/>
  </r>
  <r>
    <x v="2"/>
    <x v="1"/>
    <s v="Jonkoff, Mr. Lalio"/>
    <x v="1"/>
    <n v="23"/>
    <n v="7.8958000000000004"/>
    <s v="Southampton"/>
    <n v="1"/>
    <x v="0"/>
  </r>
  <r>
    <x v="2"/>
    <x v="0"/>
    <s v="Jonsson, Mr. Carl"/>
    <x v="1"/>
    <n v="32"/>
    <n v="7.8541999999999996"/>
    <s v="Southampton"/>
    <n v="1"/>
    <x v="0"/>
  </r>
  <r>
    <x v="2"/>
    <x v="1"/>
    <s v="Jonsson, Mr. Nils Hilding"/>
    <x v="1"/>
    <n v="27"/>
    <n v="7.8541999999999996"/>
    <s v="Southampton"/>
    <n v="1"/>
    <x v="0"/>
  </r>
  <r>
    <x v="2"/>
    <x v="1"/>
    <s v="Jussila, Miss. Katriina"/>
    <x v="0"/>
    <n v="20"/>
    <n v="9.8249999999999993"/>
    <s v="Southampton"/>
    <n v="2"/>
    <x v="0"/>
  </r>
  <r>
    <x v="2"/>
    <x v="1"/>
    <s v="Jussila, Miss. Mari Aina"/>
    <x v="0"/>
    <n v="21"/>
    <n v="9.8249999999999993"/>
    <s v="Southampton"/>
    <n v="2"/>
    <x v="0"/>
  </r>
  <r>
    <x v="2"/>
    <x v="0"/>
    <s v="Jussila, Mr. Eiriik"/>
    <x v="1"/>
    <n v="32"/>
    <n v="7.9249999999999998"/>
    <s v="Southampton"/>
    <n v="1"/>
    <x v="0"/>
  </r>
  <r>
    <x v="2"/>
    <x v="1"/>
    <s v="Kallio, Mr. Nikolai Erland"/>
    <x v="1"/>
    <n v="17"/>
    <n v="7.125"/>
    <s v="Southampton"/>
    <n v="1"/>
    <x v="1"/>
  </r>
  <r>
    <x v="2"/>
    <x v="1"/>
    <s v="Kalvik, Mr. Johannes Halvorsen"/>
    <x v="1"/>
    <n v="21"/>
    <n v="8.4332999999999991"/>
    <s v="Southampton"/>
    <n v="1"/>
    <x v="0"/>
  </r>
  <r>
    <x v="2"/>
    <x v="1"/>
    <s v="Karaic, Mr. Milan"/>
    <x v="1"/>
    <n v="30"/>
    <n v="7.8958000000000004"/>
    <s v="Southampton"/>
    <n v="1"/>
    <x v="0"/>
  </r>
  <r>
    <x v="2"/>
    <x v="0"/>
    <s v="Karlsson, Mr. Einar Gervasius"/>
    <x v="1"/>
    <n v="21"/>
    <n v="7.7957999999999998"/>
    <s v="Southampton"/>
    <n v="1"/>
    <x v="0"/>
  </r>
  <r>
    <x v="2"/>
    <x v="1"/>
    <s v="Karlsson, Mr. Julius Konrad Eugen"/>
    <x v="1"/>
    <n v="33"/>
    <n v="7.8541999999999996"/>
    <s v="Southampton"/>
    <n v="1"/>
    <x v="0"/>
  </r>
  <r>
    <x v="2"/>
    <x v="1"/>
    <s v="Karlsson, Mr. Nils August"/>
    <x v="1"/>
    <n v="22"/>
    <n v="7.5208000000000004"/>
    <s v="Southampton"/>
    <n v="1"/>
    <x v="0"/>
  </r>
  <r>
    <x v="2"/>
    <x v="0"/>
    <s v="Karun, Miss. Manca"/>
    <x v="0"/>
    <n v="4"/>
    <n v="13.416700000000001"/>
    <s v="Cherbourg"/>
    <n v="2"/>
    <x v="1"/>
  </r>
  <r>
    <x v="2"/>
    <x v="0"/>
    <s v="Karun, Mr. Franz"/>
    <x v="1"/>
    <n v="39"/>
    <n v="13.416700000000001"/>
    <s v="Cherbourg"/>
    <n v="2"/>
    <x v="0"/>
  </r>
  <r>
    <x v="2"/>
    <x v="1"/>
    <s v="Kassem, Mr. Fared"/>
    <x v="1"/>
    <n v="31"/>
    <n v="7.2291999999999996"/>
    <s v="Cherbourg"/>
    <n v="1"/>
    <x v="0"/>
  </r>
  <r>
    <x v="2"/>
    <x v="1"/>
    <s v="Katavelas, Mr. Vassilios (&quot;Catavelas Vassilios&quot;)"/>
    <x v="1"/>
    <n v="18.5"/>
    <n v="7.2291999999999996"/>
    <s v="Cherbourg"/>
    <n v="1"/>
    <x v="0"/>
  </r>
  <r>
    <x v="2"/>
    <x v="1"/>
    <s v="Keane, Mr. Andrew &quot;Andy&quot;"/>
    <x v="1"/>
    <n v="31"/>
    <n v="7.75"/>
    <s v="Queenstown"/>
    <n v="1"/>
    <x v="0"/>
  </r>
  <r>
    <x v="2"/>
    <x v="1"/>
    <s v="Keefe, Mr. Arthur"/>
    <x v="1"/>
    <n v="31"/>
    <n v="7.25"/>
    <s v="Southampton"/>
    <n v="1"/>
    <x v="0"/>
  </r>
  <r>
    <x v="2"/>
    <x v="0"/>
    <s v="Kelly, Miss. Anna Katherine &quot;Annie Kate&quot;"/>
    <x v="0"/>
    <n v="31"/>
    <n v="7.75"/>
    <s v="Queenstown"/>
    <n v="1"/>
    <x v="0"/>
  </r>
  <r>
    <x v="2"/>
    <x v="0"/>
    <s v="Kelly, Miss. Mary"/>
    <x v="0"/>
    <n v="31"/>
    <n v="7.75"/>
    <s v="Queenstown"/>
    <n v="1"/>
    <x v="0"/>
  </r>
  <r>
    <x v="2"/>
    <x v="1"/>
    <s v="Kelly, Mr. James"/>
    <x v="1"/>
    <n v="34.5"/>
    <n v="7.8292000000000002"/>
    <s v="Queenstown"/>
    <n v="1"/>
    <x v="0"/>
  </r>
  <r>
    <x v="2"/>
    <x v="1"/>
    <s v="Kelly, Mr. James"/>
    <x v="1"/>
    <n v="44"/>
    <n v="8.0500000000000007"/>
    <s v="Southampton"/>
    <n v="1"/>
    <x v="0"/>
  </r>
  <r>
    <x v="2"/>
    <x v="0"/>
    <s v="Kennedy, Mr. John"/>
    <x v="1"/>
    <n v="31"/>
    <n v="7.75"/>
    <s v="Queenstown"/>
    <n v="1"/>
    <x v="0"/>
  </r>
  <r>
    <x v="2"/>
    <x v="1"/>
    <s v="Khalil, Mr. Betros"/>
    <x v="1"/>
    <n v="31"/>
    <n v="14.4542"/>
    <s v="Cherbourg"/>
    <n v="2"/>
    <x v="0"/>
  </r>
  <r>
    <x v="2"/>
    <x v="1"/>
    <s v="Khalil, Mrs. Betros (Zahie &quot;Maria&quot; Elias)"/>
    <x v="0"/>
    <n v="31"/>
    <n v="14.4542"/>
    <s v="Cherbourg"/>
    <n v="2"/>
    <x v="0"/>
  </r>
  <r>
    <x v="2"/>
    <x v="1"/>
    <s v="Kiernan, Mr. John"/>
    <x v="1"/>
    <n v="31"/>
    <n v="7.75"/>
    <s v="Queenstown"/>
    <n v="2"/>
    <x v="0"/>
  </r>
  <r>
    <x v="2"/>
    <x v="1"/>
    <s v="Kiernan, Mr. Philip"/>
    <x v="1"/>
    <n v="31"/>
    <n v="7.75"/>
    <s v="Queenstown"/>
    <n v="2"/>
    <x v="0"/>
  </r>
  <r>
    <x v="2"/>
    <x v="1"/>
    <s v="Kilgannon, Mr. Thomas J"/>
    <x v="1"/>
    <n v="31"/>
    <n v="7.7374999999999998"/>
    <s v="Queenstown"/>
    <n v="1"/>
    <x v="0"/>
  </r>
  <r>
    <x v="2"/>
    <x v="1"/>
    <s v="Kink, Miss. Maria"/>
    <x v="0"/>
    <n v="22"/>
    <n v="8.6624999999999996"/>
    <s v="Southampton"/>
    <n v="3"/>
    <x v="0"/>
  </r>
  <r>
    <x v="2"/>
    <x v="1"/>
    <s v="Kink, Mr. Vincenz"/>
    <x v="1"/>
    <n v="26"/>
    <n v="8.6624999999999996"/>
    <s v="Southampton"/>
    <n v="3"/>
    <x v="0"/>
  </r>
  <r>
    <x v="2"/>
    <x v="0"/>
    <s v="Kink-Heilmann, Miss. Luise Gretchen"/>
    <x v="0"/>
    <n v="4"/>
    <n v="22.024999999999999"/>
    <s v="Southampton"/>
    <n v="3"/>
    <x v="1"/>
  </r>
  <r>
    <x v="2"/>
    <x v="0"/>
    <s v="Kink-Heilmann, Mr. Anton"/>
    <x v="1"/>
    <n v="29"/>
    <n v="22.024999999999999"/>
    <s v="Southampton"/>
    <n v="5"/>
    <x v="0"/>
  </r>
  <r>
    <x v="2"/>
    <x v="0"/>
    <s v="Kink-Heilmann, Mrs. Anton (Luise Heilmann)"/>
    <x v="0"/>
    <n v="26"/>
    <n v="22.024999999999999"/>
    <s v="Southampton"/>
    <n v="3"/>
    <x v="0"/>
  </r>
  <r>
    <x v="2"/>
    <x v="1"/>
    <s v="Klasen, Miss. Gertrud Emilia"/>
    <x v="0"/>
    <n v="1"/>
    <n v="12.183299999999999"/>
    <s v="Southampton"/>
    <n v="3"/>
    <x v="1"/>
  </r>
  <r>
    <x v="2"/>
    <x v="1"/>
    <s v="Klasen, Mr. Klas Albin"/>
    <x v="1"/>
    <n v="18"/>
    <n v="7.8541999999999996"/>
    <s v="Southampton"/>
    <n v="3"/>
    <x v="0"/>
  </r>
  <r>
    <x v="2"/>
    <x v="1"/>
    <s v="Klasen, Mrs. (Hulda Kristina Eugenia Lofqvist)"/>
    <x v="0"/>
    <n v="36"/>
    <n v="12.183299999999999"/>
    <s v="Southampton"/>
    <n v="3"/>
    <x v="0"/>
  </r>
  <r>
    <x v="2"/>
    <x v="1"/>
    <s v="Kraeff, Mr. Theodor"/>
    <x v="1"/>
    <n v="31"/>
    <n v="7.8958000000000004"/>
    <s v="Cherbourg"/>
    <n v="1"/>
    <x v="0"/>
  </r>
  <r>
    <x v="2"/>
    <x v="0"/>
    <s v="Krekorian, Mr. Neshan"/>
    <x v="1"/>
    <n v="25"/>
    <n v="7.2291999999999996"/>
    <s v="Cherbourg"/>
    <n v="1"/>
    <x v="0"/>
  </r>
  <r>
    <x v="2"/>
    <x v="1"/>
    <s v="Lahoud, Mr. Sarkis"/>
    <x v="1"/>
    <n v="31"/>
    <n v="7.2249999999999996"/>
    <s v="Cherbourg"/>
    <n v="1"/>
    <x v="0"/>
  </r>
  <r>
    <x v="2"/>
    <x v="1"/>
    <s v="Laitinen, Miss. Kristina Sofia"/>
    <x v="0"/>
    <n v="37"/>
    <n v="9.5875000000000004"/>
    <s v="Southampton"/>
    <n v="1"/>
    <x v="0"/>
  </r>
  <r>
    <x v="2"/>
    <x v="1"/>
    <s v="Laleff, Mr. Kristo"/>
    <x v="1"/>
    <n v="31"/>
    <n v="7.8958000000000004"/>
    <s v="Southampton"/>
    <n v="1"/>
    <x v="0"/>
  </r>
  <r>
    <x v="2"/>
    <x v="0"/>
    <s v="Lam, Mr. Ali"/>
    <x v="1"/>
    <n v="31"/>
    <n v="56.495800000000003"/>
    <s v="Southampton"/>
    <n v="1"/>
    <x v="0"/>
  </r>
  <r>
    <x v="2"/>
    <x v="1"/>
    <s v="Lam, Mr. Len"/>
    <x v="1"/>
    <n v="31"/>
    <n v="56.495800000000003"/>
    <s v="Southampton"/>
    <n v="1"/>
    <x v="0"/>
  </r>
  <r>
    <x v="2"/>
    <x v="0"/>
    <s v="Landergren, Miss. Aurora Adelia"/>
    <x v="0"/>
    <n v="22"/>
    <n v="7.25"/>
    <s v="Southampton"/>
    <n v="1"/>
    <x v="0"/>
  </r>
  <r>
    <x v="2"/>
    <x v="1"/>
    <s v="Lane, Mr. Patrick"/>
    <x v="1"/>
    <n v="31"/>
    <n v="7.75"/>
    <s v="Queenstown"/>
    <n v="1"/>
    <x v="0"/>
  </r>
  <r>
    <x v="2"/>
    <x v="0"/>
    <s v="Lang, Mr. Fang"/>
    <x v="1"/>
    <n v="26"/>
    <n v="56.495800000000003"/>
    <s v="Southampton"/>
    <n v="1"/>
    <x v="0"/>
  </r>
  <r>
    <x v="2"/>
    <x v="1"/>
    <s v="Larsson, Mr. August Viktor"/>
    <x v="1"/>
    <n v="29"/>
    <n v="9.4832999999999998"/>
    <s v="Southampton"/>
    <n v="1"/>
    <x v="0"/>
  </r>
  <r>
    <x v="2"/>
    <x v="1"/>
    <s v="Larsson, Mr. Bengt Edvin"/>
    <x v="1"/>
    <n v="29"/>
    <n v="7.7750000000000004"/>
    <s v="Southampton"/>
    <n v="1"/>
    <x v="0"/>
  </r>
  <r>
    <x v="2"/>
    <x v="1"/>
    <s v="Larsson-Rondberg, Mr. Edvard A"/>
    <x v="1"/>
    <n v="22"/>
    <n v="7.7750000000000004"/>
    <s v="Southampton"/>
    <n v="1"/>
    <x v="0"/>
  </r>
  <r>
    <x v="2"/>
    <x v="0"/>
    <s v="Leeni, Mr. Fahim (&quot;Philip Zenni&quot;)"/>
    <x v="1"/>
    <n v="22"/>
    <n v="7.2249999999999996"/>
    <s v="Cherbourg"/>
    <n v="1"/>
    <x v="0"/>
  </r>
  <r>
    <x v="2"/>
    <x v="1"/>
    <s v="Lefebre, Master. Henry Forbes"/>
    <x v="1"/>
    <n v="31"/>
    <n v="25.466699999999999"/>
    <s v="Southampton"/>
    <n v="5"/>
    <x v="0"/>
  </r>
  <r>
    <x v="2"/>
    <x v="1"/>
    <s v="Lefebre, Miss. Ida"/>
    <x v="0"/>
    <n v="31"/>
    <n v="25.466699999999999"/>
    <s v="Southampton"/>
    <n v="5"/>
    <x v="0"/>
  </r>
  <r>
    <x v="2"/>
    <x v="1"/>
    <s v="Lefebre, Miss. Jeannie"/>
    <x v="0"/>
    <n v="31"/>
    <n v="25.466699999999999"/>
    <s v="Southampton"/>
    <n v="5"/>
    <x v="0"/>
  </r>
  <r>
    <x v="2"/>
    <x v="1"/>
    <s v="Lefebre, Miss. Mathilde"/>
    <x v="0"/>
    <n v="31"/>
    <n v="25.466699999999999"/>
    <s v="Southampton"/>
    <n v="5"/>
    <x v="0"/>
  </r>
  <r>
    <x v="2"/>
    <x v="1"/>
    <s v="Lefebre, Mrs. Frank (Frances)"/>
    <x v="0"/>
    <n v="31"/>
    <n v="25.466699999999999"/>
    <s v="Southampton"/>
    <n v="5"/>
    <x v="0"/>
  </r>
  <r>
    <x v="2"/>
    <x v="1"/>
    <s v="Leinonen, Mr. Antti Gustaf"/>
    <x v="1"/>
    <n v="32"/>
    <n v="7.9249999999999998"/>
    <s v="Southampton"/>
    <n v="1"/>
    <x v="0"/>
  </r>
  <r>
    <x v="2"/>
    <x v="1"/>
    <s v="Lemberopolous, Mr. Peter L"/>
    <x v="1"/>
    <n v="34.5"/>
    <n v="6.4375"/>
    <s v="Cherbourg"/>
    <n v="1"/>
    <x v="0"/>
  </r>
  <r>
    <x v="2"/>
    <x v="1"/>
    <s v="Lennon, Miss. Mary"/>
    <x v="0"/>
    <n v="31"/>
    <n v="15.5"/>
    <s v="Queenstown"/>
    <n v="2"/>
    <x v="0"/>
  </r>
  <r>
    <x v="2"/>
    <x v="1"/>
    <s v="Lennon, Mr. Denis"/>
    <x v="1"/>
    <n v="31"/>
    <n v="15.5"/>
    <s v="Queenstown"/>
    <n v="2"/>
    <x v="0"/>
  </r>
  <r>
    <x v="2"/>
    <x v="1"/>
    <s v="Leonard, Mr. Lionel"/>
    <x v="1"/>
    <n v="36"/>
    <n v="0"/>
    <s v="Southampton"/>
    <n v="1"/>
    <x v="0"/>
  </r>
  <r>
    <x v="2"/>
    <x v="1"/>
    <s v="Lester, Mr. James"/>
    <x v="1"/>
    <n v="39"/>
    <n v="24.15"/>
    <s v="Southampton"/>
    <n v="1"/>
    <x v="0"/>
  </r>
  <r>
    <x v="2"/>
    <x v="1"/>
    <s v="Lievens, Mr. Rene Aime"/>
    <x v="1"/>
    <n v="24"/>
    <n v="9.5"/>
    <s v="Southampton"/>
    <n v="1"/>
    <x v="0"/>
  </r>
  <r>
    <x v="2"/>
    <x v="1"/>
    <s v="Lindahl, Miss. Agda Thorilda Viktoria"/>
    <x v="0"/>
    <n v="25"/>
    <n v="7.7750000000000004"/>
    <s v="Southampton"/>
    <n v="1"/>
    <x v="0"/>
  </r>
  <r>
    <x v="2"/>
    <x v="1"/>
    <s v="Lindblom, Miss. Augusta Charlotta"/>
    <x v="0"/>
    <n v="45"/>
    <n v="7.75"/>
    <s v="Southampton"/>
    <n v="1"/>
    <x v="0"/>
  </r>
  <r>
    <x v="2"/>
    <x v="1"/>
    <s v="Lindell, Mr. Edvard Bengtsson"/>
    <x v="1"/>
    <n v="36"/>
    <n v="15.55"/>
    <s v="Southampton"/>
    <n v="2"/>
    <x v="0"/>
  </r>
  <r>
    <x v="2"/>
    <x v="1"/>
    <s v="Lindell, Mrs. Edvard Bengtsson (Elin Gerda Persson)"/>
    <x v="0"/>
    <n v="30"/>
    <n v="15.55"/>
    <s v="Southampton"/>
    <n v="2"/>
    <x v="0"/>
  </r>
  <r>
    <x v="2"/>
    <x v="0"/>
    <s v="Lindqvist, Mr. Eino William"/>
    <x v="1"/>
    <n v="20"/>
    <n v="7.9249999999999998"/>
    <s v="Southampton"/>
    <n v="2"/>
    <x v="0"/>
  </r>
  <r>
    <x v="2"/>
    <x v="1"/>
    <s v="Linehan, Mr. Michael"/>
    <x v="1"/>
    <n v="31"/>
    <n v="7.8792"/>
    <s v="Queenstown"/>
    <n v="1"/>
    <x v="0"/>
  </r>
  <r>
    <x v="2"/>
    <x v="1"/>
    <s v="Ling, Mr. Lee"/>
    <x v="1"/>
    <n v="28"/>
    <n v="56.495800000000003"/>
    <s v="Southampton"/>
    <n v="1"/>
    <x v="0"/>
  </r>
  <r>
    <x v="2"/>
    <x v="1"/>
    <s v="Lithman, Mr. Simon"/>
    <x v="1"/>
    <n v="31"/>
    <n v="7.55"/>
    <s v="Southampton"/>
    <n v="1"/>
    <x v="0"/>
  </r>
  <r>
    <x v="2"/>
    <x v="1"/>
    <s v="Lobb, Mr. William Arthur"/>
    <x v="1"/>
    <n v="30"/>
    <n v="16.100000000000001"/>
    <s v="Southampton"/>
    <n v="2"/>
    <x v="0"/>
  </r>
  <r>
    <x v="2"/>
    <x v="1"/>
    <s v="Lobb, Mrs. William Arthur (Cordelia K Stanlick)"/>
    <x v="0"/>
    <n v="26"/>
    <n v="16.100000000000001"/>
    <s v="Southampton"/>
    <n v="2"/>
    <x v="0"/>
  </r>
  <r>
    <x v="2"/>
    <x v="1"/>
    <s v="Lockyer, Mr. Edward"/>
    <x v="1"/>
    <n v="31"/>
    <n v="7.8792"/>
    <s v="Southampton"/>
    <n v="1"/>
    <x v="0"/>
  </r>
  <r>
    <x v="2"/>
    <x v="1"/>
    <s v="Lovell, Mr. John Hall (&quot;Henry&quot;)"/>
    <x v="1"/>
    <n v="20.5"/>
    <n v="7.25"/>
    <s v="Southampton"/>
    <n v="1"/>
    <x v="0"/>
  </r>
  <r>
    <x v="2"/>
    <x v="0"/>
    <s v="Lulic, Mr. Nikola"/>
    <x v="1"/>
    <n v="27"/>
    <n v="8.6624999999999996"/>
    <s v="Southampton"/>
    <n v="1"/>
    <x v="0"/>
  </r>
  <r>
    <x v="2"/>
    <x v="1"/>
    <s v="Lundahl, Mr. Johan Svensson"/>
    <x v="1"/>
    <n v="51"/>
    <n v="7.0541999999999998"/>
    <s v="Southampton"/>
    <n v="1"/>
    <x v="0"/>
  </r>
  <r>
    <x v="2"/>
    <x v="0"/>
    <s v="Lundin, Miss. Olga Elida"/>
    <x v="0"/>
    <n v="23"/>
    <n v="7.8541999999999996"/>
    <s v="Southampton"/>
    <n v="1"/>
    <x v="0"/>
  </r>
  <r>
    <x v="2"/>
    <x v="0"/>
    <s v="Lundstrom, Mr. Thure Edvin"/>
    <x v="1"/>
    <n v="32"/>
    <n v="7.5792000000000002"/>
    <s v="Southampton"/>
    <n v="1"/>
    <x v="0"/>
  </r>
  <r>
    <x v="2"/>
    <x v="1"/>
    <s v="Lyntakoff, Mr. Stanko"/>
    <x v="1"/>
    <n v="31"/>
    <n v="7.8958000000000004"/>
    <s v="Southampton"/>
    <n v="1"/>
    <x v="0"/>
  </r>
  <r>
    <x v="2"/>
    <x v="1"/>
    <s v="MacKay, Mr. George William"/>
    <x v="1"/>
    <n v="31"/>
    <n v="7.55"/>
    <s v="Southampton"/>
    <n v="1"/>
    <x v="0"/>
  </r>
  <r>
    <x v="2"/>
    <x v="0"/>
    <s v="Madigan, Miss. Margaret &quot;Maggie&quot;"/>
    <x v="0"/>
    <n v="31"/>
    <n v="7.75"/>
    <s v="Queenstown"/>
    <n v="1"/>
    <x v="0"/>
  </r>
  <r>
    <x v="2"/>
    <x v="0"/>
    <s v="Madsen, Mr. Fridtjof Arne"/>
    <x v="1"/>
    <n v="24"/>
    <n v="7.1417000000000002"/>
    <s v="Southampton"/>
    <n v="1"/>
    <x v="0"/>
  </r>
  <r>
    <x v="2"/>
    <x v="1"/>
    <s v="Maenpaa, Mr. Matti Alexanteri"/>
    <x v="1"/>
    <n v="22"/>
    <n v="7.125"/>
    <s v="Southampton"/>
    <n v="1"/>
    <x v="0"/>
  </r>
  <r>
    <x v="2"/>
    <x v="1"/>
    <s v="Mahon, Miss. Bridget Delia"/>
    <x v="0"/>
    <n v="31"/>
    <n v="7.8792"/>
    <s v="Queenstown"/>
    <n v="1"/>
    <x v="0"/>
  </r>
  <r>
    <x v="2"/>
    <x v="1"/>
    <s v="Mahon, Mr. John"/>
    <x v="1"/>
    <n v="31"/>
    <n v="7.75"/>
    <s v="Queenstown"/>
    <n v="1"/>
    <x v="0"/>
  </r>
  <r>
    <x v="2"/>
    <x v="1"/>
    <s v="Maisner, Mr. Simon"/>
    <x v="1"/>
    <n v="31"/>
    <n v="8.0500000000000007"/>
    <s v="Southampton"/>
    <n v="1"/>
    <x v="0"/>
  </r>
  <r>
    <x v="2"/>
    <x v="1"/>
    <s v="Makinen, Mr. Kalle Edvard"/>
    <x v="1"/>
    <n v="29"/>
    <n v="7.9249999999999998"/>
    <s v="Southampton"/>
    <n v="1"/>
    <x v="0"/>
  </r>
  <r>
    <x v="2"/>
    <x v="0"/>
    <s v="Mamee, Mr. Hanna"/>
    <x v="1"/>
    <n v="31"/>
    <n v="7.2291999999999996"/>
    <s v="Cherbourg"/>
    <n v="1"/>
    <x v="0"/>
  </r>
  <r>
    <x v="2"/>
    <x v="1"/>
    <s v="Mangan, Miss. Mary"/>
    <x v="0"/>
    <n v="30.5"/>
    <n v="7.75"/>
    <s v="Queenstown"/>
    <n v="1"/>
    <x v="0"/>
  </r>
  <r>
    <x v="2"/>
    <x v="0"/>
    <s v="Mannion, Miss. Margareth"/>
    <x v="0"/>
    <n v="31"/>
    <n v="7.7374999999999998"/>
    <s v="Queenstown"/>
    <n v="1"/>
    <x v="0"/>
  </r>
  <r>
    <x v="2"/>
    <x v="1"/>
    <s v="Mardirosian, Mr. Sarkis"/>
    <x v="1"/>
    <n v="31"/>
    <n v="7.2291999999999996"/>
    <s v="Cherbourg"/>
    <n v="1"/>
    <x v="0"/>
  </r>
  <r>
    <x v="2"/>
    <x v="1"/>
    <s v="Markoff, Mr. Marin"/>
    <x v="1"/>
    <n v="35"/>
    <n v="7.8958000000000004"/>
    <s v="Cherbourg"/>
    <n v="1"/>
    <x v="0"/>
  </r>
  <r>
    <x v="2"/>
    <x v="1"/>
    <s v="Markun, Mr. Johann"/>
    <x v="1"/>
    <n v="33"/>
    <n v="7.8958000000000004"/>
    <s v="Southampton"/>
    <n v="1"/>
    <x v="0"/>
  </r>
  <r>
    <x v="2"/>
    <x v="0"/>
    <s v="Masselmani, Mrs. Fatima"/>
    <x v="0"/>
    <n v="31"/>
    <n v="7.2249999999999996"/>
    <s v="Cherbourg"/>
    <n v="1"/>
    <x v="0"/>
  </r>
  <r>
    <x v="2"/>
    <x v="1"/>
    <s v="Matinoff, Mr. Nicola"/>
    <x v="1"/>
    <n v="31"/>
    <n v="7.8958000000000004"/>
    <s v="Cherbourg"/>
    <n v="1"/>
    <x v="0"/>
  </r>
  <r>
    <x v="2"/>
    <x v="0"/>
    <s v="McCarthy, Miss. Catherine &quot;Katie&quot;"/>
    <x v="0"/>
    <n v="31"/>
    <n v="7.75"/>
    <s v="Queenstown"/>
    <n v="1"/>
    <x v="0"/>
  </r>
  <r>
    <x v="2"/>
    <x v="0"/>
    <s v="McCormack, Mr. Thomas Joseph"/>
    <x v="1"/>
    <n v="31"/>
    <n v="7.75"/>
    <s v="Queenstown"/>
    <n v="1"/>
    <x v="0"/>
  </r>
  <r>
    <x v="2"/>
    <x v="0"/>
    <s v="McCoy, Miss. Agnes"/>
    <x v="0"/>
    <n v="31"/>
    <n v="23.25"/>
    <s v="Queenstown"/>
    <n v="3"/>
    <x v="0"/>
  </r>
  <r>
    <x v="2"/>
    <x v="0"/>
    <s v="McCoy, Miss. Alicia"/>
    <x v="0"/>
    <n v="31"/>
    <n v="23.25"/>
    <s v="Queenstown"/>
    <n v="3"/>
    <x v="0"/>
  </r>
  <r>
    <x v="2"/>
    <x v="0"/>
    <s v="McCoy, Mr. Bernard"/>
    <x v="1"/>
    <n v="31"/>
    <n v="23.25"/>
    <s v="Queenstown"/>
    <n v="3"/>
    <x v="0"/>
  </r>
  <r>
    <x v="2"/>
    <x v="0"/>
    <s v="McDermott, Miss. Brigdet Delia"/>
    <x v="0"/>
    <n v="31"/>
    <n v="7.7874999999999996"/>
    <s v="Queenstown"/>
    <n v="1"/>
    <x v="0"/>
  </r>
  <r>
    <x v="2"/>
    <x v="1"/>
    <s v="McEvoy, Mr. Michael"/>
    <x v="1"/>
    <n v="31"/>
    <n v="15.5"/>
    <s v="Queenstown"/>
    <n v="1"/>
    <x v="0"/>
  </r>
  <r>
    <x v="2"/>
    <x v="0"/>
    <s v="McGovern, Miss. Mary"/>
    <x v="0"/>
    <n v="31"/>
    <n v="7.8792"/>
    <s v="Queenstown"/>
    <n v="1"/>
    <x v="0"/>
  </r>
  <r>
    <x v="2"/>
    <x v="0"/>
    <s v="McGowan, Miss. Anna &quot;Annie&quot;"/>
    <x v="0"/>
    <n v="15"/>
    <n v="8.0291999999999994"/>
    <s v="Queenstown"/>
    <n v="1"/>
    <x v="1"/>
  </r>
  <r>
    <x v="2"/>
    <x v="1"/>
    <s v="McGowan, Miss. Katherine"/>
    <x v="0"/>
    <n v="35"/>
    <n v="7.75"/>
    <s v="Queenstown"/>
    <n v="1"/>
    <x v="0"/>
  </r>
  <r>
    <x v="2"/>
    <x v="1"/>
    <s v="McMahon, Mr. Martin"/>
    <x v="1"/>
    <n v="31"/>
    <n v="7.75"/>
    <s v="Queenstown"/>
    <n v="1"/>
    <x v="0"/>
  </r>
  <r>
    <x v="2"/>
    <x v="1"/>
    <s v="McNamee, Mr. Neal"/>
    <x v="1"/>
    <n v="24"/>
    <n v="16.100000000000001"/>
    <s v="Southampton"/>
    <n v="2"/>
    <x v="0"/>
  </r>
  <r>
    <x v="2"/>
    <x v="1"/>
    <s v="McNamee, Mrs. Neal (Eileen O'Leary)"/>
    <x v="0"/>
    <n v="19"/>
    <n v="16.100000000000001"/>
    <s v="Southampton"/>
    <n v="2"/>
    <x v="0"/>
  </r>
  <r>
    <x v="2"/>
    <x v="1"/>
    <s v="McNeill, Miss. Bridget"/>
    <x v="0"/>
    <n v="31"/>
    <n v="7.75"/>
    <s v="Queenstown"/>
    <n v="1"/>
    <x v="0"/>
  </r>
  <r>
    <x v="2"/>
    <x v="1"/>
    <s v="Meanwell, Miss. (Marion Ogden)"/>
    <x v="0"/>
    <n v="31"/>
    <n v="8.0500000000000007"/>
    <s v="Southampton"/>
    <n v="1"/>
    <x v="0"/>
  </r>
  <r>
    <x v="2"/>
    <x v="1"/>
    <s v="Meek, Mrs. Thomas (Annie Louise Rowley)"/>
    <x v="0"/>
    <n v="31"/>
    <n v="8.0500000000000007"/>
    <s v="Southampton"/>
    <n v="1"/>
    <x v="0"/>
  </r>
  <r>
    <x v="2"/>
    <x v="1"/>
    <s v="Meo, Mr. Alfonzo"/>
    <x v="1"/>
    <n v="55.5"/>
    <n v="8.0500000000000007"/>
    <s v="Southampton"/>
    <n v="1"/>
    <x v="0"/>
  </r>
  <r>
    <x v="2"/>
    <x v="1"/>
    <s v="Mernagh, Mr. Robert"/>
    <x v="1"/>
    <n v="31"/>
    <n v="7.75"/>
    <s v="Queenstown"/>
    <n v="1"/>
    <x v="0"/>
  </r>
  <r>
    <x v="2"/>
    <x v="0"/>
    <s v="Midtsjo, Mr. Karl Albert"/>
    <x v="1"/>
    <n v="21"/>
    <n v="7.7750000000000004"/>
    <s v="Southampton"/>
    <n v="1"/>
    <x v="0"/>
  </r>
  <r>
    <x v="2"/>
    <x v="1"/>
    <s v="Miles, Mr. Frank"/>
    <x v="1"/>
    <n v="31"/>
    <n v="8.0500000000000007"/>
    <s v="Southampton"/>
    <n v="1"/>
    <x v="0"/>
  </r>
  <r>
    <x v="2"/>
    <x v="1"/>
    <s v="Mineff, Mr. Ivan"/>
    <x v="1"/>
    <n v="24"/>
    <n v="7.8958000000000004"/>
    <s v="Southampton"/>
    <n v="1"/>
    <x v="0"/>
  </r>
  <r>
    <x v="2"/>
    <x v="1"/>
    <s v="Minkoff, Mr. Lazar"/>
    <x v="1"/>
    <n v="21"/>
    <n v="7.8958000000000004"/>
    <s v="Southampton"/>
    <n v="1"/>
    <x v="0"/>
  </r>
  <r>
    <x v="2"/>
    <x v="1"/>
    <s v="Mionoff, Mr. Stoytcho"/>
    <x v="1"/>
    <n v="28"/>
    <n v="7.8958000000000004"/>
    <s v="Southampton"/>
    <n v="1"/>
    <x v="0"/>
  </r>
  <r>
    <x v="2"/>
    <x v="1"/>
    <s v="Mitkoff, Mr. Mito"/>
    <x v="1"/>
    <n v="31"/>
    <n v="7.8958000000000004"/>
    <s v="Southampton"/>
    <n v="1"/>
    <x v="0"/>
  </r>
  <r>
    <x v="2"/>
    <x v="0"/>
    <s v="Mockler, Miss. Helen Mary &quot;Ellie&quot;"/>
    <x v="0"/>
    <n v="31"/>
    <n v="7.8792"/>
    <s v="Queenstown"/>
    <n v="1"/>
    <x v="0"/>
  </r>
  <r>
    <x v="2"/>
    <x v="1"/>
    <s v="Moen, Mr. Sigurd Hansen"/>
    <x v="1"/>
    <n v="25"/>
    <n v="7.65"/>
    <s v="Southampton"/>
    <n v="1"/>
    <x v="0"/>
  </r>
  <r>
    <x v="2"/>
    <x v="0"/>
    <s v="Moor, Master. Meier"/>
    <x v="1"/>
    <n v="6"/>
    <n v="12.475"/>
    <s v="Southampton"/>
    <n v="2"/>
    <x v="1"/>
  </r>
  <r>
    <x v="2"/>
    <x v="0"/>
    <s v="Moor, Mrs. (Beila)"/>
    <x v="0"/>
    <n v="27"/>
    <n v="12.475"/>
    <s v="Southampton"/>
    <n v="2"/>
    <x v="0"/>
  </r>
  <r>
    <x v="2"/>
    <x v="1"/>
    <s v="Moore, Mr. Leonard Charles"/>
    <x v="1"/>
    <n v="31"/>
    <n v="8.0500000000000007"/>
    <s v="Southampton"/>
    <n v="1"/>
    <x v="0"/>
  </r>
  <r>
    <x v="2"/>
    <x v="0"/>
    <s v="Moran, Miss. Bertha"/>
    <x v="0"/>
    <n v="31"/>
    <n v="24.15"/>
    <s v="Queenstown"/>
    <n v="2"/>
    <x v="0"/>
  </r>
  <r>
    <x v="2"/>
    <x v="1"/>
    <s v="Moran, Mr. Daniel J"/>
    <x v="1"/>
    <n v="31"/>
    <n v="24.15"/>
    <s v="Queenstown"/>
    <n v="2"/>
    <x v="0"/>
  </r>
  <r>
    <x v="2"/>
    <x v="1"/>
    <s v="Moran, Mr. James"/>
    <x v="1"/>
    <n v="31"/>
    <n v="8.4582999999999995"/>
    <s v="Queenstown"/>
    <n v="1"/>
    <x v="0"/>
  </r>
  <r>
    <x v="2"/>
    <x v="1"/>
    <s v="Morley, Mr. William"/>
    <x v="1"/>
    <n v="34"/>
    <n v="8.0500000000000007"/>
    <s v="Southampton"/>
    <n v="1"/>
    <x v="0"/>
  </r>
  <r>
    <x v="2"/>
    <x v="1"/>
    <s v="Morrow, Mr. Thomas Rowan"/>
    <x v="1"/>
    <n v="31"/>
    <n v="7.75"/>
    <s v="Queenstown"/>
    <n v="1"/>
    <x v="0"/>
  </r>
  <r>
    <x v="2"/>
    <x v="0"/>
    <s v="Moss, Mr. Albert Johan"/>
    <x v="1"/>
    <n v="31"/>
    <n v="7.7750000000000004"/>
    <s v="Southampton"/>
    <n v="1"/>
    <x v="0"/>
  </r>
  <r>
    <x v="2"/>
    <x v="0"/>
    <s v="Moubarek, Master. Gerios"/>
    <x v="1"/>
    <n v="31"/>
    <n v="15.245799999999999"/>
    <s v="Cherbourg"/>
    <n v="3"/>
    <x v="0"/>
  </r>
  <r>
    <x v="2"/>
    <x v="0"/>
    <s v="Moubarek, Master. Halim Gonios (&quot;William George&quot;)"/>
    <x v="1"/>
    <n v="31"/>
    <n v="15.245799999999999"/>
    <s v="Cherbourg"/>
    <n v="3"/>
    <x v="0"/>
  </r>
  <r>
    <x v="2"/>
    <x v="0"/>
    <s v="Moubarek, Mrs. George (Omine &quot;Amenia&quot; Alexander)"/>
    <x v="0"/>
    <n v="31"/>
    <n v="15.245799999999999"/>
    <s v="Cherbourg"/>
    <n v="3"/>
    <x v="0"/>
  </r>
  <r>
    <x v="2"/>
    <x v="0"/>
    <s v="Moussa, Mrs. (Mantoura Boulos)"/>
    <x v="0"/>
    <n v="31"/>
    <n v="7.2291999999999996"/>
    <s v="Cherbourg"/>
    <n v="1"/>
    <x v="0"/>
  </r>
  <r>
    <x v="2"/>
    <x v="1"/>
    <s v="Moutal, Mr. Rahamin Haim"/>
    <x v="1"/>
    <n v="31"/>
    <n v="8.0500000000000007"/>
    <s v="Southampton"/>
    <n v="1"/>
    <x v="0"/>
  </r>
  <r>
    <x v="2"/>
    <x v="0"/>
    <s v="Mullens, Miss. Katherine &quot;Katie&quot;"/>
    <x v="0"/>
    <n v="31"/>
    <n v="7.7332999999999998"/>
    <s v="Queenstown"/>
    <n v="1"/>
    <x v="0"/>
  </r>
  <r>
    <x v="2"/>
    <x v="0"/>
    <s v="Mulvihill, Miss. Bertha E"/>
    <x v="0"/>
    <n v="24"/>
    <n v="7.75"/>
    <s v="Queenstown"/>
    <n v="1"/>
    <x v="0"/>
  </r>
  <r>
    <x v="2"/>
    <x v="1"/>
    <s v="Murdlin, Mr. Joseph"/>
    <x v="1"/>
    <n v="31"/>
    <n v="8.0500000000000007"/>
    <s v="Southampton"/>
    <n v="1"/>
    <x v="0"/>
  </r>
  <r>
    <x v="2"/>
    <x v="0"/>
    <s v="Murphy, Miss. Katherine &quot;Kate&quot;"/>
    <x v="0"/>
    <n v="31"/>
    <n v="15.5"/>
    <s v="Queenstown"/>
    <n v="2"/>
    <x v="0"/>
  </r>
  <r>
    <x v="2"/>
    <x v="0"/>
    <s v="Murphy, Miss. Margaret Jane"/>
    <x v="0"/>
    <n v="31"/>
    <n v="15.5"/>
    <s v="Queenstown"/>
    <n v="2"/>
    <x v="0"/>
  </r>
  <r>
    <x v="2"/>
    <x v="0"/>
    <s v="Murphy, Miss. Nora"/>
    <x v="0"/>
    <n v="31"/>
    <n v="15.5"/>
    <s v="Queenstown"/>
    <n v="1"/>
    <x v="0"/>
  </r>
  <r>
    <x v="2"/>
    <x v="1"/>
    <s v="Myhrman, Mr. Pehr Fabian Oliver Malkolm"/>
    <x v="1"/>
    <n v="18"/>
    <n v="7.75"/>
    <s v="Southampton"/>
    <n v="1"/>
    <x v="0"/>
  </r>
  <r>
    <x v="2"/>
    <x v="1"/>
    <s v="Naidenoff, Mr. Penko"/>
    <x v="1"/>
    <n v="22"/>
    <n v="7.8958000000000004"/>
    <s v="Southampton"/>
    <n v="1"/>
    <x v="0"/>
  </r>
  <r>
    <x v="2"/>
    <x v="0"/>
    <s v="Najib, Miss. Adele Kiamie &quot;Jane&quot;"/>
    <x v="0"/>
    <n v="15"/>
    <n v="7.2249999999999996"/>
    <s v="Cherbourg"/>
    <n v="1"/>
    <x v="1"/>
  </r>
  <r>
    <x v="2"/>
    <x v="0"/>
    <s v="Nakid, Miss. Maria (&quot;Mary&quot;)"/>
    <x v="0"/>
    <n v="1"/>
    <n v="15.7417"/>
    <s v="Cherbourg"/>
    <n v="3"/>
    <x v="1"/>
  </r>
  <r>
    <x v="2"/>
    <x v="0"/>
    <s v="Nakid, Mr. Sahid"/>
    <x v="1"/>
    <n v="20"/>
    <n v="15.7417"/>
    <s v="Cherbourg"/>
    <n v="3"/>
    <x v="0"/>
  </r>
  <r>
    <x v="2"/>
    <x v="0"/>
    <s v="Nakid, Mrs. Said (Waika &quot;Mary&quot; Mowad)"/>
    <x v="0"/>
    <n v="19"/>
    <n v="15.7417"/>
    <s v="Cherbourg"/>
    <n v="3"/>
    <x v="0"/>
  </r>
  <r>
    <x v="2"/>
    <x v="1"/>
    <s v="Nancarrow, Mr. William Henry"/>
    <x v="1"/>
    <n v="33"/>
    <n v="8.0500000000000007"/>
    <s v="Southampton"/>
    <n v="1"/>
    <x v="0"/>
  </r>
  <r>
    <x v="2"/>
    <x v="1"/>
    <s v="Nankoff, Mr. Minko"/>
    <x v="1"/>
    <n v="31"/>
    <n v="7.8958000000000004"/>
    <s v="Southampton"/>
    <n v="1"/>
    <x v="0"/>
  </r>
  <r>
    <x v="2"/>
    <x v="1"/>
    <s v="Nasr, Mr. Mustafa"/>
    <x v="1"/>
    <n v="31"/>
    <n v="7.2291999999999996"/>
    <s v="Cherbourg"/>
    <n v="1"/>
    <x v="0"/>
  </r>
  <r>
    <x v="2"/>
    <x v="1"/>
    <s v="Naughton, Miss. Hannah"/>
    <x v="0"/>
    <n v="31"/>
    <n v="7.75"/>
    <s v="Queenstown"/>
    <n v="1"/>
    <x v="0"/>
  </r>
  <r>
    <x v="2"/>
    <x v="1"/>
    <s v="Nenkoff, Mr. Christo"/>
    <x v="1"/>
    <n v="31"/>
    <n v="7.8958000000000004"/>
    <s v="Southampton"/>
    <n v="1"/>
    <x v="0"/>
  </r>
  <r>
    <x v="2"/>
    <x v="0"/>
    <s v="Nicola-Yarred, Master. Elias"/>
    <x v="1"/>
    <n v="12"/>
    <n v="11.2417"/>
    <s v="Cherbourg"/>
    <n v="2"/>
    <x v="1"/>
  </r>
  <r>
    <x v="2"/>
    <x v="0"/>
    <s v="Nicola-Yarred, Miss. Jamila"/>
    <x v="0"/>
    <n v="14"/>
    <n v="11.2417"/>
    <s v="Cherbourg"/>
    <n v="2"/>
    <x v="1"/>
  </r>
  <r>
    <x v="2"/>
    <x v="1"/>
    <s v="Nieminen, Miss. Manta Josefina"/>
    <x v="0"/>
    <n v="29"/>
    <n v="7.9249999999999998"/>
    <s v="Southampton"/>
    <n v="1"/>
    <x v="0"/>
  </r>
  <r>
    <x v="2"/>
    <x v="1"/>
    <s v="Niklasson, Mr. Samuel"/>
    <x v="1"/>
    <n v="28"/>
    <n v="8.0500000000000007"/>
    <s v="Southampton"/>
    <n v="1"/>
    <x v="0"/>
  </r>
  <r>
    <x v="2"/>
    <x v="0"/>
    <s v="Nilsson, Miss. Berta Olivia"/>
    <x v="0"/>
    <n v="18"/>
    <n v="7.7750000000000004"/>
    <s v="Southampton"/>
    <n v="1"/>
    <x v="0"/>
  </r>
  <r>
    <x v="2"/>
    <x v="0"/>
    <s v="Nilsson, Miss. Helmina Josefina"/>
    <x v="0"/>
    <n v="26"/>
    <n v="7.8541999999999996"/>
    <s v="Southampton"/>
    <n v="1"/>
    <x v="0"/>
  </r>
  <r>
    <x v="2"/>
    <x v="1"/>
    <s v="Nilsson, Mr. August Ferdinand"/>
    <x v="1"/>
    <n v="21"/>
    <n v="7.8541999999999996"/>
    <s v="Southampton"/>
    <n v="1"/>
    <x v="0"/>
  </r>
  <r>
    <x v="2"/>
    <x v="1"/>
    <s v="Nirva, Mr. Iisakki Antino Aijo"/>
    <x v="1"/>
    <n v="41"/>
    <n v="7.125"/>
    <s v="Southampton"/>
    <n v="1"/>
    <x v="0"/>
  </r>
  <r>
    <x v="2"/>
    <x v="0"/>
    <s v="Niskanen, Mr. Juha"/>
    <x v="1"/>
    <n v="39"/>
    <n v="7.9249999999999998"/>
    <s v="Southampton"/>
    <n v="1"/>
    <x v="0"/>
  </r>
  <r>
    <x v="2"/>
    <x v="1"/>
    <s v="Nosworthy, Mr. Richard Cater"/>
    <x v="1"/>
    <n v="21"/>
    <n v="7.8"/>
    <s v="Southampton"/>
    <n v="1"/>
    <x v="0"/>
  </r>
  <r>
    <x v="2"/>
    <x v="1"/>
    <s v="Novel, Mr. Mansouer"/>
    <x v="1"/>
    <n v="28.5"/>
    <n v="7.2291999999999996"/>
    <s v="Cherbourg"/>
    <n v="1"/>
    <x v="0"/>
  </r>
  <r>
    <x v="2"/>
    <x v="0"/>
    <s v="Nysten, Miss. Anna Sofia"/>
    <x v="0"/>
    <n v="22"/>
    <n v="7.75"/>
    <s v="Southampton"/>
    <n v="1"/>
    <x v="0"/>
  </r>
  <r>
    <x v="2"/>
    <x v="1"/>
    <s v="Nysveen, Mr. Johan Hansen"/>
    <x v="1"/>
    <n v="61"/>
    <n v="6.2374999999999998"/>
    <s v="Southampton"/>
    <n v="1"/>
    <x v="2"/>
  </r>
  <r>
    <x v="2"/>
    <x v="1"/>
    <s v="O'Brien, Mr. Thomas"/>
    <x v="1"/>
    <n v="31"/>
    <n v="15.5"/>
    <s v="Queenstown"/>
    <n v="2"/>
    <x v="0"/>
  </r>
  <r>
    <x v="2"/>
    <x v="1"/>
    <s v="O'Brien, Mr. Timothy"/>
    <x v="1"/>
    <n v="31"/>
    <n v="7.8292000000000002"/>
    <s v="Queenstown"/>
    <n v="1"/>
    <x v="0"/>
  </r>
  <r>
    <x v="2"/>
    <x v="0"/>
    <s v="O'Brien, Mrs. Thomas (Johanna &quot;Hannah&quot; Godfrey)"/>
    <x v="0"/>
    <n v="31"/>
    <n v="15.5"/>
    <s v="Queenstown"/>
    <n v="2"/>
    <x v="0"/>
  </r>
  <r>
    <x v="2"/>
    <x v="1"/>
    <s v="O'Connell, Mr. Patrick D"/>
    <x v="1"/>
    <n v="31"/>
    <n v="7.7332999999999998"/>
    <s v="Queenstown"/>
    <n v="1"/>
    <x v="0"/>
  </r>
  <r>
    <x v="2"/>
    <x v="1"/>
    <s v="O'Connor, Mr. Maurice"/>
    <x v="1"/>
    <n v="31"/>
    <n v="7.75"/>
    <s v="Queenstown"/>
    <n v="1"/>
    <x v="0"/>
  </r>
  <r>
    <x v="2"/>
    <x v="1"/>
    <s v="O'Connor, Mr. Patrick"/>
    <x v="1"/>
    <n v="31"/>
    <n v="7.75"/>
    <s v="Queenstown"/>
    <n v="1"/>
    <x v="0"/>
  </r>
  <r>
    <x v="2"/>
    <x v="1"/>
    <s v="Odahl, Mr. Nils Martin"/>
    <x v="1"/>
    <n v="23"/>
    <n v="9.2249999999999996"/>
    <s v="Southampton"/>
    <n v="1"/>
    <x v="0"/>
  </r>
  <r>
    <x v="2"/>
    <x v="1"/>
    <s v="O'Donoghue, Ms. Bridget"/>
    <x v="0"/>
    <n v="31"/>
    <n v="7.75"/>
    <s v="Queenstown"/>
    <n v="1"/>
    <x v="0"/>
  </r>
  <r>
    <x v="2"/>
    <x v="0"/>
    <s v="O'Driscoll, Miss. Bridget"/>
    <x v="0"/>
    <n v="31"/>
    <n v="7.75"/>
    <s v="Queenstown"/>
    <n v="1"/>
    <x v="0"/>
  </r>
  <r>
    <x v="2"/>
    <x v="0"/>
    <s v="O'Dwyer, Miss. Ellen &quot;Nellie&quot;"/>
    <x v="0"/>
    <n v="31"/>
    <n v="7.8792"/>
    <s v="Queenstown"/>
    <n v="1"/>
    <x v="0"/>
  </r>
  <r>
    <x v="2"/>
    <x v="0"/>
    <s v="Ohman, Miss. Velin"/>
    <x v="0"/>
    <n v="22"/>
    <n v="7.7750000000000004"/>
    <s v="Southampton"/>
    <n v="1"/>
    <x v="0"/>
  </r>
  <r>
    <x v="2"/>
    <x v="0"/>
    <s v="O'Keefe, Mr. Patrick"/>
    <x v="1"/>
    <n v="31"/>
    <n v="7.75"/>
    <s v="Queenstown"/>
    <n v="1"/>
    <x v="0"/>
  </r>
  <r>
    <x v="2"/>
    <x v="0"/>
    <s v="O'Leary, Miss. Hanora &quot;Norah&quot;"/>
    <x v="0"/>
    <n v="31"/>
    <n v="7.8292000000000002"/>
    <s v="Queenstown"/>
    <n v="1"/>
    <x v="0"/>
  </r>
  <r>
    <x v="2"/>
    <x v="0"/>
    <s v="Olsen, Master. Artur Karl"/>
    <x v="1"/>
    <n v="9"/>
    <n v="3.1707999999999998"/>
    <s v="Southampton"/>
    <n v="2"/>
    <x v="1"/>
  </r>
  <r>
    <x v="2"/>
    <x v="1"/>
    <s v="Olsen, Mr. Henry Margido"/>
    <x v="1"/>
    <n v="28"/>
    <n v="22.524999999999999"/>
    <s v="Southampton"/>
    <n v="1"/>
    <x v="0"/>
  </r>
  <r>
    <x v="2"/>
    <x v="1"/>
    <s v="Olsen, Mr. Karl Siegwart Andreas"/>
    <x v="1"/>
    <n v="42"/>
    <n v="8.4041999999999994"/>
    <s v="Southampton"/>
    <n v="2"/>
    <x v="0"/>
  </r>
  <r>
    <x v="2"/>
    <x v="1"/>
    <s v="Olsen, Mr. Ole Martin"/>
    <x v="1"/>
    <n v="31"/>
    <n v="7.3125"/>
    <s v="Southampton"/>
    <n v="1"/>
    <x v="0"/>
  </r>
  <r>
    <x v="2"/>
    <x v="1"/>
    <s v="Olsson, Miss. Elina"/>
    <x v="0"/>
    <n v="31"/>
    <n v="7.8541999999999996"/>
    <s v="Southampton"/>
    <n v="1"/>
    <x v="0"/>
  </r>
  <r>
    <x v="2"/>
    <x v="1"/>
    <s v="Olsson, Mr. Nils Johan Goransson"/>
    <x v="1"/>
    <n v="28"/>
    <n v="7.8541999999999996"/>
    <s v="Southampton"/>
    <n v="1"/>
    <x v="0"/>
  </r>
  <r>
    <x v="2"/>
    <x v="0"/>
    <s v="Olsson, Mr. Oscar Wilhelm"/>
    <x v="1"/>
    <n v="32"/>
    <n v="7.7750000000000004"/>
    <s v="Southampton"/>
    <n v="1"/>
    <x v="0"/>
  </r>
  <r>
    <x v="2"/>
    <x v="1"/>
    <s v="Olsvigen, Mr. Thor Anderson"/>
    <x v="1"/>
    <n v="20"/>
    <n v="9.2249999999999996"/>
    <s v="Southampton"/>
    <n v="1"/>
    <x v="0"/>
  </r>
  <r>
    <x v="2"/>
    <x v="1"/>
    <s v="Oreskovic, Miss. Jelka"/>
    <x v="0"/>
    <n v="23"/>
    <n v="8.6624999999999996"/>
    <s v="Southampton"/>
    <n v="1"/>
    <x v="0"/>
  </r>
  <r>
    <x v="2"/>
    <x v="1"/>
    <s v="Oreskovic, Miss. Marija"/>
    <x v="0"/>
    <n v="20"/>
    <n v="8.6624999999999996"/>
    <s v="Southampton"/>
    <n v="1"/>
    <x v="0"/>
  </r>
  <r>
    <x v="2"/>
    <x v="1"/>
    <s v="Oreskovic, Mr. Luka"/>
    <x v="1"/>
    <n v="20"/>
    <n v="8.6624999999999996"/>
    <s v="Southampton"/>
    <n v="1"/>
    <x v="0"/>
  </r>
  <r>
    <x v="2"/>
    <x v="1"/>
    <s v="Osen, Mr. Olaf Elon"/>
    <x v="1"/>
    <n v="16"/>
    <n v="9.2166999999999994"/>
    <s v="Southampton"/>
    <n v="1"/>
    <x v="1"/>
  </r>
  <r>
    <x v="2"/>
    <x v="0"/>
    <s v="Osman, Mrs. Mara"/>
    <x v="0"/>
    <n v="31"/>
    <n v="8.6832999999999991"/>
    <s v="Southampton"/>
    <n v="1"/>
    <x v="0"/>
  </r>
  <r>
    <x v="2"/>
    <x v="1"/>
    <s v="O'Sullivan, Miss. Bridget Mary"/>
    <x v="0"/>
    <n v="31"/>
    <n v="7.6292"/>
    <s v="Queenstown"/>
    <n v="1"/>
    <x v="0"/>
  </r>
  <r>
    <x v="2"/>
    <x v="1"/>
    <s v="Palsson, Master. Gosta Leonard"/>
    <x v="1"/>
    <n v="2"/>
    <n v="21.074999999999999"/>
    <s v="Southampton"/>
    <n v="5"/>
    <x v="1"/>
  </r>
  <r>
    <x v="2"/>
    <x v="1"/>
    <s v="Palsson, Master. Paul Folke"/>
    <x v="1"/>
    <n v="6"/>
    <n v="21.074999999999999"/>
    <s v="Southampton"/>
    <n v="5"/>
    <x v="1"/>
  </r>
  <r>
    <x v="2"/>
    <x v="1"/>
    <s v="Palsson, Miss. Stina Viola"/>
    <x v="0"/>
    <n v="3"/>
    <n v="21.074999999999999"/>
    <s v="Southampton"/>
    <n v="5"/>
    <x v="1"/>
  </r>
  <r>
    <x v="2"/>
    <x v="1"/>
    <s v="Palsson, Miss. Torborg Danira"/>
    <x v="0"/>
    <n v="8"/>
    <n v="21.074999999999999"/>
    <s v="Southampton"/>
    <n v="5"/>
    <x v="1"/>
  </r>
  <r>
    <x v="2"/>
    <x v="1"/>
    <s v="Palsson, Mrs. Nils (Alma Cornelia Berglund)"/>
    <x v="0"/>
    <n v="29"/>
    <n v="21.074999999999999"/>
    <s v="Southampton"/>
    <n v="5"/>
    <x v="0"/>
  </r>
  <r>
    <x v="2"/>
    <x v="1"/>
    <s v="Panula, Master. Eino Viljami"/>
    <x v="1"/>
    <n v="1"/>
    <n v="39.6875"/>
    <s v="Southampton"/>
    <n v="6"/>
    <x v="1"/>
  </r>
  <r>
    <x v="2"/>
    <x v="1"/>
    <s v="Panula, Master. Juha Niilo"/>
    <x v="1"/>
    <n v="7"/>
    <n v="39.6875"/>
    <s v="Southampton"/>
    <n v="6"/>
    <x v="1"/>
  </r>
  <r>
    <x v="2"/>
    <x v="1"/>
    <s v="Panula, Master. Urho Abraham"/>
    <x v="1"/>
    <n v="2"/>
    <n v="39.6875"/>
    <s v="Southampton"/>
    <n v="6"/>
    <x v="1"/>
  </r>
  <r>
    <x v="2"/>
    <x v="1"/>
    <s v="Panula, Mr. Ernesti Arvid"/>
    <x v="1"/>
    <n v="16"/>
    <n v="39.6875"/>
    <s v="Southampton"/>
    <n v="6"/>
    <x v="1"/>
  </r>
  <r>
    <x v="2"/>
    <x v="1"/>
    <s v="Panula, Mr. Jaako Arnold"/>
    <x v="1"/>
    <n v="14"/>
    <n v="39.6875"/>
    <s v="Southampton"/>
    <n v="6"/>
    <x v="1"/>
  </r>
  <r>
    <x v="2"/>
    <x v="1"/>
    <s v="Panula, Mrs. Juha (Maria Emilia Ojala)"/>
    <x v="0"/>
    <n v="41"/>
    <n v="39.6875"/>
    <s v="Southampton"/>
    <n v="6"/>
    <x v="0"/>
  </r>
  <r>
    <x v="2"/>
    <x v="1"/>
    <s v="Pasic, Mr. Jakob"/>
    <x v="1"/>
    <n v="21"/>
    <n v="8.6624999999999996"/>
    <s v="Southampton"/>
    <n v="1"/>
    <x v="0"/>
  </r>
  <r>
    <x v="2"/>
    <x v="1"/>
    <s v="Patchett, Mr. George"/>
    <x v="1"/>
    <n v="19"/>
    <n v="14.5"/>
    <s v="Southampton"/>
    <n v="1"/>
    <x v="0"/>
  </r>
  <r>
    <x v="2"/>
    <x v="1"/>
    <s v="Paulner, Mr. Uscher"/>
    <x v="1"/>
    <n v="31"/>
    <n v="8.7125000000000004"/>
    <s v="Cherbourg"/>
    <n v="1"/>
    <x v="0"/>
  </r>
  <r>
    <x v="2"/>
    <x v="1"/>
    <s v="Pavlovic, Mr. Stefo"/>
    <x v="1"/>
    <n v="32"/>
    <n v="7.8958000000000004"/>
    <s v="Southampton"/>
    <n v="1"/>
    <x v="0"/>
  </r>
  <r>
    <x v="2"/>
    <x v="1"/>
    <s v="Peacock, Master. Alfred Edward"/>
    <x v="1"/>
    <n v="0.75"/>
    <n v="13.775"/>
    <s v="Southampton"/>
    <n v="3"/>
    <x v="1"/>
  </r>
  <r>
    <x v="2"/>
    <x v="1"/>
    <s v="Peacock, Miss. Treasteall"/>
    <x v="0"/>
    <n v="3"/>
    <n v="13.775"/>
    <s v="Southampton"/>
    <n v="3"/>
    <x v="1"/>
  </r>
  <r>
    <x v="2"/>
    <x v="1"/>
    <s v="Peacock, Mrs. Benjamin (Edith Nile)"/>
    <x v="0"/>
    <n v="26"/>
    <n v="13.775"/>
    <s v="Southampton"/>
    <n v="3"/>
    <x v="0"/>
  </r>
  <r>
    <x v="2"/>
    <x v="1"/>
    <s v="Pearce, Mr. Ernest"/>
    <x v="1"/>
    <n v="31"/>
    <n v="7"/>
    <s v="Southampton"/>
    <n v="1"/>
    <x v="0"/>
  </r>
  <r>
    <x v="2"/>
    <x v="1"/>
    <s v="Pedersen, Mr. Olaf"/>
    <x v="1"/>
    <n v="31"/>
    <n v="7.7750000000000004"/>
    <s v="Southampton"/>
    <n v="1"/>
    <x v="0"/>
  </r>
  <r>
    <x v="2"/>
    <x v="1"/>
    <s v="Peduzzi, Mr. Joseph"/>
    <x v="1"/>
    <n v="31"/>
    <n v="8.0500000000000007"/>
    <s v="Southampton"/>
    <n v="1"/>
    <x v="0"/>
  </r>
  <r>
    <x v="2"/>
    <x v="1"/>
    <s v="Pekoniemi, Mr. Edvard"/>
    <x v="1"/>
    <n v="21"/>
    <n v="7.9249999999999998"/>
    <s v="Southampton"/>
    <n v="1"/>
    <x v="0"/>
  </r>
  <r>
    <x v="2"/>
    <x v="1"/>
    <s v="Peltomaki, Mr. Nikolai Johannes"/>
    <x v="1"/>
    <n v="25"/>
    <n v="7.9249999999999998"/>
    <s v="Southampton"/>
    <n v="1"/>
    <x v="0"/>
  </r>
  <r>
    <x v="2"/>
    <x v="1"/>
    <s v="Perkin, Mr. John Henry"/>
    <x v="1"/>
    <n v="22"/>
    <n v="7.25"/>
    <s v="Southampton"/>
    <n v="1"/>
    <x v="0"/>
  </r>
  <r>
    <x v="2"/>
    <x v="0"/>
    <s v="Persson, Mr. Ernst Ulrik"/>
    <x v="1"/>
    <n v="25"/>
    <n v="7.7750000000000004"/>
    <s v="Southampton"/>
    <n v="2"/>
    <x v="0"/>
  </r>
  <r>
    <x v="2"/>
    <x v="0"/>
    <s v="Peter, Master. Michael J"/>
    <x v="1"/>
    <n v="31"/>
    <n v="22.3583"/>
    <s v="Cherbourg"/>
    <n v="3"/>
    <x v="0"/>
  </r>
  <r>
    <x v="2"/>
    <x v="0"/>
    <s v="Peter, Miss. Anna"/>
    <x v="0"/>
    <n v="31"/>
    <n v="22.3583"/>
    <s v="Cherbourg"/>
    <n v="3"/>
    <x v="0"/>
  </r>
  <r>
    <x v="2"/>
    <x v="0"/>
    <s v="Peter, Mrs. Catherine (Catherine Rizk)"/>
    <x v="0"/>
    <n v="31"/>
    <n v="22.3583"/>
    <s v="Cherbourg"/>
    <n v="3"/>
    <x v="0"/>
  </r>
  <r>
    <x v="2"/>
    <x v="1"/>
    <s v="Peters, Miss. Katie"/>
    <x v="0"/>
    <n v="31"/>
    <n v="8.1374999999999993"/>
    <s v="Queenstown"/>
    <n v="1"/>
    <x v="0"/>
  </r>
  <r>
    <x v="2"/>
    <x v="1"/>
    <s v="Petersen, Mr. Marius"/>
    <x v="1"/>
    <n v="24"/>
    <n v="8.0500000000000007"/>
    <s v="Southampton"/>
    <n v="1"/>
    <x v="0"/>
  </r>
  <r>
    <x v="2"/>
    <x v="1"/>
    <s v="Petranec, Miss. Matilda"/>
    <x v="0"/>
    <n v="28"/>
    <n v="7.8958000000000004"/>
    <s v="Southampton"/>
    <n v="1"/>
    <x v="0"/>
  </r>
  <r>
    <x v="2"/>
    <x v="1"/>
    <s v="Petroff, Mr. Nedelio"/>
    <x v="1"/>
    <n v="19"/>
    <n v="7.8958000000000004"/>
    <s v="Southampton"/>
    <n v="1"/>
    <x v="0"/>
  </r>
  <r>
    <x v="2"/>
    <x v="1"/>
    <s v="Petroff, Mr. Pastcho (&quot;Pentcho&quot;)"/>
    <x v="1"/>
    <n v="31"/>
    <n v="7.8958000000000004"/>
    <s v="Southampton"/>
    <n v="1"/>
    <x v="0"/>
  </r>
  <r>
    <x v="2"/>
    <x v="1"/>
    <s v="Petterson, Mr. Johan Emil"/>
    <x v="1"/>
    <n v="25"/>
    <n v="7.7750000000000004"/>
    <s v="Southampton"/>
    <n v="2"/>
    <x v="0"/>
  </r>
  <r>
    <x v="2"/>
    <x v="1"/>
    <s v="Pettersson, Miss. Ellen Natalia"/>
    <x v="0"/>
    <n v="18"/>
    <n v="7.7750000000000004"/>
    <s v="Southampton"/>
    <n v="1"/>
    <x v="0"/>
  </r>
  <r>
    <x v="2"/>
    <x v="0"/>
    <s v="Pickard, Mr. Berk (Berk Trembisky)"/>
    <x v="1"/>
    <n v="32"/>
    <n v="8.0500000000000007"/>
    <s v="Southampton"/>
    <n v="1"/>
    <x v="0"/>
  </r>
  <r>
    <x v="2"/>
    <x v="1"/>
    <s v="Plotcharsky, Mr. Vasil"/>
    <x v="1"/>
    <n v="31"/>
    <n v="7.8958000000000004"/>
    <s v="Southampton"/>
    <n v="1"/>
    <x v="0"/>
  </r>
  <r>
    <x v="2"/>
    <x v="1"/>
    <s v="Pokrnic, Mr. Mate"/>
    <x v="1"/>
    <n v="17"/>
    <n v="8.6624999999999996"/>
    <s v="Southampton"/>
    <n v="1"/>
    <x v="1"/>
  </r>
  <r>
    <x v="2"/>
    <x v="1"/>
    <s v="Pokrnic, Mr. Tome"/>
    <x v="1"/>
    <n v="24"/>
    <n v="8.6624999999999996"/>
    <s v="Southampton"/>
    <n v="1"/>
    <x v="0"/>
  </r>
  <r>
    <x v="2"/>
    <x v="1"/>
    <s v="Radeff, Mr. Alexander"/>
    <x v="1"/>
    <n v="31"/>
    <n v="7.8958000000000004"/>
    <s v="Southampton"/>
    <n v="1"/>
    <x v="0"/>
  </r>
  <r>
    <x v="2"/>
    <x v="1"/>
    <s v="Rasmussen, Mrs. (Lena Jacobsen Solvang)"/>
    <x v="0"/>
    <n v="31"/>
    <n v="8.1125000000000007"/>
    <s v="Southampton"/>
    <n v="1"/>
    <x v="0"/>
  </r>
  <r>
    <x v="2"/>
    <x v="1"/>
    <s v="Razi, Mr. Raihed"/>
    <x v="1"/>
    <n v="31"/>
    <n v="7.2291999999999996"/>
    <s v="Cherbourg"/>
    <n v="1"/>
    <x v="0"/>
  </r>
  <r>
    <x v="2"/>
    <x v="1"/>
    <s v="Reed, Mr. James George"/>
    <x v="1"/>
    <n v="31"/>
    <n v="7.25"/>
    <s v="Southampton"/>
    <n v="1"/>
    <x v="0"/>
  </r>
  <r>
    <x v="2"/>
    <x v="1"/>
    <s v="Rekic, Mr. Tido"/>
    <x v="1"/>
    <n v="38"/>
    <n v="7.8958000000000004"/>
    <s v="Southampton"/>
    <n v="1"/>
    <x v="0"/>
  </r>
  <r>
    <x v="2"/>
    <x v="1"/>
    <s v="Reynolds, Mr. Harold J"/>
    <x v="1"/>
    <n v="21"/>
    <n v="8.0500000000000007"/>
    <s v="Southampton"/>
    <n v="1"/>
    <x v="0"/>
  </r>
  <r>
    <x v="2"/>
    <x v="1"/>
    <s v="Rice, Master. Albert"/>
    <x v="1"/>
    <n v="10"/>
    <n v="29.125"/>
    <s v="Queenstown"/>
    <n v="6"/>
    <x v="1"/>
  </r>
  <r>
    <x v="2"/>
    <x v="1"/>
    <s v="Rice, Master. Arthur"/>
    <x v="1"/>
    <n v="4"/>
    <n v="29.125"/>
    <s v="Queenstown"/>
    <n v="6"/>
    <x v="1"/>
  </r>
  <r>
    <x v="2"/>
    <x v="1"/>
    <s v="Rice, Master. Eric"/>
    <x v="1"/>
    <n v="7"/>
    <n v="29.125"/>
    <s v="Queenstown"/>
    <n v="6"/>
    <x v="1"/>
  </r>
  <r>
    <x v="2"/>
    <x v="1"/>
    <s v="Rice, Master. Eugene"/>
    <x v="1"/>
    <n v="2"/>
    <n v="29.125"/>
    <s v="Queenstown"/>
    <n v="6"/>
    <x v="1"/>
  </r>
  <r>
    <x v="2"/>
    <x v="1"/>
    <s v="Rice, Master. George Hugh"/>
    <x v="1"/>
    <n v="8"/>
    <n v="29.125"/>
    <s v="Queenstown"/>
    <n v="6"/>
    <x v="1"/>
  </r>
  <r>
    <x v="2"/>
    <x v="1"/>
    <s v="Rice, Mrs. William (Margaret Norton)"/>
    <x v="0"/>
    <n v="39"/>
    <n v="29.125"/>
    <s v="Queenstown"/>
    <n v="6"/>
    <x v="0"/>
  </r>
  <r>
    <x v="2"/>
    <x v="1"/>
    <s v="Riihivouri, Miss. Susanna Juhantytar &quot;Sanni&quot;"/>
    <x v="0"/>
    <n v="22"/>
    <n v="39.6875"/>
    <s v="Southampton"/>
    <n v="1"/>
    <x v="0"/>
  </r>
  <r>
    <x v="2"/>
    <x v="1"/>
    <s v="Rintamaki, Mr. Matti"/>
    <x v="1"/>
    <n v="35"/>
    <n v="7.125"/>
    <s v="Southampton"/>
    <n v="1"/>
    <x v="0"/>
  </r>
  <r>
    <x v="2"/>
    <x v="0"/>
    <s v="Riordan, Miss. Johanna &quot;Hannah&quot;"/>
    <x v="0"/>
    <n v="31"/>
    <n v="7.7207999999999997"/>
    <s v="Queenstown"/>
    <n v="1"/>
    <x v="0"/>
  </r>
  <r>
    <x v="2"/>
    <x v="1"/>
    <s v="Risien, Mr. Samuel Beard"/>
    <x v="1"/>
    <n v="31"/>
    <n v="14.5"/>
    <s v="Southampton"/>
    <n v="1"/>
    <x v="0"/>
  </r>
  <r>
    <x v="2"/>
    <x v="1"/>
    <s v="Risien, Mrs. Samuel (Emma)"/>
    <x v="0"/>
    <n v="31"/>
    <n v="14.5"/>
    <s v="Southampton"/>
    <n v="1"/>
    <x v="0"/>
  </r>
  <r>
    <x v="2"/>
    <x v="1"/>
    <s v="Robins, Mr. Alexander A"/>
    <x v="1"/>
    <n v="50"/>
    <n v="14.5"/>
    <s v="Southampton"/>
    <n v="2"/>
    <x v="0"/>
  </r>
  <r>
    <x v="2"/>
    <x v="1"/>
    <s v="Robins, Mrs. Alexander A (Grace Charity Laury)"/>
    <x v="0"/>
    <n v="47"/>
    <n v="14.5"/>
    <s v="Southampton"/>
    <n v="2"/>
    <x v="0"/>
  </r>
  <r>
    <x v="2"/>
    <x v="1"/>
    <s v="Rogers, Mr. William John"/>
    <x v="1"/>
    <n v="31"/>
    <n v="8.0500000000000007"/>
    <s v="Southampton"/>
    <n v="1"/>
    <x v="0"/>
  </r>
  <r>
    <x v="2"/>
    <x v="1"/>
    <s v="Rommetvedt, Mr. Knud Paust"/>
    <x v="1"/>
    <n v="31"/>
    <n v="7.7750000000000004"/>
    <s v="Southampton"/>
    <n v="1"/>
    <x v="0"/>
  </r>
  <r>
    <x v="2"/>
    <x v="1"/>
    <s v="Rosblom, Miss. Salli Helena"/>
    <x v="0"/>
    <n v="2"/>
    <n v="20.212499999999999"/>
    <s v="Southampton"/>
    <n v="3"/>
    <x v="1"/>
  </r>
  <r>
    <x v="2"/>
    <x v="1"/>
    <s v="Rosblom, Mr. Viktor Richard"/>
    <x v="1"/>
    <n v="18"/>
    <n v="20.212499999999999"/>
    <s v="Southampton"/>
    <n v="3"/>
    <x v="0"/>
  </r>
  <r>
    <x v="2"/>
    <x v="1"/>
    <s v="Rosblom, Mrs. Viktor (Helena Wilhelmina)"/>
    <x v="0"/>
    <n v="41"/>
    <n v="20.212499999999999"/>
    <s v="Southampton"/>
    <n v="3"/>
    <x v="0"/>
  </r>
  <r>
    <x v="2"/>
    <x v="0"/>
    <s v="Roth, Miss. Sarah A"/>
    <x v="0"/>
    <n v="31"/>
    <n v="8.0500000000000007"/>
    <s v="Southampton"/>
    <n v="1"/>
    <x v="0"/>
  </r>
  <r>
    <x v="2"/>
    <x v="1"/>
    <s v="Rouse, Mr. Richard Henry"/>
    <x v="1"/>
    <n v="50"/>
    <n v="8.0500000000000007"/>
    <s v="Southampton"/>
    <n v="1"/>
    <x v="0"/>
  </r>
  <r>
    <x v="2"/>
    <x v="1"/>
    <s v="Rush, Mr. Alfred George John"/>
    <x v="1"/>
    <n v="16"/>
    <n v="8.0500000000000007"/>
    <s v="Southampton"/>
    <n v="1"/>
    <x v="1"/>
  </r>
  <r>
    <x v="2"/>
    <x v="0"/>
    <s v="Ryan, Mr. Edward"/>
    <x v="1"/>
    <n v="31"/>
    <n v="7.75"/>
    <s v="Queenstown"/>
    <n v="1"/>
    <x v="0"/>
  </r>
  <r>
    <x v="2"/>
    <x v="1"/>
    <s v="Ryan, Mr. Patrick"/>
    <x v="1"/>
    <n v="31"/>
    <n v="24.15"/>
    <s v="Queenstown"/>
    <n v="1"/>
    <x v="0"/>
  </r>
  <r>
    <x v="2"/>
    <x v="1"/>
    <s v="Saad, Mr. Amin"/>
    <x v="1"/>
    <n v="31"/>
    <n v="7.2291999999999996"/>
    <s v="Cherbourg"/>
    <n v="1"/>
    <x v="0"/>
  </r>
  <r>
    <x v="2"/>
    <x v="1"/>
    <s v="Saad, Mr. Khalil"/>
    <x v="1"/>
    <n v="25"/>
    <n v="7.2249999999999996"/>
    <s v="Cherbourg"/>
    <n v="1"/>
    <x v="0"/>
  </r>
  <r>
    <x v="2"/>
    <x v="1"/>
    <s v="Saade, Mr. Jean Nassr"/>
    <x v="1"/>
    <n v="31"/>
    <n v="7.2249999999999996"/>
    <s v="Cherbourg"/>
    <n v="1"/>
    <x v="0"/>
  </r>
  <r>
    <x v="2"/>
    <x v="1"/>
    <s v="Sadlier, Mr. Matthew"/>
    <x v="1"/>
    <n v="31"/>
    <n v="7.7291999999999996"/>
    <s v="Queenstown"/>
    <n v="1"/>
    <x v="0"/>
  </r>
  <r>
    <x v="2"/>
    <x v="1"/>
    <s v="Sadowitz, Mr. Harry"/>
    <x v="1"/>
    <n v="31"/>
    <n v="7.5750000000000002"/>
    <s v="Southampton"/>
    <n v="1"/>
    <x v="0"/>
  </r>
  <r>
    <x v="2"/>
    <x v="1"/>
    <s v="Saether, Mr. Simon Sivertsen"/>
    <x v="1"/>
    <n v="38.5"/>
    <n v="7.25"/>
    <s v="Southampton"/>
    <n v="1"/>
    <x v="0"/>
  </r>
  <r>
    <x v="2"/>
    <x v="1"/>
    <s v="Sage, Master. Thomas Henry"/>
    <x v="1"/>
    <n v="31"/>
    <n v="69.55"/>
    <s v="Southampton"/>
    <n v="11"/>
    <x v="0"/>
  </r>
  <r>
    <x v="2"/>
    <x v="1"/>
    <s v="Sage, Master. William Henry"/>
    <x v="1"/>
    <n v="14.5"/>
    <n v="69.55"/>
    <s v="Southampton"/>
    <n v="11"/>
    <x v="1"/>
  </r>
  <r>
    <x v="2"/>
    <x v="1"/>
    <s v="Sage, Miss. Ada"/>
    <x v="0"/>
    <n v="31"/>
    <n v="69.55"/>
    <s v="Southampton"/>
    <n v="11"/>
    <x v="0"/>
  </r>
  <r>
    <x v="2"/>
    <x v="1"/>
    <s v="Sage, Miss. Constance Gladys"/>
    <x v="0"/>
    <n v="31"/>
    <n v="69.55"/>
    <s v="Southampton"/>
    <n v="11"/>
    <x v="0"/>
  </r>
  <r>
    <x v="2"/>
    <x v="1"/>
    <s v="Sage, Miss. Dorothy Edith &quot;Dolly&quot;"/>
    <x v="0"/>
    <n v="31"/>
    <n v="69.55"/>
    <s v="Southampton"/>
    <n v="11"/>
    <x v="0"/>
  </r>
  <r>
    <x v="2"/>
    <x v="1"/>
    <s v="Sage, Miss. Stella Anna"/>
    <x v="0"/>
    <n v="31"/>
    <n v="69.55"/>
    <s v="Southampton"/>
    <n v="11"/>
    <x v="0"/>
  </r>
  <r>
    <x v="2"/>
    <x v="1"/>
    <s v="Sage, Mr. Douglas Bullen"/>
    <x v="1"/>
    <n v="31"/>
    <n v="69.55"/>
    <s v="Southampton"/>
    <n v="11"/>
    <x v="0"/>
  </r>
  <r>
    <x v="2"/>
    <x v="1"/>
    <s v="Sage, Mr. Frederick"/>
    <x v="1"/>
    <n v="31"/>
    <n v="69.55"/>
    <s v="Southampton"/>
    <n v="11"/>
    <x v="0"/>
  </r>
  <r>
    <x v="2"/>
    <x v="1"/>
    <s v="Sage, Mr. George John Jr"/>
    <x v="1"/>
    <n v="31"/>
    <n v="69.55"/>
    <s v="Southampton"/>
    <n v="11"/>
    <x v="0"/>
  </r>
  <r>
    <x v="2"/>
    <x v="1"/>
    <s v="Sage, Mr. John George"/>
    <x v="1"/>
    <n v="31"/>
    <n v="69.55"/>
    <s v="Southampton"/>
    <n v="11"/>
    <x v="0"/>
  </r>
  <r>
    <x v="2"/>
    <x v="1"/>
    <s v="Sage, Mrs. John (Annie Bullen)"/>
    <x v="0"/>
    <n v="31"/>
    <n v="69.55"/>
    <s v="Southampton"/>
    <n v="11"/>
    <x v="0"/>
  </r>
  <r>
    <x v="2"/>
    <x v="1"/>
    <s v="Salander, Mr. Karl Johan"/>
    <x v="1"/>
    <n v="24"/>
    <n v="9.3249999999999993"/>
    <s v="Southampton"/>
    <n v="1"/>
    <x v="0"/>
  </r>
  <r>
    <x v="2"/>
    <x v="0"/>
    <s v="Salkjelsvik, Miss. Anna Kristine"/>
    <x v="0"/>
    <n v="21"/>
    <n v="7.65"/>
    <s v="Southampton"/>
    <n v="1"/>
    <x v="0"/>
  </r>
  <r>
    <x v="2"/>
    <x v="1"/>
    <s v="Salonen, Mr. Johan Werner"/>
    <x v="1"/>
    <n v="39"/>
    <n v="7.9249999999999998"/>
    <s v="Southampton"/>
    <n v="1"/>
    <x v="0"/>
  </r>
  <r>
    <x v="2"/>
    <x v="1"/>
    <s v="Samaan, Mr. Elias"/>
    <x v="1"/>
    <n v="31"/>
    <n v="21.679200000000002"/>
    <s v="Cherbourg"/>
    <n v="3"/>
    <x v="0"/>
  </r>
  <r>
    <x v="2"/>
    <x v="1"/>
    <s v="Samaan, Mr. Hanna"/>
    <x v="1"/>
    <n v="31"/>
    <n v="21.679200000000002"/>
    <s v="Cherbourg"/>
    <n v="3"/>
    <x v="0"/>
  </r>
  <r>
    <x v="2"/>
    <x v="1"/>
    <s v="Samaan, Mr. Youssef"/>
    <x v="1"/>
    <n v="31"/>
    <n v="21.679200000000002"/>
    <s v="Cherbourg"/>
    <n v="3"/>
    <x v="0"/>
  </r>
  <r>
    <x v="2"/>
    <x v="0"/>
    <s v="Sandstrom, Miss. Beatrice Irene"/>
    <x v="0"/>
    <n v="1"/>
    <n v="16.7"/>
    <s v="Southampton"/>
    <n v="3"/>
    <x v="1"/>
  </r>
  <r>
    <x v="2"/>
    <x v="0"/>
    <s v="Sandstrom, Mrs. Hjalmar (Agnes Charlotta Bengtsson)"/>
    <x v="0"/>
    <n v="24"/>
    <n v="16.7"/>
    <s v="Southampton"/>
    <n v="3"/>
    <x v="0"/>
  </r>
  <r>
    <x v="2"/>
    <x v="0"/>
    <s v="Sandstrom, Miss. Marguerite Rut"/>
    <x v="0"/>
    <n v="4"/>
    <n v="16.7"/>
    <s v="Southampton"/>
    <n v="3"/>
    <x v="1"/>
  </r>
  <r>
    <x v="2"/>
    <x v="0"/>
    <s v="Sap, Mr. Julius"/>
    <x v="1"/>
    <n v="25"/>
    <n v="9.5"/>
    <s v="Southampton"/>
    <n v="1"/>
    <x v="0"/>
  </r>
  <r>
    <x v="2"/>
    <x v="1"/>
    <s v="Saundercock, Mr. William Henry"/>
    <x v="1"/>
    <n v="20"/>
    <n v="8.0500000000000007"/>
    <s v="Southampton"/>
    <n v="1"/>
    <x v="0"/>
  </r>
  <r>
    <x v="2"/>
    <x v="1"/>
    <s v="Sawyer, Mr. Frederick Charles"/>
    <x v="1"/>
    <n v="24.5"/>
    <n v="8.0500000000000007"/>
    <s v="Southampton"/>
    <n v="1"/>
    <x v="0"/>
  </r>
  <r>
    <x v="2"/>
    <x v="1"/>
    <s v="Scanlan, Mr. James"/>
    <x v="1"/>
    <n v="31"/>
    <n v="7.7249999999999996"/>
    <s v="Queenstown"/>
    <n v="1"/>
    <x v="0"/>
  </r>
  <r>
    <x v="2"/>
    <x v="1"/>
    <s v="Sdycoff, Mr. Todor"/>
    <x v="1"/>
    <n v="31"/>
    <n v="7.8958000000000004"/>
    <s v="Southampton"/>
    <n v="1"/>
    <x v="0"/>
  </r>
  <r>
    <x v="2"/>
    <x v="1"/>
    <s v="Shaughnessy, Mr. Patrick"/>
    <x v="1"/>
    <n v="31"/>
    <n v="7.75"/>
    <s v="Queenstown"/>
    <n v="1"/>
    <x v="0"/>
  </r>
  <r>
    <x v="2"/>
    <x v="0"/>
    <s v="Sheerlinck, Mr. Jan Baptist"/>
    <x v="1"/>
    <n v="29"/>
    <n v="9.5"/>
    <s v="Southampton"/>
    <n v="1"/>
    <x v="0"/>
  </r>
  <r>
    <x v="2"/>
    <x v="1"/>
    <s v="Shellard, Mr. Frederick William"/>
    <x v="1"/>
    <n v="31"/>
    <n v="15.1"/>
    <s v="Southampton"/>
    <n v="1"/>
    <x v="0"/>
  </r>
  <r>
    <x v="2"/>
    <x v="0"/>
    <s v="Shine, Miss. Ellen Natalia"/>
    <x v="0"/>
    <n v="31"/>
    <n v="7.7792000000000003"/>
    <s v="Queenstown"/>
    <n v="1"/>
    <x v="0"/>
  </r>
  <r>
    <x v="2"/>
    <x v="1"/>
    <s v="Shorney, Mr. Charles Joseph"/>
    <x v="1"/>
    <n v="31"/>
    <n v="8.0500000000000007"/>
    <s v="Southampton"/>
    <n v="1"/>
    <x v="0"/>
  </r>
  <r>
    <x v="2"/>
    <x v="1"/>
    <s v="Simmons, Mr. John"/>
    <x v="1"/>
    <n v="31"/>
    <n v="8.0500000000000007"/>
    <s v="Southampton"/>
    <n v="1"/>
    <x v="0"/>
  </r>
  <r>
    <x v="2"/>
    <x v="1"/>
    <s v="Sirayanian, Mr. Orsen"/>
    <x v="1"/>
    <n v="22"/>
    <n v="7.2291999999999996"/>
    <s v="Cherbourg"/>
    <n v="1"/>
    <x v="0"/>
  </r>
  <r>
    <x v="2"/>
    <x v="1"/>
    <s v="Sirota, Mr. Maurice"/>
    <x v="1"/>
    <n v="31"/>
    <n v="8.0500000000000007"/>
    <s v="Southampton"/>
    <n v="1"/>
    <x v="0"/>
  </r>
  <r>
    <x v="2"/>
    <x v="1"/>
    <s v="Sivic, Mr. Husein"/>
    <x v="1"/>
    <n v="40"/>
    <n v="7.8958000000000004"/>
    <s v="Southampton"/>
    <n v="1"/>
    <x v="0"/>
  </r>
  <r>
    <x v="2"/>
    <x v="1"/>
    <s v="Sivola, Mr. Antti Wilhelm"/>
    <x v="1"/>
    <n v="21"/>
    <n v="7.9249999999999998"/>
    <s v="Southampton"/>
    <n v="1"/>
    <x v="0"/>
  </r>
  <r>
    <x v="2"/>
    <x v="0"/>
    <s v="Sjoblom, Miss. Anna Sofia"/>
    <x v="0"/>
    <n v="18"/>
    <n v="7.4958"/>
    <s v="Southampton"/>
    <n v="1"/>
    <x v="0"/>
  </r>
  <r>
    <x v="2"/>
    <x v="1"/>
    <s v="Skoog, Master. Harald"/>
    <x v="1"/>
    <n v="4"/>
    <n v="27.9"/>
    <s v="Southampton"/>
    <n v="6"/>
    <x v="1"/>
  </r>
  <r>
    <x v="2"/>
    <x v="1"/>
    <s v="Skoog, Master. Karl Thorsten"/>
    <x v="1"/>
    <n v="10"/>
    <n v="27.9"/>
    <s v="Southampton"/>
    <n v="6"/>
    <x v="1"/>
  </r>
  <r>
    <x v="2"/>
    <x v="1"/>
    <s v="Skoog, Miss. Mabel"/>
    <x v="0"/>
    <n v="9"/>
    <n v="27.9"/>
    <s v="Southampton"/>
    <n v="6"/>
    <x v="1"/>
  </r>
  <r>
    <x v="2"/>
    <x v="1"/>
    <s v="Skoog, Miss. Margit Elizabeth"/>
    <x v="0"/>
    <n v="2"/>
    <n v="27.9"/>
    <s v="Southampton"/>
    <n v="6"/>
    <x v="1"/>
  </r>
  <r>
    <x v="2"/>
    <x v="1"/>
    <s v="Skoog, Mr. Wilhelm"/>
    <x v="1"/>
    <n v="40"/>
    <n v="27.9"/>
    <s v="Southampton"/>
    <n v="6"/>
    <x v="0"/>
  </r>
  <r>
    <x v="2"/>
    <x v="1"/>
    <s v="Skoog, Mrs. William (Anna Bernhardina Karlsson)"/>
    <x v="0"/>
    <n v="45"/>
    <n v="27.9"/>
    <s v="Southampton"/>
    <n v="6"/>
    <x v="0"/>
  </r>
  <r>
    <x v="2"/>
    <x v="1"/>
    <s v="Slabenoff, Mr. Petco"/>
    <x v="1"/>
    <n v="31"/>
    <n v="7.8958000000000004"/>
    <s v="Southampton"/>
    <n v="1"/>
    <x v="0"/>
  </r>
  <r>
    <x v="2"/>
    <x v="1"/>
    <s v="Slocovski, Mr. Selman Francis"/>
    <x v="1"/>
    <n v="31"/>
    <n v="8.0500000000000007"/>
    <s v="Southampton"/>
    <n v="1"/>
    <x v="0"/>
  </r>
  <r>
    <x v="2"/>
    <x v="1"/>
    <s v="Smiljanic, Mr. Mile"/>
    <x v="1"/>
    <n v="31"/>
    <n v="8.6624999999999996"/>
    <s v="Southampton"/>
    <n v="1"/>
    <x v="0"/>
  </r>
  <r>
    <x v="2"/>
    <x v="1"/>
    <s v="Smith, Mr. Thomas"/>
    <x v="1"/>
    <n v="31"/>
    <n v="7.75"/>
    <s v="Queenstown"/>
    <n v="1"/>
    <x v="0"/>
  </r>
  <r>
    <x v="2"/>
    <x v="0"/>
    <s v="Smyth, Miss. Julia"/>
    <x v="0"/>
    <n v="31"/>
    <n v="7.7332999999999998"/>
    <s v="Queenstown"/>
    <n v="1"/>
    <x v="0"/>
  </r>
  <r>
    <x v="2"/>
    <x v="1"/>
    <s v="Soholt, Mr. Peter Andreas Lauritz Andersen"/>
    <x v="1"/>
    <n v="19"/>
    <n v="7.65"/>
    <s v="Southampton"/>
    <n v="1"/>
    <x v="0"/>
  </r>
  <r>
    <x v="2"/>
    <x v="1"/>
    <s v="Somerton, Mr. Francis William"/>
    <x v="1"/>
    <n v="30"/>
    <n v="8.0500000000000007"/>
    <s v="Southampton"/>
    <n v="1"/>
    <x v="0"/>
  </r>
  <r>
    <x v="2"/>
    <x v="1"/>
    <s v="Spector, Mr. Woolf"/>
    <x v="1"/>
    <n v="31"/>
    <n v="8.0500000000000007"/>
    <s v="Southampton"/>
    <n v="1"/>
    <x v="0"/>
  </r>
  <r>
    <x v="2"/>
    <x v="1"/>
    <s v="Spinner, Mr. Henry John"/>
    <x v="1"/>
    <n v="32"/>
    <n v="8.0500000000000007"/>
    <s v="Southampton"/>
    <n v="1"/>
    <x v="0"/>
  </r>
  <r>
    <x v="2"/>
    <x v="1"/>
    <s v="Staneff, Mr. Ivan"/>
    <x v="1"/>
    <n v="31"/>
    <n v="7.8958000000000004"/>
    <s v="Southampton"/>
    <n v="1"/>
    <x v="0"/>
  </r>
  <r>
    <x v="2"/>
    <x v="1"/>
    <s v="Stankovic, Mr. Ivan"/>
    <x v="1"/>
    <n v="33"/>
    <n v="8.6624999999999996"/>
    <s v="Cherbourg"/>
    <n v="1"/>
    <x v="0"/>
  </r>
  <r>
    <x v="2"/>
    <x v="0"/>
    <s v="Stanley, Miss. Amy Zillah Elsie"/>
    <x v="0"/>
    <n v="23"/>
    <n v="7.55"/>
    <s v="Southampton"/>
    <n v="1"/>
    <x v="0"/>
  </r>
  <r>
    <x v="2"/>
    <x v="1"/>
    <s v="Stanley, Mr. Edward Roland"/>
    <x v="1"/>
    <n v="21"/>
    <n v="8.0500000000000007"/>
    <s v="Southampton"/>
    <n v="1"/>
    <x v="0"/>
  </r>
  <r>
    <x v="2"/>
    <x v="1"/>
    <s v="Storey, Mr. Thomas"/>
    <x v="1"/>
    <n v="60.5"/>
    <m/>
    <s v="Southampton"/>
    <n v="1"/>
    <x v="2"/>
  </r>
  <r>
    <x v="2"/>
    <x v="1"/>
    <s v="Stoytcheff, Mr. Ilia"/>
    <x v="1"/>
    <n v="19"/>
    <n v="7.8958000000000004"/>
    <s v="Southampton"/>
    <n v="1"/>
    <x v="0"/>
  </r>
  <r>
    <x v="2"/>
    <x v="1"/>
    <s v="Strandberg, Miss. Ida Sofia"/>
    <x v="0"/>
    <n v="22"/>
    <n v="9.8375000000000004"/>
    <s v="Southampton"/>
    <n v="1"/>
    <x v="0"/>
  </r>
  <r>
    <x v="2"/>
    <x v="0"/>
    <s v="Stranden, Mr. Juho"/>
    <x v="1"/>
    <n v="31"/>
    <n v="7.9249999999999998"/>
    <s v="Southampton"/>
    <n v="1"/>
    <x v="0"/>
  </r>
  <r>
    <x v="2"/>
    <x v="1"/>
    <s v="Strilic, Mr. Ivan"/>
    <x v="1"/>
    <n v="27"/>
    <n v="8.6624999999999996"/>
    <s v="Southampton"/>
    <n v="1"/>
    <x v="0"/>
  </r>
  <r>
    <x v="2"/>
    <x v="1"/>
    <s v="Strom, Miss. Telma Matilda"/>
    <x v="0"/>
    <n v="2"/>
    <n v="10.4625"/>
    <s v="Southampton"/>
    <n v="2"/>
    <x v="1"/>
  </r>
  <r>
    <x v="2"/>
    <x v="1"/>
    <s v="Strom, Mrs. Wilhelm (Elna Matilda Persson)"/>
    <x v="0"/>
    <n v="29"/>
    <n v="10.4625"/>
    <s v="Southampton"/>
    <n v="3"/>
    <x v="0"/>
  </r>
  <r>
    <x v="2"/>
    <x v="0"/>
    <s v="Sunderland, Mr. Victor Francis"/>
    <x v="1"/>
    <n v="16"/>
    <n v="8.0500000000000007"/>
    <s v="Southampton"/>
    <n v="1"/>
    <x v="1"/>
  </r>
  <r>
    <x v="2"/>
    <x v="0"/>
    <s v="Sundman, Mr. Johan Julian"/>
    <x v="1"/>
    <n v="44"/>
    <n v="7.9249999999999998"/>
    <s v="Southampton"/>
    <n v="1"/>
    <x v="0"/>
  </r>
  <r>
    <x v="2"/>
    <x v="1"/>
    <s v="Sutehall, Mr. Henry Jr"/>
    <x v="1"/>
    <n v="25"/>
    <n v="7.05"/>
    <s v="Southampton"/>
    <n v="1"/>
    <x v="0"/>
  </r>
  <r>
    <x v="2"/>
    <x v="1"/>
    <s v="Svensson, Mr. Johan"/>
    <x v="1"/>
    <n v="74"/>
    <n v="7.7750000000000004"/>
    <s v="Southampton"/>
    <n v="1"/>
    <x v="2"/>
  </r>
  <r>
    <x v="2"/>
    <x v="0"/>
    <s v="Svensson, Mr. Johan Cervin"/>
    <x v="1"/>
    <n v="14"/>
    <n v="9.2249999999999996"/>
    <s v="Southampton"/>
    <n v="1"/>
    <x v="1"/>
  </r>
  <r>
    <x v="2"/>
    <x v="1"/>
    <s v="Svensson, Mr. Olof"/>
    <x v="1"/>
    <n v="24"/>
    <n v="7.7957999999999998"/>
    <s v="Southampton"/>
    <n v="1"/>
    <x v="0"/>
  </r>
  <r>
    <x v="2"/>
    <x v="0"/>
    <s v="Tenglin, Mr. Gunnar Isidor"/>
    <x v="1"/>
    <n v="25"/>
    <n v="7.7957999999999998"/>
    <s v="Southampton"/>
    <n v="1"/>
    <x v="0"/>
  </r>
  <r>
    <x v="2"/>
    <x v="1"/>
    <s v="Theobald, Mr. Thomas Leonard"/>
    <x v="1"/>
    <n v="34"/>
    <n v="8.0500000000000007"/>
    <s v="Southampton"/>
    <n v="1"/>
    <x v="0"/>
  </r>
  <r>
    <x v="2"/>
    <x v="0"/>
    <s v="Thomas, Master. Assad Alexander"/>
    <x v="1"/>
    <n v="0.41670000000000001"/>
    <n v="8.5167000000000002"/>
    <s v="Cherbourg"/>
    <n v="2"/>
    <x v="1"/>
  </r>
  <r>
    <x v="2"/>
    <x v="1"/>
    <s v="Thomas, Mr. Charles P"/>
    <x v="1"/>
    <n v="31"/>
    <n v="6.4375"/>
    <s v="Cherbourg"/>
    <n v="2"/>
    <x v="0"/>
  </r>
  <r>
    <x v="2"/>
    <x v="1"/>
    <s v="Thomas, Mr. John"/>
    <x v="1"/>
    <n v="31"/>
    <n v="6.4375"/>
    <s v="Cherbourg"/>
    <n v="1"/>
    <x v="0"/>
  </r>
  <r>
    <x v="2"/>
    <x v="1"/>
    <s v="Thomas, Mr. Tannous"/>
    <x v="1"/>
    <n v="31"/>
    <n v="7.2249999999999996"/>
    <s v="Cherbourg"/>
    <n v="1"/>
    <x v="0"/>
  </r>
  <r>
    <x v="2"/>
    <x v="0"/>
    <s v="Thomas, Mrs. Alexander (Thamine &quot;Thelma&quot;)"/>
    <x v="0"/>
    <n v="16"/>
    <n v="8.5167000000000002"/>
    <s v="Cherbourg"/>
    <n v="3"/>
    <x v="1"/>
  </r>
  <r>
    <x v="2"/>
    <x v="1"/>
    <s v="Thomson, Mr. Alexander Morrison"/>
    <x v="1"/>
    <n v="31"/>
    <n v="8.0500000000000007"/>
    <s v="Southampton"/>
    <n v="1"/>
    <x v="0"/>
  </r>
  <r>
    <x v="2"/>
    <x v="1"/>
    <s v="Thorneycroft, Mr. Percival"/>
    <x v="1"/>
    <n v="31"/>
    <n v="16.100000000000001"/>
    <s v="Southampton"/>
    <n v="2"/>
    <x v="0"/>
  </r>
  <r>
    <x v="2"/>
    <x v="0"/>
    <s v="Thorneycroft, Mrs. Percival (Florence Kate White)"/>
    <x v="0"/>
    <n v="31"/>
    <n v="16.100000000000001"/>
    <s v="Southampton"/>
    <n v="2"/>
    <x v="0"/>
  </r>
  <r>
    <x v="2"/>
    <x v="1"/>
    <s v="Tikkanen, Mr. Juho"/>
    <x v="1"/>
    <n v="32"/>
    <n v="7.9249999999999998"/>
    <s v="Southampton"/>
    <n v="1"/>
    <x v="0"/>
  </r>
  <r>
    <x v="2"/>
    <x v="1"/>
    <s v="Tobin, Mr. Roger"/>
    <x v="1"/>
    <n v="31"/>
    <n v="7.75"/>
    <s v="Queenstown"/>
    <n v="1"/>
    <x v="0"/>
  </r>
  <r>
    <x v="2"/>
    <x v="1"/>
    <s v="Todoroff, Mr. Lalio"/>
    <x v="1"/>
    <n v="31"/>
    <n v="7.8958000000000004"/>
    <s v="Southampton"/>
    <n v="1"/>
    <x v="0"/>
  </r>
  <r>
    <x v="2"/>
    <x v="1"/>
    <s v="Tomlin, Mr. Ernest Portage"/>
    <x v="1"/>
    <n v="30.5"/>
    <n v="8.0500000000000007"/>
    <s v="Southampton"/>
    <n v="1"/>
    <x v="0"/>
  </r>
  <r>
    <x v="2"/>
    <x v="1"/>
    <s v="Torber, Mr. Ernst William"/>
    <x v="1"/>
    <n v="44"/>
    <n v="8.0500000000000007"/>
    <s v="Southampton"/>
    <n v="1"/>
    <x v="0"/>
  </r>
  <r>
    <x v="2"/>
    <x v="1"/>
    <s v="Torfa, Mr. Assad"/>
    <x v="1"/>
    <n v="31"/>
    <n v="7.2291999999999996"/>
    <s v="Cherbourg"/>
    <n v="1"/>
    <x v="0"/>
  </r>
  <r>
    <x v="2"/>
    <x v="0"/>
    <s v="Tornquist, Mr. William Henry"/>
    <x v="1"/>
    <n v="25"/>
    <n v="0"/>
    <s v="Southampton"/>
    <n v="1"/>
    <x v="0"/>
  </r>
  <r>
    <x v="2"/>
    <x v="1"/>
    <s v="Toufik, Mr. Nakli"/>
    <x v="1"/>
    <n v="31"/>
    <n v="7.2291999999999996"/>
    <s v="Cherbourg"/>
    <n v="1"/>
    <x v="0"/>
  </r>
  <r>
    <x v="2"/>
    <x v="0"/>
    <s v="Touma, Master. Georges Youssef"/>
    <x v="1"/>
    <n v="7"/>
    <n v="15.245799999999999"/>
    <s v="Cherbourg"/>
    <n v="3"/>
    <x v="1"/>
  </r>
  <r>
    <x v="2"/>
    <x v="0"/>
    <s v="Touma, Miss. Maria Youssef"/>
    <x v="0"/>
    <n v="9"/>
    <n v="15.245799999999999"/>
    <s v="Cherbourg"/>
    <n v="3"/>
    <x v="1"/>
  </r>
  <r>
    <x v="2"/>
    <x v="0"/>
    <s v="Touma, Mrs. Darwis (Hanne Youssef Razi)"/>
    <x v="0"/>
    <n v="29"/>
    <n v="15.245799999999999"/>
    <s v="Cherbourg"/>
    <n v="3"/>
    <x v="0"/>
  </r>
  <r>
    <x v="2"/>
    <x v="1"/>
    <s v="Turcin, Mr. Stjepan"/>
    <x v="1"/>
    <n v="36"/>
    <n v="7.8958000000000004"/>
    <s v="Southampton"/>
    <n v="1"/>
    <x v="0"/>
  </r>
  <r>
    <x v="2"/>
    <x v="0"/>
    <s v="Turja, Miss. Anna Sofia"/>
    <x v="0"/>
    <n v="18"/>
    <n v="9.8416999999999994"/>
    <s v="Southampton"/>
    <n v="1"/>
    <x v="0"/>
  </r>
  <r>
    <x v="2"/>
    <x v="0"/>
    <s v="Turkula, Mrs. (Hedwig)"/>
    <x v="0"/>
    <n v="63"/>
    <n v="9.5875000000000004"/>
    <s v="Southampton"/>
    <n v="1"/>
    <x v="2"/>
  </r>
  <r>
    <x v="2"/>
    <x v="1"/>
    <s v="van Billiard, Master. James William"/>
    <x v="1"/>
    <n v="31"/>
    <n v="14.5"/>
    <s v="Southampton"/>
    <n v="3"/>
    <x v="0"/>
  </r>
  <r>
    <x v="2"/>
    <x v="1"/>
    <s v="van Billiard, Master. Walter John"/>
    <x v="1"/>
    <n v="11.5"/>
    <n v="14.5"/>
    <s v="Southampton"/>
    <n v="3"/>
    <x v="1"/>
  </r>
  <r>
    <x v="2"/>
    <x v="1"/>
    <s v="van Billiard, Mr. Austin Blyler"/>
    <x v="1"/>
    <n v="40.5"/>
    <n v="14.5"/>
    <s v="Southampton"/>
    <n v="3"/>
    <x v="0"/>
  </r>
  <r>
    <x v="2"/>
    <x v="1"/>
    <s v="Van Impe, Miss. Catharina"/>
    <x v="0"/>
    <n v="10"/>
    <n v="24.15"/>
    <s v="Southampton"/>
    <n v="3"/>
    <x v="1"/>
  </r>
  <r>
    <x v="2"/>
    <x v="1"/>
    <s v="Van Impe, Mr. Jean Baptiste"/>
    <x v="1"/>
    <n v="36"/>
    <n v="24.15"/>
    <s v="Southampton"/>
    <n v="3"/>
    <x v="0"/>
  </r>
  <r>
    <x v="2"/>
    <x v="1"/>
    <s v="Van Impe, Mrs. Jean Baptiste (Rosalie Paula Govaert)"/>
    <x v="0"/>
    <n v="30"/>
    <n v="24.15"/>
    <s v="Southampton"/>
    <n v="3"/>
    <x v="0"/>
  </r>
  <r>
    <x v="2"/>
    <x v="1"/>
    <s v="van Melkebeke, Mr. Philemon"/>
    <x v="1"/>
    <n v="31"/>
    <n v="9.5"/>
    <s v="Southampton"/>
    <n v="1"/>
    <x v="0"/>
  </r>
  <r>
    <x v="2"/>
    <x v="1"/>
    <s v="Vande Velde, Mr. Johannes Joseph"/>
    <x v="1"/>
    <n v="33"/>
    <n v="9.5"/>
    <s v="Southampton"/>
    <n v="1"/>
    <x v="0"/>
  </r>
  <r>
    <x v="2"/>
    <x v="1"/>
    <s v="Vande Walle, Mr. Nestor Cyriel"/>
    <x v="1"/>
    <n v="28"/>
    <n v="9.5"/>
    <s v="Southampton"/>
    <n v="1"/>
    <x v="0"/>
  </r>
  <r>
    <x v="2"/>
    <x v="1"/>
    <s v="Vanden Steen, Mr. Leo Peter"/>
    <x v="1"/>
    <n v="28"/>
    <n v="9.5"/>
    <s v="Southampton"/>
    <n v="1"/>
    <x v="0"/>
  </r>
  <r>
    <x v="2"/>
    <x v="1"/>
    <s v="Vander Cruyssen, Mr. Victor"/>
    <x v="1"/>
    <n v="47"/>
    <n v="9"/>
    <s v="Southampton"/>
    <n v="1"/>
    <x v="0"/>
  </r>
  <r>
    <x v="2"/>
    <x v="1"/>
    <s v="Vander Planke, Miss. Augusta Maria"/>
    <x v="0"/>
    <n v="18"/>
    <n v="18"/>
    <s v="Southampton"/>
    <n v="3"/>
    <x v="0"/>
  </r>
  <r>
    <x v="2"/>
    <x v="1"/>
    <s v="Vander Planke, Mr. Julius"/>
    <x v="1"/>
    <n v="31"/>
    <n v="18"/>
    <s v="Southampton"/>
    <n v="4"/>
    <x v="0"/>
  </r>
  <r>
    <x v="2"/>
    <x v="1"/>
    <s v="Vander Planke, Mr. Leo Edmondus"/>
    <x v="1"/>
    <n v="16"/>
    <n v="18"/>
    <s v="Southampton"/>
    <n v="3"/>
    <x v="1"/>
  </r>
  <r>
    <x v="2"/>
    <x v="1"/>
    <s v="Vander Planke, Mrs. Julius (Emelia Maria Vandemoortele)"/>
    <x v="0"/>
    <n v="31"/>
    <n v="18"/>
    <s v="Southampton"/>
    <n v="2"/>
    <x v="0"/>
  </r>
  <r>
    <x v="2"/>
    <x v="0"/>
    <s v="Vartanian, Mr. David"/>
    <x v="1"/>
    <n v="22"/>
    <n v="7.2249999999999996"/>
    <s v="Cherbourg"/>
    <n v="1"/>
    <x v="0"/>
  </r>
  <r>
    <x v="2"/>
    <x v="1"/>
    <s v="Vendel, Mr. Olof Edvin"/>
    <x v="1"/>
    <n v="20"/>
    <n v="7.8541999999999996"/>
    <s v="Southampton"/>
    <n v="1"/>
    <x v="0"/>
  </r>
  <r>
    <x v="2"/>
    <x v="1"/>
    <s v="Vestrom, Miss. Hulda Amanda Adolfina"/>
    <x v="0"/>
    <n v="14"/>
    <n v="7.8541999999999996"/>
    <s v="Southampton"/>
    <n v="1"/>
    <x v="1"/>
  </r>
  <r>
    <x v="2"/>
    <x v="1"/>
    <s v="Vovk, Mr. Janko"/>
    <x v="1"/>
    <n v="22"/>
    <n v="7.8958000000000004"/>
    <s v="Southampton"/>
    <n v="1"/>
    <x v="0"/>
  </r>
  <r>
    <x v="2"/>
    <x v="1"/>
    <s v="Waelens, Mr. Achille"/>
    <x v="1"/>
    <n v="22"/>
    <n v="9"/>
    <s v="Southampton"/>
    <n v="1"/>
    <x v="0"/>
  </r>
  <r>
    <x v="2"/>
    <x v="1"/>
    <s v="Ware, Mr. Frederick"/>
    <x v="1"/>
    <n v="31"/>
    <n v="8.0500000000000007"/>
    <s v="Southampton"/>
    <n v="1"/>
    <x v="0"/>
  </r>
  <r>
    <x v="2"/>
    <x v="1"/>
    <s v="Warren, Mr. Charles William"/>
    <x v="1"/>
    <n v="31"/>
    <n v="7.55"/>
    <s v="Southampton"/>
    <n v="1"/>
    <x v="0"/>
  </r>
  <r>
    <x v="2"/>
    <x v="1"/>
    <s v="Webber, Mr. James"/>
    <x v="1"/>
    <n v="31"/>
    <n v="8.0500000000000007"/>
    <s v="Southampton"/>
    <n v="1"/>
    <x v="0"/>
  </r>
  <r>
    <x v="2"/>
    <x v="1"/>
    <s v="Wenzel, Mr. Linhart"/>
    <x v="1"/>
    <n v="32.5"/>
    <n v="9.5"/>
    <s v="Southampton"/>
    <n v="1"/>
    <x v="0"/>
  </r>
  <r>
    <x v="2"/>
    <x v="0"/>
    <s v="Whabee, Mrs. George Joseph (Shawneene Abi-Saab)"/>
    <x v="0"/>
    <n v="38"/>
    <n v="7.2291999999999996"/>
    <s v="Cherbourg"/>
    <n v="1"/>
    <x v="0"/>
  </r>
  <r>
    <x v="2"/>
    <x v="1"/>
    <s v="Widegren, Mr. Carl/Charles Peter"/>
    <x v="1"/>
    <n v="51"/>
    <n v="7.75"/>
    <s v="Southampton"/>
    <n v="1"/>
    <x v="0"/>
  </r>
  <r>
    <x v="2"/>
    <x v="1"/>
    <s v="Wiklund, Mr. Jakob Alfred"/>
    <x v="1"/>
    <n v="18"/>
    <n v="6.4958"/>
    <s v="Southampton"/>
    <n v="2"/>
    <x v="0"/>
  </r>
  <r>
    <x v="2"/>
    <x v="1"/>
    <s v="Wiklund, Mr. Karl Johan"/>
    <x v="1"/>
    <n v="21"/>
    <n v="6.4958"/>
    <s v="Southampton"/>
    <n v="2"/>
    <x v="0"/>
  </r>
  <r>
    <x v="2"/>
    <x v="0"/>
    <s v="Wilkes, Mrs. James (Ellen Needs)"/>
    <x v="0"/>
    <n v="47"/>
    <n v="7"/>
    <s v="Southampton"/>
    <n v="2"/>
    <x v="0"/>
  </r>
  <r>
    <x v="2"/>
    <x v="1"/>
    <s v="Willer, Mr. Aaron (&quot;Abi Weller&quot;)"/>
    <x v="1"/>
    <n v="31"/>
    <n v="8.7125000000000004"/>
    <s v="Southampton"/>
    <n v="1"/>
    <x v="0"/>
  </r>
  <r>
    <x v="2"/>
    <x v="1"/>
    <s v="Willey, Mr. Edward"/>
    <x v="1"/>
    <n v="31"/>
    <n v="7.55"/>
    <s v="Southampton"/>
    <n v="1"/>
    <x v="0"/>
  </r>
  <r>
    <x v="2"/>
    <x v="1"/>
    <s v="Williams, Mr. Howard Hugh &quot;Harry&quot;"/>
    <x v="1"/>
    <n v="31"/>
    <n v="8.0500000000000007"/>
    <s v="Southampton"/>
    <n v="1"/>
    <x v="0"/>
  </r>
  <r>
    <x v="2"/>
    <x v="1"/>
    <s v="Williams, Mr. Leslie"/>
    <x v="1"/>
    <n v="28.5"/>
    <n v="16.100000000000001"/>
    <s v="Southampton"/>
    <n v="1"/>
    <x v="0"/>
  </r>
  <r>
    <x v="2"/>
    <x v="1"/>
    <s v="Windelov, Mr. Einar"/>
    <x v="1"/>
    <n v="21"/>
    <n v="7.25"/>
    <s v="Southampton"/>
    <n v="1"/>
    <x v="0"/>
  </r>
  <r>
    <x v="2"/>
    <x v="1"/>
    <s v="Wirz, Mr. Albert"/>
    <x v="1"/>
    <n v="27"/>
    <n v="8.6624999999999996"/>
    <s v="Southampton"/>
    <n v="1"/>
    <x v="0"/>
  </r>
  <r>
    <x v="2"/>
    <x v="1"/>
    <s v="Wiseman, Mr. Phillippe"/>
    <x v="1"/>
    <n v="31"/>
    <n v="7.25"/>
    <s v="Southampton"/>
    <n v="1"/>
    <x v="0"/>
  </r>
  <r>
    <x v="2"/>
    <x v="1"/>
    <s v="Wittevrongel, Mr. Camille"/>
    <x v="1"/>
    <n v="36"/>
    <n v="9.5"/>
    <s v="Southampton"/>
    <n v="1"/>
    <x v="0"/>
  </r>
  <r>
    <x v="2"/>
    <x v="1"/>
    <s v="Yasbeck, Mr. Antoni"/>
    <x v="1"/>
    <n v="27"/>
    <n v="14.4542"/>
    <s v="Cherbourg"/>
    <n v="2"/>
    <x v="0"/>
  </r>
  <r>
    <x v="2"/>
    <x v="0"/>
    <s v="Yasbeck, Mrs. Antoni (Selini Alexander)"/>
    <x v="0"/>
    <n v="15"/>
    <n v="14.4542"/>
    <s v="Cherbourg"/>
    <n v="2"/>
    <x v="1"/>
  </r>
  <r>
    <x v="2"/>
    <x v="1"/>
    <s v="Youseff, Mr. Gerious"/>
    <x v="1"/>
    <n v="45.5"/>
    <n v="7.2249999999999996"/>
    <s v="Cherbourg"/>
    <n v="1"/>
    <x v="0"/>
  </r>
  <r>
    <x v="2"/>
    <x v="1"/>
    <s v="Yousif, Mr. Wazli"/>
    <x v="1"/>
    <n v="31"/>
    <n v="7.2249999999999996"/>
    <s v="Cherbourg"/>
    <n v="1"/>
    <x v="0"/>
  </r>
  <r>
    <x v="2"/>
    <x v="1"/>
    <s v="Yousseff, Mr. Gerious"/>
    <x v="1"/>
    <n v="31"/>
    <n v="14.458299999999999"/>
    <s v="Cherbourg"/>
    <n v="1"/>
    <x v="0"/>
  </r>
  <r>
    <x v="2"/>
    <x v="1"/>
    <s v="Zabour, Miss. Hileni"/>
    <x v="0"/>
    <n v="14.5"/>
    <n v="14.4542"/>
    <s v="Cherbourg"/>
    <n v="2"/>
    <x v="1"/>
  </r>
  <r>
    <x v="2"/>
    <x v="1"/>
    <s v="Zabour, Miss. Thamine"/>
    <x v="0"/>
    <n v="31"/>
    <n v="14.4542"/>
    <s v="Cherbourg"/>
    <n v="2"/>
    <x v="0"/>
  </r>
  <r>
    <x v="2"/>
    <x v="1"/>
    <s v="Zakarian, Mr. Mapriededer"/>
    <x v="1"/>
    <n v="26.5"/>
    <n v="7.2249999999999996"/>
    <s v="Cherbourg"/>
    <n v="1"/>
    <x v="0"/>
  </r>
  <r>
    <x v="2"/>
    <x v="1"/>
    <s v="Zakarian, Mr. Ortin"/>
    <x v="1"/>
    <n v="27"/>
    <n v="7.2249999999999996"/>
    <s v="Cherbourg"/>
    <n v="1"/>
    <x v="0"/>
  </r>
  <r>
    <x v="2"/>
    <x v="1"/>
    <s v="Zimmerman, Mr. Leo"/>
    <x v="1"/>
    <n v="29"/>
    <n v="7.875"/>
    <s v="Southampton"/>
    <n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8F5F12-A11A-46FB-820F-0A545DC5C9C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95:D100" firstHeaderRow="1" firstDataRow="2" firstDataCol="1"/>
  <pivotFields count="9">
    <pivotField showAll="0">
      <items count="4">
        <item x="0"/>
        <item x="1"/>
        <item x="2"/>
        <item t="default"/>
      </items>
    </pivotField>
    <pivotField axis="axisCol" dataField="1" showAll="0">
      <items count="3">
        <item x="1"/>
        <item x="0"/>
        <item t="default"/>
      </items>
    </pivotField>
    <pivotField showAll="0"/>
    <pivotField showAll="0">
      <items count="3">
        <item x="0"/>
        <item x="1"/>
        <item t="default"/>
      </items>
    </pivotField>
    <pivotField showAll="0"/>
    <pivotField showAll="0"/>
    <pivotField showAll="0"/>
    <pivotField showAll="0"/>
    <pivotField axis="axisRow" showAll="0">
      <items count="4">
        <item x="1"/>
        <item x="0"/>
        <item x="2"/>
        <item t="default"/>
      </items>
    </pivotField>
  </pivotFields>
  <rowFields count="1">
    <field x="8"/>
  </rowFields>
  <rowItems count="4">
    <i>
      <x/>
    </i>
    <i>
      <x v="1"/>
    </i>
    <i>
      <x v="2"/>
    </i>
    <i t="grand">
      <x/>
    </i>
  </rowItems>
  <colFields count="1">
    <field x="1"/>
  </colFields>
  <colItems count="3">
    <i>
      <x/>
    </i>
    <i>
      <x v="1"/>
    </i>
    <i t="grand">
      <x/>
    </i>
  </colItems>
  <dataFields count="1">
    <dataField name="Count of survived" fld="1" subtotal="count" baseField="0" baseItem="0"/>
  </dataFields>
  <chartFormats count="4">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8" format="16" series="1">
      <pivotArea type="data" outline="0" fieldPosition="0">
        <references count="2">
          <reference field="4294967294" count="1" selected="0">
            <x v="0"/>
          </reference>
          <reference field="1" count="1" selected="0">
            <x v="0"/>
          </reference>
        </references>
      </pivotArea>
    </chartFormat>
    <chartFormat chart="8"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332A73-6CCB-4AFF-A7A8-EDBB6410A1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9">
    <pivotField showAll="0">
      <items count="4">
        <item x="0"/>
        <item x="1"/>
        <item x="2"/>
        <item t="default"/>
      </items>
    </pivotField>
    <pivotField axis="axisRow" dataField="1" showAll="0">
      <items count="3">
        <item x="1"/>
        <item x="0"/>
        <item t="default"/>
      </items>
    </pivotField>
    <pivotField showAll="0"/>
    <pivotField showAll="0">
      <items count="3">
        <item x="0"/>
        <item x="1"/>
        <item t="default"/>
      </items>
    </pivotField>
    <pivotField showAll="0"/>
    <pivotField showAll="0"/>
    <pivotField showAll="0"/>
    <pivotField showAll="0"/>
    <pivotField showAll="0">
      <items count="4">
        <item x="1"/>
        <item x="0"/>
        <item x="2"/>
        <item t="default"/>
      </items>
    </pivotField>
  </pivotFields>
  <rowFields count="1">
    <field x="1"/>
  </rowFields>
  <rowItems count="3">
    <i>
      <x/>
    </i>
    <i>
      <x v="1"/>
    </i>
    <i t="grand">
      <x/>
    </i>
  </rowItems>
  <colItems count="1">
    <i/>
  </colItems>
  <dataFields count="1">
    <dataField name="Count of survived" fld="1" subtotal="count" baseField="0" baseItem="0"/>
  </dataFields>
  <formats count="1">
    <format dxfId="5">
      <pivotArea grandRow="1" outline="0" collapsedLevelsAreSubtotals="1" fieldPosition="0"/>
    </format>
  </formats>
  <chartFormats count="8">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0"/>
          </reference>
        </references>
      </pivotArea>
    </chartFormat>
    <chartFormat chart="4" format="4">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 count="1" selected="0">
            <x v="0"/>
          </reference>
        </references>
      </pivotArea>
    </chartFormat>
    <chartFormat chart="6" format="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D0A152-0FA2-44BF-ABE1-6188994626B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9:D90" firstHeaderRow="1" firstDataRow="2" firstDataCol="1"/>
  <pivotFields count="9">
    <pivotField axis="axisRow" showAll="0">
      <items count="4">
        <item x="0"/>
        <item x="1"/>
        <item x="2"/>
        <item t="default"/>
      </items>
    </pivotField>
    <pivotField axis="axisCol" dataField="1" showAll="0">
      <items count="3">
        <item x="1"/>
        <item x="0"/>
        <item t="default"/>
      </items>
    </pivotField>
    <pivotField showAll="0"/>
    <pivotField axis="axisRow" showAll="0">
      <items count="3">
        <item x="0"/>
        <item x="1"/>
        <item t="default"/>
      </items>
    </pivotField>
    <pivotField showAll="0"/>
    <pivotField showAll="0"/>
    <pivotField showAll="0"/>
    <pivotField showAll="0"/>
    <pivotField showAll="0">
      <items count="4">
        <item x="1"/>
        <item x="0"/>
        <item x="2"/>
        <item t="default"/>
      </items>
    </pivotField>
  </pivotFields>
  <rowFields count="2">
    <field x="0"/>
    <field x="3"/>
  </rowFields>
  <rowItems count="10">
    <i>
      <x/>
    </i>
    <i r="1">
      <x/>
    </i>
    <i r="1">
      <x v="1"/>
    </i>
    <i>
      <x v="1"/>
    </i>
    <i r="1">
      <x/>
    </i>
    <i r="1">
      <x v="1"/>
    </i>
    <i>
      <x v="2"/>
    </i>
    <i r="1">
      <x/>
    </i>
    <i r="1">
      <x v="1"/>
    </i>
    <i t="grand">
      <x/>
    </i>
  </rowItems>
  <colFields count="1">
    <field x="1"/>
  </colFields>
  <colItems count="3">
    <i>
      <x/>
    </i>
    <i>
      <x v="1"/>
    </i>
    <i t="grand">
      <x/>
    </i>
  </colItems>
  <dataFields count="1">
    <dataField name="Count of survived" fld="1" subtotal="count" baseField="0" baseItem="0"/>
  </dataFields>
  <chartFormats count="4">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8" format="16" series="1">
      <pivotArea type="data" outline="0" fieldPosition="0">
        <references count="2">
          <reference field="4294967294" count="1" selected="0">
            <x v="0"/>
          </reference>
          <reference field="1" count="1" selected="0">
            <x v="0"/>
          </reference>
        </references>
      </pivotArea>
    </chartFormat>
    <chartFormat chart="8"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7B6B43-F177-4DB9-B4E2-C934DA74B3E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9:D74" firstHeaderRow="1" firstDataRow="2" firstDataCol="1"/>
  <pivotFields count="9">
    <pivotField axis="axisRow" showAll="0">
      <items count="4">
        <item x="0"/>
        <item x="1"/>
        <item x="2"/>
        <item t="default"/>
      </items>
    </pivotField>
    <pivotField axis="axisCol" dataField="1" showAll="0">
      <items count="3">
        <item x="1"/>
        <item x="0"/>
        <item t="default"/>
      </items>
    </pivotField>
    <pivotField showAll="0"/>
    <pivotField showAll="0">
      <items count="3">
        <item x="0"/>
        <item x="1"/>
        <item t="default"/>
      </items>
    </pivotField>
    <pivotField showAll="0"/>
    <pivotField showAll="0"/>
    <pivotField showAll="0"/>
    <pivotField showAll="0"/>
    <pivotField showAll="0">
      <items count="4">
        <item x="1"/>
        <item x="0"/>
        <item x="2"/>
        <item t="default"/>
      </items>
    </pivotField>
  </pivotFields>
  <rowFields count="1">
    <field x="0"/>
  </rowFields>
  <rowItems count="4">
    <i>
      <x/>
    </i>
    <i>
      <x v="1"/>
    </i>
    <i>
      <x v="2"/>
    </i>
    <i t="grand">
      <x/>
    </i>
  </rowItems>
  <colFields count="1">
    <field x="1"/>
  </colFields>
  <colItems count="3">
    <i>
      <x/>
    </i>
    <i>
      <x v="1"/>
    </i>
    <i t="grand">
      <x/>
    </i>
  </colItems>
  <dataFields count="1">
    <dataField name="Count of survived" fld="1" subtotal="count" baseField="0" baseItem="0"/>
  </dataFields>
  <chartFormats count="4">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8" format="16" series="1">
      <pivotArea type="data" outline="0" fieldPosition="0">
        <references count="2">
          <reference field="4294967294" count="1" selected="0">
            <x v="0"/>
          </reference>
          <reference field="1" count="1" selected="0">
            <x v="0"/>
          </reference>
        </references>
      </pivotArea>
    </chartFormat>
    <chartFormat chart="8"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10039A-4454-4D34-8ADE-2564B6AF601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0:C64" firstHeaderRow="1" firstDataRow="2" firstDataCol="1"/>
  <pivotFields count="9">
    <pivotField showAll="0">
      <items count="4">
        <item x="0"/>
        <item x="1"/>
        <item x="2"/>
        <item t="default"/>
      </items>
    </pivotField>
    <pivotField axis="axisCol" dataField="1" showAll="0">
      <items count="3">
        <item h="1" x="1"/>
        <item x="0"/>
        <item t="default"/>
      </items>
    </pivotField>
    <pivotField showAll="0"/>
    <pivotField axis="axisRow" showAll="0">
      <items count="3">
        <item x="0"/>
        <item x="1"/>
        <item t="default"/>
      </items>
    </pivotField>
    <pivotField showAll="0"/>
    <pivotField showAll="0"/>
    <pivotField showAll="0"/>
    <pivotField showAll="0"/>
    <pivotField showAll="0">
      <items count="4">
        <item x="1"/>
        <item x="0"/>
        <item x="2"/>
        <item t="default"/>
      </items>
    </pivotField>
  </pivotFields>
  <rowFields count="1">
    <field x="3"/>
  </rowFields>
  <rowItems count="3">
    <i>
      <x/>
    </i>
    <i>
      <x v="1"/>
    </i>
    <i t="grand">
      <x/>
    </i>
  </rowItems>
  <colFields count="1">
    <field x="1"/>
  </colFields>
  <colItems count="2">
    <i>
      <x v="1"/>
    </i>
    <i t="grand">
      <x/>
    </i>
  </colItems>
  <dataFields count="1">
    <dataField name="Count of survived" fld="1" subtotal="count" baseField="0" baseItem="0"/>
  </dataFields>
  <chartFormats count="4">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8" format="16" series="1">
      <pivotArea type="data" outline="0" fieldPosition="0">
        <references count="2">
          <reference field="4294967294" count="1" selected="0">
            <x v="0"/>
          </reference>
          <reference field="1" count="1" selected="0">
            <x v="0"/>
          </reference>
        </references>
      </pivotArea>
    </chartFormat>
    <chartFormat chart="8"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C3E488-01B8-4650-B3A8-B12D912C441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1:D55" firstHeaderRow="1" firstDataRow="2" firstDataCol="1"/>
  <pivotFields count="9">
    <pivotField showAll="0">
      <items count="4">
        <item x="0"/>
        <item x="1"/>
        <item x="2"/>
        <item t="default"/>
      </items>
    </pivotField>
    <pivotField axis="axisCol" dataField="1" showAll="0">
      <items count="3">
        <item x="1"/>
        <item x="0"/>
        <item t="default"/>
      </items>
    </pivotField>
    <pivotField showAll="0"/>
    <pivotField axis="axisRow" showAll="0">
      <items count="3">
        <item x="0"/>
        <item x="1"/>
        <item t="default"/>
      </items>
    </pivotField>
    <pivotField showAll="0"/>
    <pivotField showAll="0"/>
    <pivotField showAll="0"/>
    <pivotField showAll="0"/>
    <pivotField showAll="0">
      <items count="4">
        <item x="1"/>
        <item x="0"/>
        <item x="2"/>
        <item t="default"/>
      </items>
    </pivotField>
  </pivotFields>
  <rowFields count="1">
    <field x="3"/>
  </rowFields>
  <rowItems count="3">
    <i>
      <x/>
    </i>
    <i>
      <x v="1"/>
    </i>
    <i t="grand">
      <x/>
    </i>
  </rowItems>
  <colFields count="1">
    <field x="1"/>
  </colFields>
  <colItems count="3">
    <i>
      <x/>
    </i>
    <i>
      <x v="1"/>
    </i>
    <i t="grand">
      <x/>
    </i>
  </colItems>
  <dataFields count="1">
    <dataField name="Count of survived" fld="1" subtotal="count" baseField="0" baseItem="0"/>
  </dataFields>
  <chartFormats count="4">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8" format="16" series="1">
      <pivotArea type="data" outline="0" fieldPosition="0">
        <references count="2">
          <reference field="4294967294" count="1" selected="0">
            <x v="0"/>
          </reference>
          <reference field="1" count="1" selected="0">
            <x v="0"/>
          </reference>
        </references>
      </pivotArea>
    </chartFormat>
    <chartFormat chart="8"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780D7F-452D-46F3-851F-C69F845B45B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7:B31" firstHeaderRow="1" firstDataRow="1" firstDataCol="1"/>
  <pivotFields count="9">
    <pivotField axis="axisRow" dataField="1"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showAll="0"/>
    <pivotField showAll="0"/>
    <pivotField showAll="0"/>
    <pivotField showAll="0">
      <items count="4">
        <item x="1"/>
        <item x="0"/>
        <item x="2"/>
        <item t="default"/>
      </items>
    </pivotField>
  </pivotFields>
  <rowFields count="1">
    <field x="0"/>
  </rowFields>
  <rowItems count="4">
    <i>
      <x/>
    </i>
    <i>
      <x v="1"/>
    </i>
    <i>
      <x v="2"/>
    </i>
    <i t="grand">
      <x/>
    </i>
  </rowItems>
  <colItems count="1">
    <i/>
  </colItems>
  <dataFields count="1">
    <dataField name="Count of passenger_class" fld="0" subtotal="count" baseField="0" baseItem="0"/>
  </dataFields>
  <chartFormats count="2">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A23998-DF62-4720-A17D-75CCCDAA2A9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3" firstHeaderRow="1" firstDataRow="2" firstDataCol="1"/>
  <pivotFields count="9">
    <pivotField axis="axisRow" showAll="0">
      <items count="4">
        <item x="0"/>
        <item x="1"/>
        <item x="2"/>
        <item t="default"/>
      </items>
    </pivotField>
    <pivotField axis="axisCol" dataField="1" showAll="0">
      <items count="3">
        <item x="1"/>
        <item x="0"/>
        <item t="default"/>
      </items>
    </pivotField>
    <pivotField showAll="0"/>
    <pivotField showAll="0">
      <items count="3">
        <item x="0"/>
        <item x="1"/>
        <item t="default"/>
      </items>
    </pivotField>
    <pivotField showAll="0"/>
    <pivotField showAll="0"/>
    <pivotField showAll="0"/>
    <pivotField showAll="0"/>
    <pivotField showAll="0">
      <items count="4">
        <item x="1"/>
        <item x="0"/>
        <item x="2"/>
        <item t="default"/>
      </items>
    </pivotField>
  </pivotFields>
  <rowFields count="1">
    <field x="0"/>
  </rowFields>
  <rowItems count="4">
    <i>
      <x/>
    </i>
    <i>
      <x v="1"/>
    </i>
    <i>
      <x v="2"/>
    </i>
    <i t="grand">
      <x/>
    </i>
  </rowItems>
  <colFields count="1">
    <field x="1"/>
  </colFields>
  <colItems count="3">
    <i>
      <x/>
    </i>
    <i>
      <x v="1"/>
    </i>
    <i t="grand">
      <x/>
    </i>
  </colItems>
  <dataFields count="1">
    <dataField name="Count of survived" fld="1" subtotal="count" baseField="0" baseItem="0"/>
  </dataFields>
  <chartFormats count="16">
    <chartFormat chart="3" format="8" series="1">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3">
          <reference field="4294967294" count="1" selected="0">
            <x v="0"/>
          </reference>
          <reference field="0" count="1" selected="0">
            <x v="0"/>
          </reference>
          <reference field="1" count="1" selected="0">
            <x v="0"/>
          </reference>
        </references>
      </pivotArea>
    </chartFormat>
    <chartFormat chart="3" format="10">
      <pivotArea type="data" outline="0" fieldPosition="0">
        <references count="3">
          <reference field="4294967294" count="1" selected="0">
            <x v="0"/>
          </reference>
          <reference field="0" count="1" selected="0">
            <x v="1"/>
          </reference>
          <reference field="1" count="1" selected="0">
            <x v="0"/>
          </reference>
        </references>
      </pivotArea>
    </chartFormat>
    <chartFormat chart="3" format="11">
      <pivotArea type="data" outline="0" fieldPosition="0">
        <references count="3">
          <reference field="4294967294" count="1" selected="0">
            <x v="0"/>
          </reference>
          <reference field="0" count="1" selected="0">
            <x v="2"/>
          </reference>
          <reference field="1" count="1" selected="0">
            <x v="0"/>
          </reference>
        </references>
      </pivotArea>
    </chartFormat>
    <chartFormat chart="3" format="12" series="1">
      <pivotArea type="data" outline="0" fieldPosition="0">
        <references count="2">
          <reference field="4294967294" count="1" selected="0">
            <x v="0"/>
          </reference>
          <reference field="1" count="1" selected="0">
            <x v="1"/>
          </reference>
        </references>
      </pivotArea>
    </chartFormat>
    <chartFormat chart="3" format="13">
      <pivotArea type="data" outline="0" fieldPosition="0">
        <references count="3">
          <reference field="4294967294" count="1" selected="0">
            <x v="0"/>
          </reference>
          <reference field="0" count="1" selected="0">
            <x v="0"/>
          </reference>
          <reference field="1" count="1" selected="0">
            <x v="1"/>
          </reference>
        </references>
      </pivotArea>
    </chartFormat>
    <chartFormat chart="3" format="14">
      <pivotArea type="data" outline="0" fieldPosition="0">
        <references count="3">
          <reference field="4294967294" count="1" selected="0">
            <x v="0"/>
          </reference>
          <reference field="0" count="1" selected="0">
            <x v="1"/>
          </reference>
          <reference field="1" count="1" selected="0">
            <x v="1"/>
          </reference>
        </references>
      </pivotArea>
    </chartFormat>
    <chartFormat chart="3" format="15">
      <pivotArea type="data" outline="0" fieldPosition="0">
        <references count="3">
          <reference field="4294967294" count="1" selected="0">
            <x v="0"/>
          </reference>
          <reference field="0" count="1" selected="0">
            <x v="2"/>
          </reference>
          <reference field="1" count="1" selected="0">
            <x v="1"/>
          </reference>
        </references>
      </pivotArea>
    </chartFormat>
    <chartFormat chart="4" format="16" series="1">
      <pivotArea type="data" outline="0" fieldPosition="0">
        <references count="2">
          <reference field="4294967294" count="1" selected="0">
            <x v="0"/>
          </reference>
          <reference field="1" count="1" selected="0">
            <x v="0"/>
          </reference>
        </references>
      </pivotArea>
    </chartFormat>
    <chartFormat chart="4" format="17">
      <pivotArea type="data" outline="0" fieldPosition="0">
        <references count="3">
          <reference field="4294967294" count="1" selected="0">
            <x v="0"/>
          </reference>
          <reference field="0" count="1" selected="0">
            <x v="0"/>
          </reference>
          <reference field="1" count="1" selected="0">
            <x v="0"/>
          </reference>
        </references>
      </pivotArea>
    </chartFormat>
    <chartFormat chart="4" format="18">
      <pivotArea type="data" outline="0" fieldPosition="0">
        <references count="3">
          <reference field="4294967294" count="1" selected="0">
            <x v="0"/>
          </reference>
          <reference field="0" count="1" selected="0">
            <x v="1"/>
          </reference>
          <reference field="1" count="1" selected="0">
            <x v="0"/>
          </reference>
        </references>
      </pivotArea>
    </chartFormat>
    <chartFormat chart="4" format="19">
      <pivotArea type="data" outline="0" fieldPosition="0">
        <references count="3">
          <reference field="4294967294" count="1" selected="0">
            <x v="0"/>
          </reference>
          <reference field="0" count="1" selected="0">
            <x v="2"/>
          </reference>
          <reference field="1" count="1" selected="0">
            <x v="0"/>
          </reference>
        </references>
      </pivotArea>
    </chartFormat>
    <chartFormat chart="4" format="20" series="1">
      <pivotArea type="data" outline="0" fieldPosition="0">
        <references count="2">
          <reference field="4294967294" count="1" selected="0">
            <x v="0"/>
          </reference>
          <reference field="1" count="1" selected="0">
            <x v="1"/>
          </reference>
        </references>
      </pivotArea>
    </chartFormat>
    <chartFormat chart="4" format="21">
      <pivotArea type="data" outline="0" fieldPosition="0">
        <references count="3">
          <reference field="4294967294" count="1" selected="0">
            <x v="0"/>
          </reference>
          <reference field="0" count="1" selected="0">
            <x v="0"/>
          </reference>
          <reference field="1" count="1" selected="0">
            <x v="1"/>
          </reference>
        </references>
      </pivotArea>
    </chartFormat>
    <chartFormat chart="4" format="22">
      <pivotArea type="data" outline="0" fieldPosition="0">
        <references count="3">
          <reference field="4294967294" count="1" selected="0">
            <x v="0"/>
          </reference>
          <reference field="0" count="1" selected="0">
            <x v="1"/>
          </reference>
          <reference field="1" count="1" selected="0">
            <x v="1"/>
          </reference>
        </references>
      </pivotArea>
    </chartFormat>
    <chartFormat chart="4" format="23">
      <pivotArea type="data" outline="0" fieldPosition="0">
        <references count="3">
          <reference field="4294967294" count="1" selected="0">
            <x v="0"/>
          </reference>
          <reference field="0" count="1" selected="0">
            <x v="2"/>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F23EE4-D4CB-41C0-962C-445DFF25B3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1:B14" firstHeaderRow="1" firstDataRow="1" firstDataCol="1"/>
  <pivotFields count="9">
    <pivotField showAll="0">
      <items count="4">
        <item x="0"/>
        <item x="1"/>
        <item x="2"/>
        <item t="default"/>
      </items>
    </pivotField>
    <pivotField showAll="0">
      <items count="3">
        <item x="1"/>
        <item x="0"/>
        <item t="default"/>
      </items>
    </pivotField>
    <pivotField showAll="0"/>
    <pivotField axis="axisRow" dataField="1" showAll="0">
      <items count="3">
        <item x="0"/>
        <item x="1"/>
        <item t="default"/>
      </items>
    </pivotField>
    <pivotField showAll="0"/>
    <pivotField showAll="0"/>
    <pivotField showAll="0"/>
    <pivotField showAll="0"/>
    <pivotField showAll="0">
      <items count="4">
        <item x="1"/>
        <item x="0"/>
        <item x="2"/>
        <item t="default"/>
      </items>
    </pivotField>
  </pivotFields>
  <rowFields count="1">
    <field x="3"/>
  </rowFields>
  <rowItems count="3">
    <i>
      <x/>
    </i>
    <i>
      <x v="1"/>
    </i>
    <i t="grand">
      <x/>
    </i>
  </rowItems>
  <colItems count="1">
    <i/>
  </colItems>
  <dataFields count="1">
    <dataField name="Count of sex"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E48320-7E69-4837-A876-0170766D9F8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2:D47" firstHeaderRow="1" firstDataRow="2" firstDataCol="1"/>
  <pivotFields count="9">
    <pivotField showAll="0">
      <items count="4">
        <item x="0"/>
        <item x="1"/>
        <item x="2"/>
        <item t="default"/>
      </items>
    </pivotField>
    <pivotField axis="axisCol" dataField="1" showAll="0">
      <items count="3">
        <item x="1"/>
        <item x="0"/>
        <item t="default"/>
      </items>
    </pivotField>
    <pivotField showAll="0"/>
    <pivotField showAll="0">
      <items count="3">
        <item x="0"/>
        <item x="1"/>
        <item t="default"/>
      </items>
    </pivotField>
    <pivotField showAll="0"/>
    <pivotField showAll="0"/>
    <pivotField showAll="0"/>
    <pivotField showAll="0"/>
    <pivotField axis="axisRow" showAll="0">
      <items count="4">
        <item x="1"/>
        <item x="0"/>
        <item x="2"/>
        <item t="default"/>
      </items>
    </pivotField>
  </pivotFields>
  <rowFields count="1">
    <field x="8"/>
  </rowFields>
  <rowItems count="4">
    <i>
      <x/>
    </i>
    <i>
      <x v="1"/>
    </i>
    <i>
      <x v="2"/>
    </i>
    <i t="grand">
      <x/>
    </i>
  </rowItems>
  <colFields count="1">
    <field x="1"/>
  </colFields>
  <colItems count="3">
    <i>
      <x/>
    </i>
    <i>
      <x v="1"/>
    </i>
    <i t="grand">
      <x/>
    </i>
  </colItems>
  <dataFields count="1">
    <dataField name="Count of survived" fld="1" subtotal="count" baseField="0" baseItem="0"/>
  </dataFields>
  <chartFormats count="16">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7" format="10">
      <pivotArea type="data" outline="0" fieldPosition="0">
        <references count="3">
          <reference field="4294967294" count="1" selected="0">
            <x v="0"/>
          </reference>
          <reference field="1" count="1" selected="0">
            <x v="0"/>
          </reference>
          <reference field="8" count="1" selected="0">
            <x v="0"/>
          </reference>
        </references>
      </pivotArea>
    </chartFormat>
    <chartFormat chart="7" format="11">
      <pivotArea type="data" outline="0" fieldPosition="0">
        <references count="3">
          <reference field="4294967294" count="1" selected="0">
            <x v="0"/>
          </reference>
          <reference field="1" count="1" selected="0">
            <x v="0"/>
          </reference>
          <reference field="8" count="1" selected="0">
            <x v="1"/>
          </reference>
        </references>
      </pivotArea>
    </chartFormat>
    <chartFormat chart="7" format="12">
      <pivotArea type="data" outline="0" fieldPosition="0">
        <references count="3">
          <reference field="4294967294" count="1" selected="0">
            <x v="0"/>
          </reference>
          <reference field="1" count="1" selected="0">
            <x v="0"/>
          </reference>
          <reference field="8" count="1" selected="0">
            <x v="2"/>
          </reference>
        </references>
      </pivotArea>
    </chartFormat>
    <chartFormat chart="7" format="13">
      <pivotArea type="data" outline="0" fieldPosition="0">
        <references count="3">
          <reference field="4294967294" count="1" selected="0">
            <x v="0"/>
          </reference>
          <reference field="1" count="1" selected="0">
            <x v="1"/>
          </reference>
          <reference field="8" count="1" selected="0">
            <x v="0"/>
          </reference>
        </references>
      </pivotArea>
    </chartFormat>
    <chartFormat chart="7" format="14">
      <pivotArea type="data" outline="0" fieldPosition="0">
        <references count="3">
          <reference field="4294967294" count="1" selected="0">
            <x v="0"/>
          </reference>
          <reference field="1" count="1" selected="0">
            <x v="1"/>
          </reference>
          <reference field="8" count="1" selected="0">
            <x v="1"/>
          </reference>
        </references>
      </pivotArea>
    </chartFormat>
    <chartFormat chart="7" format="15">
      <pivotArea type="data" outline="0" fieldPosition="0">
        <references count="3">
          <reference field="4294967294" count="1" selected="0">
            <x v="0"/>
          </reference>
          <reference field="1" count="1" selected="0">
            <x v="1"/>
          </reference>
          <reference field="8" count="1" selected="0">
            <x v="2"/>
          </reference>
        </references>
      </pivotArea>
    </chartFormat>
    <chartFormat chart="8" format="16" series="1">
      <pivotArea type="data" outline="0" fieldPosition="0">
        <references count="2">
          <reference field="4294967294" count="1" selected="0">
            <x v="0"/>
          </reference>
          <reference field="1" count="1" selected="0">
            <x v="0"/>
          </reference>
        </references>
      </pivotArea>
    </chartFormat>
    <chartFormat chart="8" format="17" series="1">
      <pivotArea type="data" outline="0" fieldPosition="0">
        <references count="2">
          <reference field="4294967294" count="1" selected="0">
            <x v="0"/>
          </reference>
          <reference field="1" count="1" selected="0">
            <x v="1"/>
          </reference>
        </references>
      </pivotArea>
    </chartFormat>
    <chartFormat chart="8" format="18">
      <pivotArea type="data" outline="0" fieldPosition="0">
        <references count="3">
          <reference field="4294967294" count="1" selected="0">
            <x v="0"/>
          </reference>
          <reference field="1" count="1" selected="0">
            <x v="0"/>
          </reference>
          <reference field="8" count="1" selected="0">
            <x v="0"/>
          </reference>
        </references>
      </pivotArea>
    </chartFormat>
    <chartFormat chart="8" format="19">
      <pivotArea type="data" outline="0" fieldPosition="0">
        <references count="3">
          <reference field="4294967294" count="1" selected="0">
            <x v="0"/>
          </reference>
          <reference field="1" count="1" selected="0">
            <x v="0"/>
          </reference>
          <reference field="8" count="1" selected="0">
            <x v="1"/>
          </reference>
        </references>
      </pivotArea>
    </chartFormat>
    <chartFormat chart="8" format="20">
      <pivotArea type="data" outline="0" fieldPosition="0">
        <references count="3">
          <reference field="4294967294" count="1" selected="0">
            <x v="0"/>
          </reference>
          <reference field="1" count="1" selected="0">
            <x v="0"/>
          </reference>
          <reference field="8" count="1" selected="0">
            <x v="2"/>
          </reference>
        </references>
      </pivotArea>
    </chartFormat>
    <chartFormat chart="8" format="21">
      <pivotArea type="data" outline="0" fieldPosition="0">
        <references count="3">
          <reference field="4294967294" count="1" selected="0">
            <x v="0"/>
          </reference>
          <reference field="1" count="1" selected="0">
            <x v="1"/>
          </reference>
          <reference field="8" count="1" selected="0">
            <x v="0"/>
          </reference>
        </references>
      </pivotArea>
    </chartFormat>
    <chartFormat chart="8" format="22">
      <pivotArea type="data" outline="0" fieldPosition="0">
        <references count="3">
          <reference field="4294967294" count="1" selected="0">
            <x v="0"/>
          </reference>
          <reference field="1" count="1" selected="0">
            <x v="1"/>
          </reference>
          <reference field="8" count="1" selected="0">
            <x v="1"/>
          </reference>
        </references>
      </pivotArea>
    </chartFormat>
    <chartFormat chart="8" format="23">
      <pivotArea type="data" outline="0" fieldPosition="0">
        <references count="3">
          <reference field="4294967294" count="1" selected="0">
            <x v="0"/>
          </reference>
          <reference field="1" count="1" selected="0">
            <x v="1"/>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E707471-3F74-41AD-BE31-504F6137E3A8}" autoFormatId="16" applyNumberFormats="0" applyBorderFormats="0" applyFontFormats="0" applyPatternFormats="0" applyAlignmentFormats="0" applyWidthHeightFormats="0">
  <queryTableRefresh nextId="10">
    <queryTableFields count="9">
      <queryTableField id="1" name="passenger_class" tableColumnId="1"/>
      <queryTableField id="2" name="survived" tableColumnId="2"/>
      <queryTableField id="3" name="name" tableColumnId="3"/>
      <queryTableField id="4" name="sex" tableColumnId="4"/>
      <queryTableField id="5" name="age" tableColumnId="5"/>
      <queryTableField id="6" name="fare" tableColumnId="6"/>
      <queryTableField id="7" name="embarked" tableColumnId="7"/>
      <queryTableField id="8" name="family_size" tableColumnId="8"/>
      <queryTableField id="9" name="age_grouped"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senger_class" xr10:uid="{6C1A6A01-FD4C-4BE1-AA09-9B304D92A964}" sourceName="passenger_class">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142236910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B6252416-0E8A-4186-BCDA-D60FFE0CC207}" sourceName="sex">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142236910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ed" xr10:uid="{124DB9B3-E85A-4BD5-809C-4E3E215EAB3C}" sourceName="age_grouped">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142236910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ssenger_class" xr10:uid="{32434C06-353C-4D92-BFEA-E783363364B8}" cache="Slicer_passenger_class" caption="passenger_class" columnCount="3" showCaption="0" style="SlicerStyleLight4" rowHeight="247650"/>
  <slicer name="sex" xr10:uid="{D24D08B7-8845-40D9-B9FD-A9A61B35A61F}" cache="Slicer_sex" caption="sex" columnCount="2" showCaption="0" style="SlicerStyleLight4" rowHeight="247650"/>
  <slicer name="age_grouped" xr10:uid="{698F37D3-7718-40F1-94FA-D11C1E2E8D56}" cache="Slicer_age_grouped" caption="age_grouped" columnCount="3" showCaption="0" style="SlicerStyleLight4"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E50D3-011D-447A-9539-2845096B9B0A}" name="titanic3" displayName="titanic3" ref="A1:I1310" tableType="queryTable" totalsRowShown="0">
  <autoFilter ref="A1:I1310" xr:uid="{E86E50D3-011D-447A-9539-2845096B9B0A}"/>
  <tableColumns count="9">
    <tableColumn id="1" xr3:uid="{23A28E61-158A-49B3-8EEA-C8D8A2BBDFA8}" uniqueName="1" name="passenger_class" queryTableFieldId="1" dataDxfId="4"/>
    <tableColumn id="2" xr3:uid="{298A7B66-DE90-4E20-A023-FC41C65CC43F}" uniqueName="2" name="survived" queryTableFieldId="2" dataDxfId="3"/>
    <tableColumn id="3" xr3:uid="{2654067C-10A2-4846-9FB5-8A2ADE0055D4}" uniqueName="3" name="name" queryTableFieldId="3" dataDxfId="2"/>
    <tableColumn id="4" xr3:uid="{4152DF69-BDF4-4AC6-ACA1-841BCC3D91C8}" uniqueName="4" name="sex" queryTableFieldId="4" dataDxfId="1"/>
    <tableColumn id="5" xr3:uid="{9EB1C048-483F-4720-AD88-09C5986E51AB}" uniqueName="5" name="age" queryTableFieldId="5"/>
    <tableColumn id="6" xr3:uid="{2F92BE76-C50D-4AA5-890F-7FF63E475F09}" uniqueName="6" name="fare" queryTableFieldId="6"/>
    <tableColumn id="7" xr3:uid="{CEE71C0E-1051-4F5E-9305-5D3CE0DE7957}" uniqueName="7" name="embarked" queryTableFieldId="7" dataDxfId="0"/>
    <tableColumn id="8" xr3:uid="{77ACD96B-89E0-4BF0-8CD0-D05F0A923B80}" uniqueName="8" name="family_size" queryTableFieldId="8"/>
    <tableColumn id="9" xr3:uid="{4EAE1C88-50DE-46CF-B149-62625CDB9A82}" uniqueName="9" name="age_grouped" queryTableFieldId="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B045E-4075-4322-B61E-AF369D26017D}">
  <dimension ref="A1"/>
  <sheetViews>
    <sheetView showGridLines="0" tabSelected="1" topLeftCell="A22" workbookViewId="0">
      <selection activeCell="F45" sqref="F45"/>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86664-113A-4E98-8FDD-D21106635E08}">
  <dimension ref="A3:G100"/>
  <sheetViews>
    <sheetView topLeftCell="A78" workbookViewId="0">
      <selection activeCell="I102" sqref="I102"/>
    </sheetView>
  </sheetViews>
  <sheetFormatPr defaultRowHeight="14.4" x14ac:dyDescent="0.3"/>
  <cols>
    <col min="1" max="1" width="15.21875" bestFit="1" customWidth="1"/>
    <col min="2" max="2" width="15.5546875" bestFit="1" customWidth="1"/>
    <col min="3" max="3" width="8.21875" bestFit="1" customWidth="1"/>
    <col min="4" max="4" width="10.5546875" bestFit="1" customWidth="1"/>
  </cols>
  <sheetData>
    <row r="3" spans="1:6" x14ac:dyDescent="0.3">
      <c r="A3" s="2" t="s">
        <v>2128</v>
      </c>
      <c r="B3" t="s">
        <v>2130</v>
      </c>
      <c r="E3" t="s">
        <v>2131</v>
      </c>
      <c r="F3" t="s">
        <v>2132</v>
      </c>
    </row>
    <row r="4" spans="1:6" x14ac:dyDescent="0.3">
      <c r="A4" s="3" t="s">
        <v>2121</v>
      </c>
      <c r="B4" s="1">
        <v>809</v>
      </c>
      <c r="D4">
        <f>GETPIVOTDATA("survived",$A$3,"survived","Died")</f>
        <v>809</v>
      </c>
      <c r="E4" s="4">
        <f>GETPIVOTDATA("survived",$A$3,"survived","Survived")/GETPIVOTDATA("survived",$A$3)</f>
        <v>0.3819709702062643</v>
      </c>
      <c r="F4" s="4">
        <f>GETPIVOTDATA("survived",$A$3,"survived","Died")/GETPIVOTDATA("survived",$A$3)</f>
        <v>0.61802902979373564</v>
      </c>
    </row>
    <row r="5" spans="1:6" x14ac:dyDescent="0.3">
      <c r="A5" s="3" t="s">
        <v>2118</v>
      </c>
      <c r="B5" s="1">
        <v>500</v>
      </c>
      <c r="D5">
        <f>GETPIVOTDATA("survived",$A$3,"survived","Survived")</f>
        <v>500</v>
      </c>
    </row>
    <row r="6" spans="1:6" x14ac:dyDescent="0.3">
      <c r="A6" s="3" t="s">
        <v>2129</v>
      </c>
      <c r="B6" s="7">
        <v>1309</v>
      </c>
      <c r="D6" s="8">
        <f>GETPIVOTDATA("survived",$A$3)</f>
        <v>1309</v>
      </c>
    </row>
    <row r="11" spans="1:6" x14ac:dyDescent="0.3">
      <c r="A11" s="2" t="s">
        <v>2128</v>
      </c>
      <c r="B11" t="s">
        <v>2133</v>
      </c>
      <c r="D11" s="5" t="s">
        <v>2135</v>
      </c>
    </row>
    <row r="12" spans="1:6" x14ac:dyDescent="0.3">
      <c r="A12" s="3" t="s">
        <v>15</v>
      </c>
      <c r="B12" s="1">
        <v>466</v>
      </c>
      <c r="C12">
        <f>GETPIVOTDATA("sex",$A$11,"sex","female")</f>
        <v>466</v>
      </c>
      <c r="D12" s="4">
        <f>GETPIVOTDATA("sex",$A$11,"sex","female")/GETPIVOTDATA("sex",$A$11)</f>
        <v>0.35599694423223838</v>
      </c>
    </row>
    <row r="13" spans="1:6" x14ac:dyDescent="0.3">
      <c r="A13" s="3" t="s">
        <v>20</v>
      </c>
      <c r="B13" s="1">
        <v>843</v>
      </c>
      <c r="C13">
        <f>GETPIVOTDATA("sex",$A$11,"sex","male")</f>
        <v>843</v>
      </c>
      <c r="D13" s="4">
        <f>GETPIVOTDATA("sex",$A$11,"sex","male")/GETPIVOTDATA("sex",$A$11)</f>
        <v>0.64400305576776162</v>
      </c>
    </row>
    <row r="14" spans="1:6" x14ac:dyDescent="0.3">
      <c r="A14" s="3" t="s">
        <v>2129</v>
      </c>
      <c r="B14" s="1">
        <v>1309</v>
      </c>
    </row>
    <row r="18" spans="1:7" x14ac:dyDescent="0.3">
      <c r="A18" s="2" t="s">
        <v>2130</v>
      </c>
      <c r="B18" s="2" t="s">
        <v>2134</v>
      </c>
      <c r="F18" t="s">
        <v>2135</v>
      </c>
    </row>
    <row r="19" spans="1:7" x14ac:dyDescent="0.3">
      <c r="A19" s="2" t="s">
        <v>2128</v>
      </c>
      <c r="B19" t="s">
        <v>2121</v>
      </c>
      <c r="C19" t="s">
        <v>2118</v>
      </c>
      <c r="D19" t="s">
        <v>2129</v>
      </c>
      <c r="F19" t="s">
        <v>2121</v>
      </c>
      <c r="G19" t="s">
        <v>2118</v>
      </c>
    </row>
    <row r="20" spans="1:7" x14ac:dyDescent="0.3">
      <c r="A20" s="3" t="s">
        <v>2117</v>
      </c>
      <c r="B20" s="1">
        <v>123</v>
      </c>
      <c r="C20" s="1">
        <v>200</v>
      </c>
      <c r="D20" s="1">
        <v>323</v>
      </c>
      <c r="F20" s="4">
        <f>GETPIVOTDATA("survived",$A$18,"passenger_class","First Class","survived","Died")/GETPIVOTDATA("survived",$A$18,"passenger_class","First Class")</f>
        <v>0.38080495356037153</v>
      </c>
      <c r="G20" s="4">
        <f>GETPIVOTDATA("survived",$A$18,"passenger_class","First Class","survived","Survived")/GETPIVOTDATA("survived",$A$18,"passenger_class","First Class")</f>
        <v>0.61919504643962853</v>
      </c>
    </row>
    <row r="21" spans="1:7" x14ac:dyDescent="0.3">
      <c r="A21" s="3" t="s">
        <v>2126</v>
      </c>
      <c r="B21" s="1">
        <v>158</v>
      </c>
      <c r="C21" s="1">
        <v>119</v>
      </c>
      <c r="D21" s="1">
        <v>277</v>
      </c>
      <c r="F21" s="4">
        <f>GETPIVOTDATA("survived",$A$18,"passenger_class","Second Class","survived","Died")/GETPIVOTDATA("survived",$A$18,"passenger_class","Second Class")</f>
        <v>0.5703971119133574</v>
      </c>
      <c r="G21" s="4">
        <f>GETPIVOTDATA("survived",$A$18,"passenger_class","Second Class","survived","Survived")/GETPIVOTDATA("survived",$A$18,"passenger_class","Second Class")</f>
        <v>0.4296028880866426</v>
      </c>
    </row>
    <row r="22" spans="1:7" x14ac:dyDescent="0.3">
      <c r="A22" s="3" t="s">
        <v>2127</v>
      </c>
      <c r="B22" s="1">
        <v>528</v>
      </c>
      <c r="C22" s="1">
        <v>181</v>
      </c>
      <c r="D22" s="1">
        <v>709</v>
      </c>
      <c r="F22" s="4">
        <f>GETPIVOTDATA("survived",$A$18,"passenger_class","Third Class","survived","Died")/GETPIVOTDATA("survived",$A$18,"passenger_class","Third Class")</f>
        <v>0.74471086036671363</v>
      </c>
      <c r="G22" s="4">
        <f>GETPIVOTDATA("survived",$A$18,"passenger_class","Third Class","survived","Survived")/GETPIVOTDATA("survived",$A$18,"passenger_class","Third Class")</f>
        <v>0.25528913963328631</v>
      </c>
    </row>
    <row r="23" spans="1:7" x14ac:dyDescent="0.3">
      <c r="A23" s="3" t="s">
        <v>2129</v>
      </c>
      <c r="B23" s="1">
        <v>809</v>
      </c>
      <c r="C23" s="1">
        <v>500</v>
      </c>
      <c r="D23" s="1">
        <v>1309</v>
      </c>
    </row>
    <row r="27" spans="1:7" x14ac:dyDescent="0.3">
      <c r="A27" s="2" t="s">
        <v>2128</v>
      </c>
      <c r="B27" t="s">
        <v>2136</v>
      </c>
    </row>
    <row r="28" spans="1:7" x14ac:dyDescent="0.3">
      <c r="A28" s="3" t="s">
        <v>2117</v>
      </c>
      <c r="B28" s="1">
        <v>323</v>
      </c>
    </row>
    <row r="29" spans="1:7" x14ac:dyDescent="0.3">
      <c r="A29" s="3" t="s">
        <v>2126</v>
      </c>
      <c r="B29" s="1">
        <v>277</v>
      </c>
    </row>
    <row r="30" spans="1:7" x14ac:dyDescent="0.3">
      <c r="A30" s="3" t="s">
        <v>2127</v>
      </c>
      <c r="B30" s="1">
        <v>709</v>
      </c>
    </row>
    <row r="31" spans="1:7" x14ac:dyDescent="0.3">
      <c r="A31" s="3" t="s">
        <v>2129</v>
      </c>
      <c r="B31" s="1">
        <v>1309</v>
      </c>
    </row>
    <row r="42" spans="1:7" x14ac:dyDescent="0.3">
      <c r="A42" s="2" t="s">
        <v>2130</v>
      </c>
      <c r="B42" s="2" t="s">
        <v>2134</v>
      </c>
      <c r="F42" t="s">
        <v>2135</v>
      </c>
    </row>
    <row r="43" spans="1:7" x14ac:dyDescent="0.3">
      <c r="A43" s="2" t="s">
        <v>2128</v>
      </c>
      <c r="B43" t="s">
        <v>2121</v>
      </c>
      <c r="C43" t="s">
        <v>2118</v>
      </c>
      <c r="D43" t="s">
        <v>2129</v>
      </c>
      <c r="F43" t="s">
        <v>2121</v>
      </c>
      <c r="G43" t="s">
        <v>2118</v>
      </c>
    </row>
    <row r="44" spans="1:7" x14ac:dyDescent="0.3">
      <c r="A44" s="3" t="s">
        <v>2120</v>
      </c>
      <c r="B44" s="1">
        <v>73</v>
      </c>
      <c r="C44" s="1">
        <v>81</v>
      </c>
      <c r="D44" s="1">
        <v>154</v>
      </c>
      <c r="F44" s="4">
        <f>GETPIVOTDATA("survived",$A$42,"survived","Died","age_grouped","0-17 yrs")/GETPIVOTDATA("survived",$A$42,"age_grouped","0-17 yrs")</f>
        <v>0.47402597402597402</v>
      </c>
      <c r="G44" s="4">
        <f>GETPIVOTDATA("survived",$A$42,"survived","Survived","age_grouped","0-17 yrs")/GETPIVOTDATA("survived",$A$42,"age_grouped","0-17 yrs")</f>
        <v>0.52597402597402598</v>
      </c>
    </row>
    <row r="45" spans="1:7" x14ac:dyDescent="0.3">
      <c r="A45" s="3" t="s">
        <v>2119</v>
      </c>
      <c r="B45" s="1">
        <v>708</v>
      </c>
      <c r="C45" s="1">
        <v>407</v>
      </c>
      <c r="D45" s="1">
        <v>1115</v>
      </c>
      <c r="F45" s="4">
        <f>GETPIVOTDATA("survived",$A$42,"survived","Died","age_grouped","18-59 yrs")/GETPIVOTDATA("survived",$A$42,"age_grouped","18-59 yrs")</f>
        <v>0.63497757847533631</v>
      </c>
      <c r="G45" s="4">
        <f>GETPIVOTDATA("survived",$A$42,"survived","Survived","age_grouped","18-59 yrs")/GETPIVOTDATA("survived",$A$42,"age_grouped","18-59 yrs")</f>
        <v>0.36502242152466369</v>
      </c>
    </row>
    <row r="46" spans="1:7" x14ac:dyDescent="0.3">
      <c r="A46" s="3" t="s">
        <v>2122</v>
      </c>
      <c r="B46" s="1">
        <v>28</v>
      </c>
      <c r="C46" s="1">
        <v>12</v>
      </c>
      <c r="D46" s="1">
        <v>40</v>
      </c>
      <c r="F46" s="4">
        <f>GETPIVOTDATA("survived",$A$42,"survived","Died","age_grouped","60+ yrs")/GETPIVOTDATA("survived",$A$42,"age_grouped","60+ yrs")</f>
        <v>0.7</v>
      </c>
      <c r="G46" s="4">
        <f>GETPIVOTDATA("survived",$A$42,"survived","Survived","age_grouped","60+ yrs")/GETPIVOTDATA("survived",$A$42,"age_grouped","60+ yrs")</f>
        <v>0.3</v>
      </c>
    </row>
    <row r="47" spans="1:7" x14ac:dyDescent="0.3">
      <c r="A47" s="3" t="s">
        <v>2129</v>
      </c>
      <c r="B47" s="1">
        <v>809</v>
      </c>
      <c r="C47" s="1">
        <v>500</v>
      </c>
      <c r="D47" s="1">
        <v>1309</v>
      </c>
      <c r="F47" s="4"/>
      <c r="G47" s="4"/>
    </row>
    <row r="51" spans="1:5" x14ac:dyDescent="0.3">
      <c r="A51" s="2" t="s">
        <v>2130</v>
      </c>
      <c r="B51" s="2" t="s">
        <v>2134</v>
      </c>
    </row>
    <row r="52" spans="1:5" x14ac:dyDescent="0.3">
      <c r="A52" s="2" t="s">
        <v>2128</v>
      </c>
      <c r="B52" t="s">
        <v>2121</v>
      </c>
      <c r="C52" t="s">
        <v>2118</v>
      </c>
      <c r="D52" t="s">
        <v>2129</v>
      </c>
      <c r="E52" t="s">
        <v>2137</v>
      </c>
    </row>
    <row r="53" spans="1:5" x14ac:dyDescent="0.3">
      <c r="A53" s="3" t="s">
        <v>15</v>
      </c>
      <c r="B53" s="1">
        <v>127</v>
      </c>
      <c r="C53" s="1">
        <v>339</v>
      </c>
      <c r="D53" s="1">
        <v>466</v>
      </c>
      <c r="E53" s="4">
        <f>GETPIVOTDATA("survived",$A$51,"survived","Survived","sex","female")/GETPIVOTDATA("survived",$A$51,"sex","female")</f>
        <v>0.72746781115879833</v>
      </c>
    </row>
    <row r="54" spans="1:5" x14ac:dyDescent="0.3">
      <c r="A54" s="3" t="s">
        <v>20</v>
      </c>
      <c r="B54" s="1">
        <v>682</v>
      </c>
      <c r="C54" s="1">
        <v>161</v>
      </c>
      <c r="D54" s="1">
        <v>843</v>
      </c>
      <c r="E54" s="4">
        <f>GETPIVOTDATA("survived",$A$51,"survived","Survived","sex","male")/GETPIVOTDATA("survived",$A$51,"sex","male")</f>
        <v>0.19098457888493475</v>
      </c>
    </row>
    <row r="55" spans="1:5" x14ac:dyDescent="0.3">
      <c r="A55" s="3" t="s">
        <v>2129</v>
      </c>
      <c r="B55" s="1">
        <v>809</v>
      </c>
      <c r="C55" s="1">
        <v>500</v>
      </c>
      <c r="D55" s="1">
        <v>1309</v>
      </c>
      <c r="E55" s="4">
        <f>GETPIVOTDATA("survived",$A$51,"survived","Survived")/GETPIVOTDATA("survived",$A$51)</f>
        <v>0.3819709702062643</v>
      </c>
    </row>
    <row r="60" spans="1:5" x14ac:dyDescent="0.3">
      <c r="A60" s="2" t="s">
        <v>2130</v>
      </c>
      <c r="B60" s="2" t="s">
        <v>2134</v>
      </c>
    </row>
    <row r="61" spans="1:5" x14ac:dyDescent="0.3">
      <c r="A61" s="2" t="s">
        <v>2128</v>
      </c>
      <c r="B61" t="s">
        <v>2118</v>
      </c>
      <c r="C61" t="s">
        <v>2129</v>
      </c>
      <c r="D61" t="s">
        <v>2135</v>
      </c>
    </row>
    <row r="62" spans="1:5" x14ac:dyDescent="0.3">
      <c r="A62" s="3" t="s">
        <v>15</v>
      </c>
      <c r="B62" s="1">
        <v>339</v>
      </c>
      <c r="C62" s="1">
        <v>339</v>
      </c>
      <c r="D62" s="4">
        <f>GETPIVOTDATA("survived",$A$60,"survived","Survived","sex","female")/GETPIVOTDATA("survived",$A$60,"survived","Survived")</f>
        <v>0.67800000000000005</v>
      </c>
    </row>
    <row r="63" spans="1:5" x14ac:dyDescent="0.3">
      <c r="A63" s="3" t="s">
        <v>20</v>
      </c>
      <c r="B63" s="1">
        <v>161</v>
      </c>
      <c r="C63" s="1">
        <v>161</v>
      </c>
      <c r="D63" s="4">
        <f>GETPIVOTDATA("survived",$A$60,"survived","Survived","sex","male")/GETPIVOTDATA("survived",$A$60,"survived","Survived")</f>
        <v>0.32200000000000001</v>
      </c>
    </row>
    <row r="64" spans="1:5" x14ac:dyDescent="0.3">
      <c r="A64" s="3" t="s">
        <v>2129</v>
      </c>
      <c r="B64" s="1">
        <v>500</v>
      </c>
      <c r="C64" s="1">
        <v>500</v>
      </c>
      <c r="D64" s="9">
        <f>D62+D63</f>
        <v>1</v>
      </c>
    </row>
    <row r="69" spans="1:5" x14ac:dyDescent="0.3">
      <c r="A69" s="2" t="s">
        <v>2130</v>
      </c>
      <c r="B69" s="2" t="s">
        <v>2134</v>
      </c>
    </row>
    <row r="70" spans="1:5" x14ac:dyDescent="0.3">
      <c r="A70" s="2" t="s">
        <v>2128</v>
      </c>
      <c r="B70" t="s">
        <v>2121</v>
      </c>
      <c r="C70" t="s">
        <v>2118</v>
      </c>
      <c r="D70" t="s">
        <v>2129</v>
      </c>
      <c r="E70" t="s">
        <v>2135</v>
      </c>
    </row>
    <row r="71" spans="1:5" x14ac:dyDescent="0.3">
      <c r="A71" s="3" t="s">
        <v>2117</v>
      </c>
      <c r="B71" s="1">
        <v>123</v>
      </c>
      <c r="C71" s="1">
        <v>200</v>
      </c>
      <c r="D71" s="1">
        <v>323</v>
      </c>
      <c r="E71" s="4">
        <f>GETPIVOTDATA("survived",$A$69,"passenger_class","First Class","survived","Survived")/GETPIVOTDATA("survived",$A$69,"passenger_class","First Class")</f>
        <v>0.61919504643962853</v>
      </c>
    </row>
    <row r="72" spans="1:5" x14ac:dyDescent="0.3">
      <c r="A72" s="3" t="s">
        <v>2126</v>
      </c>
      <c r="B72" s="1">
        <v>158</v>
      </c>
      <c r="C72" s="1">
        <v>119</v>
      </c>
      <c r="D72" s="1">
        <v>277</v>
      </c>
      <c r="E72" s="4">
        <f>GETPIVOTDATA("survived",$A$69,"passenger_class","Second Class","survived","Survived")/GETPIVOTDATA("survived",$A$69,"passenger_class","Second Class")</f>
        <v>0.4296028880866426</v>
      </c>
    </row>
    <row r="73" spans="1:5" x14ac:dyDescent="0.3">
      <c r="A73" s="3" t="s">
        <v>2127</v>
      </c>
      <c r="B73" s="1">
        <v>528</v>
      </c>
      <c r="C73" s="1">
        <v>181</v>
      </c>
      <c r="D73" s="1">
        <v>709</v>
      </c>
      <c r="E73" s="4">
        <f>GETPIVOTDATA("survived",$A$69,"passenger_class","Third Class","survived","Survived")/GETPIVOTDATA("survived",$A$69,"passenger_class","Third Class")</f>
        <v>0.25528913963328631</v>
      </c>
    </row>
    <row r="74" spans="1:5" x14ac:dyDescent="0.3">
      <c r="A74" s="3" t="s">
        <v>2129</v>
      </c>
      <c r="B74" s="1">
        <v>809</v>
      </c>
      <c r="C74" s="1">
        <v>500</v>
      </c>
      <c r="D74" s="1">
        <v>1309</v>
      </c>
      <c r="E74" s="4">
        <f>GETPIVOTDATA("survived",$A$69,"survived","Survived")/GETPIVOTDATA("survived",$A$69)</f>
        <v>0.3819709702062643</v>
      </c>
    </row>
    <row r="79" spans="1:5" x14ac:dyDescent="0.3">
      <c r="A79" s="2" t="s">
        <v>2130</v>
      </c>
      <c r="B79" s="2" t="s">
        <v>2134</v>
      </c>
    </row>
    <row r="80" spans="1:5" x14ac:dyDescent="0.3">
      <c r="A80" s="2" t="s">
        <v>2128</v>
      </c>
      <c r="B80" t="s">
        <v>2121</v>
      </c>
      <c r="C80" t="s">
        <v>2118</v>
      </c>
      <c r="D80" t="s">
        <v>2129</v>
      </c>
      <c r="E80" t="s">
        <v>2135</v>
      </c>
    </row>
    <row r="81" spans="1:5" x14ac:dyDescent="0.3">
      <c r="A81" s="3" t="s">
        <v>2117</v>
      </c>
      <c r="B81" s="1">
        <v>123</v>
      </c>
      <c r="C81" s="1">
        <v>200</v>
      </c>
      <c r="D81" s="1">
        <v>323</v>
      </c>
      <c r="E81" s="4">
        <f>GETPIVOTDATA("survived",$A$79,"passenger_class","First Class","survived","Survived")/GETPIVOTDATA("survived",$A$79,"passenger_class","First Class")</f>
        <v>0.61919504643962853</v>
      </c>
    </row>
    <row r="82" spans="1:5" x14ac:dyDescent="0.3">
      <c r="A82" s="10" t="s">
        <v>15</v>
      </c>
      <c r="B82" s="1">
        <v>5</v>
      </c>
      <c r="C82" s="1">
        <v>139</v>
      </c>
      <c r="D82" s="1">
        <v>144</v>
      </c>
      <c r="E82" s="4">
        <f>GETPIVOTDATA("survived",$A$79,"passenger_class","First Class","survived","Survived","sex","female")/GETPIVOTDATA("survived",$A$79,"passenger_class","First Class","sex","female")</f>
        <v>0.96527777777777779</v>
      </c>
    </row>
    <row r="83" spans="1:5" x14ac:dyDescent="0.3">
      <c r="A83" s="10" t="s">
        <v>20</v>
      </c>
      <c r="B83" s="1">
        <v>118</v>
      </c>
      <c r="C83" s="1">
        <v>61</v>
      </c>
      <c r="D83" s="1">
        <v>179</v>
      </c>
      <c r="E83" s="4">
        <f>GETPIVOTDATA("survived",$A$79,"passenger_class","First Class","survived","Survived","sex","male")/GETPIVOTDATA("survived",$A$79,"passenger_class","First Class","sex","male")</f>
        <v>0.34078212290502791</v>
      </c>
    </row>
    <row r="84" spans="1:5" x14ac:dyDescent="0.3">
      <c r="A84" s="3" t="s">
        <v>2126</v>
      </c>
      <c r="B84" s="1">
        <v>158</v>
      </c>
      <c r="C84" s="1">
        <v>119</v>
      </c>
      <c r="D84" s="1">
        <v>277</v>
      </c>
      <c r="E84" s="4">
        <f>GETPIVOTDATA("survived",$A$79,"passenger_class","Second Class","survived","Survived")/GETPIVOTDATA("survived",$A$79,"passenger_class","Second Class")</f>
        <v>0.4296028880866426</v>
      </c>
    </row>
    <row r="85" spans="1:5" x14ac:dyDescent="0.3">
      <c r="A85" s="10" t="s">
        <v>15</v>
      </c>
      <c r="B85" s="1">
        <v>12</v>
      </c>
      <c r="C85" s="1">
        <v>94</v>
      </c>
      <c r="D85" s="1">
        <v>106</v>
      </c>
      <c r="E85" s="4">
        <f>GETPIVOTDATA("survived",$A$79,"passenger_class","Second Class","survived","Survived","sex","female")/GETPIVOTDATA("survived",$A$79,"passenger_class","Second Class","sex","female")</f>
        <v>0.8867924528301887</v>
      </c>
    </row>
    <row r="86" spans="1:5" x14ac:dyDescent="0.3">
      <c r="A86" s="10" t="s">
        <v>20</v>
      </c>
      <c r="B86" s="1">
        <v>146</v>
      </c>
      <c r="C86" s="1">
        <v>25</v>
      </c>
      <c r="D86" s="1">
        <v>171</v>
      </c>
      <c r="E86" s="4">
        <f>GETPIVOTDATA("survived",$A$79,"passenger_class","Second Class","survived","Survived","sex","male")/GETPIVOTDATA("survived",$A$79,"passenger_class","Second Class","sex","male")</f>
        <v>0.14619883040935672</v>
      </c>
    </row>
    <row r="87" spans="1:5" x14ac:dyDescent="0.3">
      <c r="A87" s="3" t="s">
        <v>2127</v>
      </c>
      <c r="B87" s="1">
        <v>528</v>
      </c>
      <c r="C87" s="1">
        <v>181</v>
      </c>
      <c r="D87" s="1">
        <v>709</v>
      </c>
      <c r="E87" s="4">
        <f>GETPIVOTDATA("survived",$A$79,"passenger_class","Third Class","survived","Survived")/GETPIVOTDATA("survived",$A$79,"passenger_class","Third Class")</f>
        <v>0.25528913963328631</v>
      </c>
    </row>
    <row r="88" spans="1:5" x14ac:dyDescent="0.3">
      <c r="A88" s="10" t="s">
        <v>15</v>
      </c>
      <c r="B88" s="1">
        <v>110</v>
      </c>
      <c r="C88" s="1">
        <v>106</v>
      </c>
      <c r="D88" s="1">
        <v>216</v>
      </c>
      <c r="E88" s="4">
        <f>GETPIVOTDATA("survived",$A$79,"passenger_class","Third Class","survived","Survived","sex","female")/GETPIVOTDATA("survived",$A$79,"passenger_class","Third Class","sex","female")</f>
        <v>0.49074074074074076</v>
      </c>
    </row>
    <row r="89" spans="1:5" x14ac:dyDescent="0.3">
      <c r="A89" s="10" t="s">
        <v>20</v>
      </c>
      <c r="B89" s="1">
        <v>418</v>
      </c>
      <c r="C89" s="1">
        <v>75</v>
      </c>
      <c r="D89" s="1">
        <v>493</v>
      </c>
      <c r="E89" s="4">
        <f>GETPIVOTDATA("survived",$A$79,"passenger_class","Third Class","survived","Survived","sex","male")/GETPIVOTDATA("survived",$A$79,"passenger_class","Third Class","sex","male")</f>
        <v>0.15212981744421908</v>
      </c>
    </row>
    <row r="90" spans="1:5" x14ac:dyDescent="0.3">
      <c r="A90" s="3" t="s">
        <v>2129</v>
      </c>
      <c r="B90" s="1">
        <v>809</v>
      </c>
      <c r="C90" s="1">
        <v>500</v>
      </c>
      <c r="D90" s="1">
        <v>1309</v>
      </c>
      <c r="E90" s="4">
        <f>GETPIVOTDATA("survived",$A$79,"survived","Survived")/GETPIVOTDATA("survived",$A$79)</f>
        <v>0.3819709702062643</v>
      </c>
    </row>
    <row r="95" spans="1:5" x14ac:dyDescent="0.3">
      <c r="A95" s="2" t="s">
        <v>2130</v>
      </c>
      <c r="B95" s="2" t="s">
        <v>2134</v>
      </c>
    </row>
    <row r="96" spans="1:5" x14ac:dyDescent="0.3">
      <c r="A96" s="2" t="s">
        <v>2128</v>
      </c>
      <c r="B96" t="s">
        <v>2121</v>
      </c>
      <c r="C96" t="s">
        <v>2118</v>
      </c>
      <c r="D96" t="s">
        <v>2129</v>
      </c>
      <c r="E96" t="s">
        <v>2135</v>
      </c>
    </row>
    <row r="97" spans="1:5" x14ac:dyDescent="0.3">
      <c r="A97" s="3" t="s">
        <v>2120</v>
      </c>
      <c r="B97" s="1">
        <v>73</v>
      </c>
      <c r="C97" s="1">
        <v>81</v>
      </c>
      <c r="D97" s="1">
        <v>154</v>
      </c>
      <c r="E97" s="4">
        <f>GETPIVOTDATA("survived",$A$95,"survived","Survived","age_grouped","0-17 yrs")/GETPIVOTDATA("survived",$A$95,"age_grouped","0-17 yrs")</f>
        <v>0.52597402597402598</v>
      </c>
    </row>
    <row r="98" spans="1:5" x14ac:dyDescent="0.3">
      <c r="A98" s="3" t="s">
        <v>2119</v>
      </c>
      <c r="B98" s="1">
        <v>708</v>
      </c>
      <c r="C98" s="1">
        <v>407</v>
      </c>
      <c r="D98" s="1">
        <v>1115</v>
      </c>
      <c r="E98" s="4">
        <f>GETPIVOTDATA("survived",$A$95,"survived","Survived","age_grouped","18-59 yrs")/GETPIVOTDATA("survived",$A$95,"age_grouped","18-59 yrs")</f>
        <v>0.36502242152466369</v>
      </c>
    </row>
    <row r="99" spans="1:5" x14ac:dyDescent="0.3">
      <c r="A99" s="3" t="s">
        <v>2122</v>
      </c>
      <c r="B99" s="1">
        <v>28</v>
      </c>
      <c r="C99" s="1">
        <v>12</v>
      </c>
      <c r="D99" s="1">
        <v>40</v>
      </c>
      <c r="E99" s="4">
        <f>GETPIVOTDATA("survived",$A$95,"survived","Survived","age_grouped","60+ yrs")/GETPIVOTDATA("survived",$A$95,"age_grouped","60+ yrs")</f>
        <v>0.3</v>
      </c>
    </row>
    <row r="100" spans="1:5" x14ac:dyDescent="0.3">
      <c r="A100" s="3" t="s">
        <v>2129</v>
      </c>
      <c r="B100" s="1">
        <v>809</v>
      </c>
      <c r="C100" s="1">
        <v>500</v>
      </c>
      <c r="D100" s="1">
        <v>1309</v>
      </c>
      <c r="E100" s="4">
        <f>GETPIVOTDATA("survived",$A$95,"survived","Survived")/GETPIVOTDATA("survived",$A$95)</f>
        <v>0.3819709702062643</v>
      </c>
    </row>
  </sheetData>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C2F71-6AA6-43F4-B905-0DF26CF7DAB6}">
  <dimension ref="A1:I1310"/>
  <sheetViews>
    <sheetView workbookViewId="0">
      <selection activeCell="C27" sqref="C27"/>
    </sheetView>
  </sheetViews>
  <sheetFormatPr defaultRowHeight="14.4" x14ac:dyDescent="0.3"/>
  <cols>
    <col min="1" max="1" width="16.88671875" bestFit="1" customWidth="1"/>
    <col min="2" max="2" width="10.21875" bestFit="1" customWidth="1"/>
    <col min="3" max="3" width="66.77734375" bestFit="1" customWidth="1"/>
    <col min="4" max="4" width="6.5546875" bestFit="1" customWidth="1"/>
    <col min="5" max="5" width="7" bestFit="1" customWidth="1"/>
    <col min="6" max="6" width="9" bestFit="1" customWidth="1"/>
    <col min="7" max="7" width="11.77734375" bestFit="1" customWidth="1"/>
    <col min="8" max="8" width="12.5546875" bestFit="1" customWidth="1"/>
    <col min="9" max="9" width="13.6640625" bestFit="1" customWidth="1"/>
  </cols>
  <sheetData>
    <row r="1" spans="1:9" x14ac:dyDescent="0.3">
      <c r="A1" t="s">
        <v>2114</v>
      </c>
      <c r="B1" t="s">
        <v>1</v>
      </c>
      <c r="C1" t="s">
        <v>2</v>
      </c>
      <c r="D1" t="s">
        <v>3</v>
      </c>
      <c r="E1" t="s">
        <v>4</v>
      </c>
      <c r="F1" t="s">
        <v>8</v>
      </c>
      <c r="G1" t="s">
        <v>10</v>
      </c>
      <c r="H1" t="s">
        <v>2115</v>
      </c>
      <c r="I1" t="s">
        <v>2116</v>
      </c>
    </row>
    <row r="2" spans="1:9" x14ac:dyDescent="0.3">
      <c r="A2" s="1" t="s">
        <v>2117</v>
      </c>
      <c r="B2" s="1" t="s">
        <v>2118</v>
      </c>
      <c r="C2" s="1" t="s">
        <v>14</v>
      </c>
      <c r="D2" s="1" t="s">
        <v>15</v>
      </c>
      <c r="E2">
        <v>29</v>
      </c>
      <c r="F2">
        <v>211.33750000000001</v>
      </c>
      <c r="G2" s="1" t="s">
        <v>824</v>
      </c>
      <c r="H2">
        <v>1</v>
      </c>
      <c r="I2" t="s">
        <v>2119</v>
      </c>
    </row>
    <row r="3" spans="1:9" x14ac:dyDescent="0.3">
      <c r="A3" s="1" t="s">
        <v>2117</v>
      </c>
      <c r="B3" s="1" t="s">
        <v>2118</v>
      </c>
      <c r="C3" s="1" t="s">
        <v>19</v>
      </c>
      <c r="D3" s="1" t="s">
        <v>20</v>
      </c>
      <c r="E3">
        <v>0.91669999999999996</v>
      </c>
      <c r="F3">
        <v>151.55000000000001</v>
      </c>
      <c r="G3" s="1" t="s">
        <v>824</v>
      </c>
      <c r="H3">
        <v>4</v>
      </c>
      <c r="I3" t="s">
        <v>2120</v>
      </c>
    </row>
    <row r="4" spans="1:9" x14ac:dyDescent="0.3">
      <c r="A4" s="1" t="s">
        <v>2117</v>
      </c>
      <c r="B4" s="1" t="s">
        <v>2121</v>
      </c>
      <c r="C4" s="1" t="s">
        <v>23</v>
      </c>
      <c r="D4" s="1" t="s">
        <v>15</v>
      </c>
      <c r="E4">
        <v>2</v>
      </c>
      <c r="F4">
        <v>151.55000000000001</v>
      </c>
      <c r="G4" s="1" t="s">
        <v>824</v>
      </c>
      <c r="H4">
        <v>4</v>
      </c>
      <c r="I4" t="s">
        <v>2120</v>
      </c>
    </row>
    <row r="5" spans="1:9" x14ac:dyDescent="0.3">
      <c r="A5" s="1" t="s">
        <v>2117</v>
      </c>
      <c r="B5" s="1" t="s">
        <v>2121</v>
      </c>
      <c r="C5" s="1" t="s">
        <v>24</v>
      </c>
      <c r="D5" s="1" t="s">
        <v>20</v>
      </c>
      <c r="E5">
        <v>30</v>
      </c>
      <c r="F5">
        <v>151.55000000000001</v>
      </c>
      <c r="G5" s="1" t="s">
        <v>824</v>
      </c>
      <c r="H5">
        <v>4</v>
      </c>
      <c r="I5" t="s">
        <v>2119</v>
      </c>
    </row>
    <row r="6" spans="1:9" x14ac:dyDescent="0.3">
      <c r="A6" s="1" t="s">
        <v>2117</v>
      </c>
      <c r="B6" s="1" t="s">
        <v>2121</v>
      </c>
      <c r="C6" s="1" t="s">
        <v>25</v>
      </c>
      <c r="D6" s="1" t="s">
        <v>15</v>
      </c>
      <c r="E6">
        <v>25</v>
      </c>
      <c r="F6">
        <v>151.55000000000001</v>
      </c>
      <c r="G6" s="1" t="s">
        <v>824</v>
      </c>
      <c r="H6">
        <v>4</v>
      </c>
      <c r="I6" t="s">
        <v>2119</v>
      </c>
    </row>
    <row r="7" spans="1:9" x14ac:dyDescent="0.3">
      <c r="A7" s="1" t="s">
        <v>2117</v>
      </c>
      <c r="B7" s="1" t="s">
        <v>2118</v>
      </c>
      <c r="C7" s="1" t="s">
        <v>26</v>
      </c>
      <c r="D7" s="1" t="s">
        <v>20</v>
      </c>
      <c r="E7">
        <v>48</v>
      </c>
      <c r="F7">
        <v>26.55</v>
      </c>
      <c r="G7" s="1" t="s">
        <v>824</v>
      </c>
      <c r="H7">
        <v>1</v>
      </c>
      <c r="I7" t="s">
        <v>2119</v>
      </c>
    </row>
    <row r="8" spans="1:9" x14ac:dyDescent="0.3">
      <c r="A8" s="1" t="s">
        <v>2117</v>
      </c>
      <c r="B8" s="1" t="s">
        <v>2118</v>
      </c>
      <c r="C8" s="1" t="s">
        <v>29</v>
      </c>
      <c r="D8" s="1" t="s">
        <v>15</v>
      </c>
      <c r="E8">
        <v>63</v>
      </c>
      <c r="F8">
        <v>77.958299999999994</v>
      </c>
      <c r="G8" s="1" t="s">
        <v>824</v>
      </c>
      <c r="H8">
        <v>2</v>
      </c>
      <c r="I8" t="s">
        <v>2122</v>
      </c>
    </row>
    <row r="9" spans="1:9" x14ac:dyDescent="0.3">
      <c r="A9" s="1" t="s">
        <v>2117</v>
      </c>
      <c r="B9" s="1" t="s">
        <v>2121</v>
      </c>
      <c r="C9" s="1" t="s">
        <v>32</v>
      </c>
      <c r="D9" s="1" t="s">
        <v>20</v>
      </c>
      <c r="E9">
        <v>39</v>
      </c>
      <c r="F9">
        <v>0</v>
      </c>
      <c r="G9" s="1" t="s">
        <v>824</v>
      </c>
      <c r="H9">
        <v>1</v>
      </c>
      <c r="I9" t="s">
        <v>2119</v>
      </c>
    </row>
    <row r="10" spans="1:9" x14ac:dyDescent="0.3">
      <c r="A10" s="1" t="s">
        <v>2117</v>
      </c>
      <c r="B10" s="1" t="s">
        <v>2118</v>
      </c>
      <c r="C10" s="1" t="s">
        <v>35</v>
      </c>
      <c r="D10" s="1" t="s">
        <v>15</v>
      </c>
      <c r="E10">
        <v>53</v>
      </c>
      <c r="F10">
        <v>51.479199999999999</v>
      </c>
      <c r="G10" s="1" t="s">
        <v>824</v>
      </c>
      <c r="H10">
        <v>3</v>
      </c>
      <c r="I10" t="s">
        <v>2119</v>
      </c>
    </row>
    <row r="11" spans="1:9" x14ac:dyDescent="0.3">
      <c r="A11" s="1" t="s">
        <v>2117</v>
      </c>
      <c r="B11" s="1" t="s">
        <v>2121</v>
      </c>
      <c r="C11" s="1" t="s">
        <v>39</v>
      </c>
      <c r="D11" s="1" t="s">
        <v>20</v>
      </c>
      <c r="E11">
        <v>71</v>
      </c>
      <c r="F11">
        <v>49.504199999999997</v>
      </c>
      <c r="G11" s="1" t="s">
        <v>2123</v>
      </c>
      <c r="H11">
        <v>1</v>
      </c>
      <c r="I11" t="s">
        <v>2122</v>
      </c>
    </row>
    <row r="12" spans="1:9" x14ac:dyDescent="0.3">
      <c r="A12" s="1" t="s">
        <v>2117</v>
      </c>
      <c r="B12" s="1" t="s">
        <v>2121</v>
      </c>
      <c r="C12" s="1" t="s">
        <v>43</v>
      </c>
      <c r="D12" s="1" t="s">
        <v>20</v>
      </c>
      <c r="E12">
        <v>47</v>
      </c>
      <c r="F12">
        <v>227.52500000000001</v>
      </c>
      <c r="G12" s="1" t="s">
        <v>2123</v>
      </c>
      <c r="H12">
        <v>2</v>
      </c>
      <c r="I12" t="s">
        <v>2119</v>
      </c>
    </row>
    <row r="13" spans="1:9" x14ac:dyDescent="0.3">
      <c r="A13" s="1" t="s">
        <v>2117</v>
      </c>
      <c r="B13" s="1" t="s">
        <v>2118</v>
      </c>
      <c r="C13" s="1" t="s">
        <v>46</v>
      </c>
      <c r="D13" s="1" t="s">
        <v>15</v>
      </c>
      <c r="E13">
        <v>18</v>
      </c>
      <c r="F13">
        <v>227.52500000000001</v>
      </c>
      <c r="G13" s="1" t="s">
        <v>2123</v>
      </c>
      <c r="H13">
        <v>2</v>
      </c>
      <c r="I13" t="s">
        <v>2119</v>
      </c>
    </row>
    <row r="14" spans="1:9" x14ac:dyDescent="0.3">
      <c r="A14" s="1" t="s">
        <v>2117</v>
      </c>
      <c r="B14" s="1" t="s">
        <v>2118</v>
      </c>
      <c r="C14" s="1" t="s">
        <v>47</v>
      </c>
      <c r="D14" s="1" t="s">
        <v>15</v>
      </c>
      <c r="E14">
        <v>24</v>
      </c>
      <c r="F14">
        <v>69.3</v>
      </c>
      <c r="G14" s="1" t="s">
        <v>2123</v>
      </c>
      <c r="H14">
        <v>1</v>
      </c>
      <c r="I14" t="s">
        <v>2119</v>
      </c>
    </row>
    <row r="15" spans="1:9" x14ac:dyDescent="0.3">
      <c r="A15" s="1" t="s">
        <v>2117</v>
      </c>
      <c r="B15" s="1" t="s">
        <v>2118</v>
      </c>
      <c r="C15" s="1" t="s">
        <v>51</v>
      </c>
      <c r="D15" s="1" t="s">
        <v>15</v>
      </c>
      <c r="E15">
        <v>26</v>
      </c>
      <c r="F15">
        <v>78.849999999999994</v>
      </c>
      <c r="G15" s="1" t="s">
        <v>824</v>
      </c>
      <c r="H15">
        <v>1</v>
      </c>
      <c r="I15" t="s">
        <v>2119</v>
      </c>
    </row>
    <row r="16" spans="1:9" x14ac:dyDescent="0.3">
      <c r="A16" s="1" t="s">
        <v>2117</v>
      </c>
      <c r="B16" s="1" t="s">
        <v>2118</v>
      </c>
      <c r="C16" s="1" t="s">
        <v>52</v>
      </c>
      <c r="D16" s="1" t="s">
        <v>20</v>
      </c>
      <c r="E16">
        <v>80</v>
      </c>
      <c r="F16">
        <v>30</v>
      </c>
      <c r="G16" s="1" t="s">
        <v>824</v>
      </c>
      <c r="H16">
        <v>1</v>
      </c>
      <c r="I16" t="s">
        <v>2122</v>
      </c>
    </row>
    <row r="17" spans="1:9" x14ac:dyDescent="0.3">
      <c r="A17" s="1" t="s">
        <v>2117</v>
      </c>
      <c r="B17" s="1" t="s">
        <v>2121</v>
      </c>
      <c r="C17" s="1" t="s">
        <v>56</v>
      </c>
      <c r="D17" s="1" t="s">
        <v>20</v>
      </c>
      <c r="E17">
        <v>31</v>
      </c>
      <c r="F17">
        <v>25.925000000000001</v>
      </c>
      <c r="G17" s="1" t="s">
        <v>824</v>
      </c>
      <c r="H17">
        <v>1</v>
      </c>
      <c r="I17" t="s">
        <v>2119</v>
      </c>
    </row>
    <row r="18" spans="1:9" x14ac:dyDescent="0.3">
      <c r="A18" s="1" t="s">
        <v>2117</v>
      </c>
      <c r="B18" s="1" t="s">
        <v>2121</v>
      </c>
      <c r="C18" s="1" t="s">
        <v>58</v>
      </c>
      <c r="D18" s="1" t="s">
        <v>20</v>
      </c>
      <c r="E18">
        <v>24</v>
      </c>
      <c r="F18">
        <v>247.52080000000001</v>
      </c>
      <c r="G18" s="1" t="s">
        <v>2123</v>
      </c>
      <c r="H18">
        <v>2</v>
      </c>
      <c r="I18" t="s">
        <v>2119</v>
      </c>
    </row>
    <row r="19" spans="1:9" x14ac:dyDescent="0.3">
      <c r="A19" s="1" t="s">
        <v>2117</v>
      </c>
      <c r="B19" s="1" t="s">
        <v>2118</v>
      </c>
      <c r="C19" s="1" t="s">
        <v>62</v>
      </c>
      <c r="D19" s="1" t="s">
        <v>15</v>
      </c>
      <c r="E19">
        <v>50</v>
      </c>
      <c r="F19">
        <v>247.52080000000001</v>
      </c>
      <c r="G19" s="1" t="s">
        <v>2123</v>
      </c>
      <c r="H19">
        <v>2</v>
      </c>
      <c r="I19" t="s">
        <v>2119</v>
      </c>
    </row>
    <row r="20" spans="1:9" x14ac:dyDescent="0.3">
      <c r="A20" s="1" t="s">
        <v>2117</v>
      </c>
      <c r="B20" s="1" t="s">
        <v>2118</v>
      </c>
      <c r="C20" s="1" t="s">
        <v>63</v>
      </c>
      <c r="D20" s="1" t="s">
        <v>15</v>
      </c>
      <c r="E20">
        <v>32</v>
      </c>
      <c r="F20">
        <v>76.291700000000006</v>
      </c>
      <c r="G20" s="1" t="s">
        <v>2123</v>
      </c>
      <c r="H20">
        <v>1</v>
      </c>
      <c r="I20" t="s">
        <v>2119</v>
      </c>
    </row>
    <row r="21" spans="1:9" x14ac:dyDescent="0.3">
      <c r="A21" s="1" t="s">
        <v>2117</v>
      </c>
      <c r="B21" s="1" t="s">
        <v>2121</v>
      </c>
      <c r="C21" s="1" t="s">
        <v>65</v>
      </c>
      <c r="D21" s="1" t="s">
        <v>20</v>
      </c>
      <c r="E21">
        <v>36</v>
      </c>
      <c r="F21">
        <v>75.241699999999994</v>
      </c>
      <c r="G21" s="1" t="s">
        <v>2123</v>
      </c>
      <c r="H21">
        <v>1</v>
      </c>
      <c r="I21" t="s">
        <v>2119</v>
      </c>
    </row>
    <row r="22" spans="1:9" x14ac:dyDescent="0.3">
      <c r="A22" s="1" t="s">
        <v>2117</v>
      </c>
      <c r="B22" s="1" t="s">
        <v>2118</v>
      </c>
      <c r="C22" s="1" t="s">
        <v>69</v>
      </c>
      <c r="D22" s="1" t="s">
        <v>20</v>
      </c>
      <c r="E22">
        <v>37</v>
      </c>
      <c r="F22">
        <v>52.554200000000002</v>
      </c>
      <c r="G22" s="1" t="s">
        <v>824</v>
      </c>
      <c r="H22">
        <v>3</v>
      </c>
      <c r="I22" t="s">
        <v>2119</v>
      </c>
    </row>
    <row r="23" spans="1:9" x14ac:dyDescent="0.3">
      <c r="A23" s="1" t="s">
        <v>2117</v>
      </c>
      <c r="B23" s="1" t="s">
        <v>2118</v>
      </c>
      <c r="C23" s="1" t="s">
        <v>71</v>
      </c>
      <c r="D23" s="1" t="s">
        <v>15</v>
      </c>
      <c r="E23">
        <v>47</v>
      </c>
      <c r="F23">
        <v>52.554200000000002</v>
      </c>
      <c r="G23" s="1" t="s">
        <v>824</v>
      </c>
      <c r="H23">
        <v>3</v>
      </c>
      <c r="I23" t="s">
        <v>2119</v>
      </c>
    </row>
    <row r="24" spans="1:9" x14ac:dyDescent="0.3">
      <c r="A24" s="1" t="s">
        <v>2117</v>
      </c>
      <c r="B24" s="1" t="s">
        <v>2118</v>
      </c>
      <c r="C24" s="1" t="s">
        <v>72</v>
      </c>
      <c r="D24" s="1" t="s">
        <v>20</v>
      </c>
      <c r="E24">
        <v>26</v>
      </c>
      <c r="F24">
        <v>30</v>
      </c>
      <c r="G24" s="1" t="s">
        <v>2123</v>
      </c>
      <c r="H24">
        <v>1</v>
      </c>
      <c r="I24" t="s">
        <v>2119</v>
      </c>
    </row>
    <row r="25" spans="1:9" x14ac:dyDescent="0.3">
      <c r="A25" s="1" t="s">
        <v>2117</v>
      </c>
      <c r="B25" s="1" t="s">
        <v>2118</v>
      </c>
      <c r="C25" s="1" t="s">
        <v>74</v>
      </c>
      <c r="D25" s="1" t="s">
        <v>15</v>
      </c>
      <c r="E25">
        <v>42</v>
      </c>
      <c r="F25">
        <v>227.52500000000001</v>
      </c>
      <c r="G25" s="1" t="s">
        <v>2123</v>
      </c>
      <c r="H25">
        <v>1</v>
      </c>
      <c r="I25" t="s">
        <v>2119</v>
      </c>
    </row>
    <row r="26" spans="1:9" x14ac:dyDescent="0.3">
      <c r="A26" s="1" t="s">
        <v>2117</v>
      </c>
      <c r="B26" s="1" t="s">
        <v>2118</v>
      </c>
      <c r="C26" s="1" t="s">
        <v>75</v>
      </c>
      <c r="D26" s="1" t="s">
        <v>15</v>
      </c>
      <c r="E26">
        <v>29</v>
      </c>
      <c r="F26">
        <v>221.7792</v>
      </c>
      <c r="G26" s="1" t="s">
        <v>824</v>
      </c>
      <c r="H26">
        <v>1</v>
      </c>
      <c r="I26" t="s">
        <v>2119</v>
      </c>
    </row>
    <row r="27" spans="1:9" x14ac:dyDescent="0.3">
      <c r="A27" s="1" t="s">
        <v>2117</v>
      </c>
      <c r="B27" s="1" t="s">
        <v>2121</v>
      </c>
      <c r="C27" s="1" t="s">
        <v>78</v>
      </c>
      <c r="D27" s="1" t="s">
        <v>20</v>
      </c>
      <c r="E27">
        <v>25</v>
      </c>
      <c r="F27">
        <v>26</v>
      </c>
      <c r="G27" s="1" t="s">
        <v>2123</v>
      </c>
      <c r="H27">
        <v>1</v>
      </c>
      <c r="I27" t="s">
        <v>2119</v>
      </c>
    </row>
    <row r="28" spans="1:9" x14ac:dyDescent="0.3">
      <c r="A28" s="1" t="s">
        <v>2117</v>
      </c>
      <c r="B28" s="1" t="s">
        <v>2118</v>
      </c>
      <c r="C28" s="1" t="s">
        <v>80</v>
      </c>
      <c r="D28" s="1" t="s">
        <v>20</v>
      </c>
      <c r="E28">
        <v>25</v>
      </c>
      <c r="F28">
        <v>91.0792</v>
      </c>
      <c r="G28" s="1" t="s">
        <v>2123</v>
      </c>
      <c r="H28">
        <v>2</v>
      </c>
      <c r="I28" t="s">
        <v>2119</v>
      </c>
    </row>
    <row r="29" spans="1:9" x14ac:dyDescent="0.3">
      <c r="A29" s="1" t="s">
        <v>2117</v>
      </c>
      <c r="B29" s="1" t="s">
        <v>2118</v>
      </c>
      <c r="C29" s="1" t="s">
        <v>83</v>
      </c>
      <c r="D29" s="1" t="s">
        <v>15</v>
      </c>
      <c r="E29">
        <v>19</v>
      </c>
      <c r="F29">
        <v>91.0792</v>
      </c>
      <c r="G29" s="1" t="s">
        <v>2123</v>
      </c>
      <c r="H29">
        <v>2</v>
      </c>
      <c r="I29" t="s">
        <v>2119</v>
      </c>
    </row>
    <row r="30" spans="1:9" x14ac:dyDescent="0.3">
      <c r="A30" s="1" t="s">
        <v>2117</v>
      </c>
      <c r="B30" s="1" t="s">
        <v>2118</v>
      </c>
      <c r="C30" s="1" t="s">
        <v>84</v>
      </c>
      <c r="D30" s="1" t="s">
        <v>15</v>
      </c>
      <c r="E30">
        <v>35</v>
      </c>
      <c r="F30">
        <v>135.63329999999999</v>
      </c>
      <c r="G30" s="1" t="s">
        <v>824</v>
      </c>
      <c r="H30">
        <v>1</v>
      </c>
      <c r="I30" t="s">
        <v>2119</v>
      </c>
    </row>
    <row r="31" spans="1:9" x14ac:dyDescent="0.3">
      <c r="A31" s="1" t="s">
        <v>2117</v>
      </c>
      <c r="B31" s="1" t="s">
        <v>2118</v>
      </c>
      <c r="C31" s="1" t="s">
        <v>87</v>
      </c>
      <c r="D31" s="1" t="s">
        <v>20</v>
      </c>
      <c r="E31">
        <v>28</v>
      </c>
      <c r="F31">
        <v>26.55</v>
      </c>
      <c r="G31" s="1" t="s">
        <v>824</v>
      </c>
      <c r="H31">
        <v>1</v>
      </c>
      <c r="I31" t="s">
        <v>2119</v>
      </c>
    </row>
    <row r="32" spans="1:9" x14ac:dyDescent="0.3">
      <c r="A32" s="1" t="s">
        <v>2117</v>
      </c>
      <c r="B32" s="1" t="s">
        <v>2121</v>
      </c>
      <c r="C32" s="1" t="s">
        <v>90</v>
      </c>
      <c r="D32" s="1" t="s">
        <v>20</v>
      </c>
      <c r="E32">
        <v>45</v>
      </c>
      <c r="F32">
        <v>35.5</v>
      </c>
      <c r="G32" s="1" t="s">
        <v>824</v>
      </c>
      <c r="H32">
        <v>1</v>
      </c>
      <c r="I32" t="s">
        <v>2119</v>
      </c>
    </row>
    <row r="33" spans="1:9" x14ac:dyDescent="0.3">
      <c r="A33" s="1" t="s">
        <v>2117</v>
      </c>
      <c r="B33" s="1" t="s">
        <v>2118</v>
      </c>
      <c r="C33" s="1" t="s">
        <v>93</v>
      </c>
      <c r="D33" s="1" t="s">
        <v>20</v>
      </c>
      <c r="E33">
        <v>40</v>
      </c>
      <c r="F33">
        <v>31</v>
      </c>
      <c r="G33" s="1" t="s">
        <v>2123</v>
      </c>
      <c r="H33">
        <v>1</v>
      </c>
      <c r="I33" t="s">
        <v>2119</v>
      </c>
    </row>
    <row r="34" spans="1:9" x14ac:dyDescent="0.3">
      <c r="A34" s="1" t="s">
        <v>2117</v>
      </c>
      <c r="B34" s="1" t="s">
        <v>2118</v>
      </c>
      <c r="C34" s="1" t="s">
        <v>96</v>
      </c>
      <c r="D34" s="1" t="s">
        <v>15</v>
      </c>
      <c r="E34">
        <v>30</v>
      </c>
      <c r="F34">
        <v>164.86670000000001</v>
      </c>
      <c r="G34" s="1" t="s">
        <v>824</v>
      </c>
      <c r="H34">
        <v>1</v>
      </c>
      <c r="I34" t="s">
        <v>2119</v>
      </c>
    </row>
    <row r="35" spans="1:9" x14ac:dyDescent="0.3">
      <c r="A35" s="1" t="s">
        <v>2117</v>
      </c>
      <c r="B35" s="1" t="s">
        <v>2118</v>
      </c>
      <c r="C35" s="1" t="s">
        <v>99</v>
      </c>
      <c r="D35" s="1" t="s">
        <v>15</v>
      </c>
      <c r="E35">
        <v>58</v>
      </c>
      <c r="F35">
        <v>26.55</v>
      </c>
      <c r="G35" s="1" t="s">
        <v>824</v>
      </c>
      <c r="H35">
        <v>1</v>
      </c>
      <c r="I35" t="s">
        <v>2119</v>
      </c>
    </row>
    <row r="36" spans="1:9" x14ac:dyDescent="0.3">
      <c r="A36" s="1" t="s">
        <v>2117</v>
      </c>
      <c r="B36" s="1" t="s">
        <v>2121</v>
      </c>
      <c r="C36" s="1" t="s">
        <v>102</v>
      </c>
      <c r="D36" s="1" t="s">
        <v>20</v>
      </c>
      <c r="E36">
        <v>42</v>
      </c>
      <c r="F36">
        <v>26.55</v>
      </c>
      <c r="G36" s="1" t="s">
        <v>824</v>
      </c>
      <c r="H36">
        <v>1</v>
      </c>
      <c r="I36" t="s">
        <v>2119</v>
      </c>
    </row>
    <row r="37" spans="1:9" x14ac:dyDescent="0.3">
      <c r="A37" s="1" t="s">
        <v>2117</v>
      </c>
      <c r="B37" s="1" t="s">
        <v>2118</v>
      </c>
      <c r="C37" s="1" t="s">
        <v>105</v>
      </c>
      <c r="D37" s="1" t="s">
        <v>15</v>
      </c>
      <c r="E37">
        <v>45</v>
      </c>
      <c r="F37">
        <v>262.375</v>
      </c>
      <c r="G37" s="1" t="s">
        <v>2123</v>
      </c>
      <c r="H37">
        <v>1</v>
      </c>
      <c r="I37" t="s">
        <v>2119</v>
      </c>
    </row>
    <row r="38" spans="1:9" x14ac:dyDescent="0.3">
      <c r="A38" s="1" t="s">
        <v>2117</v>
      </c>
      <c r="B38" s="1" t="s">
        <v>2118</v>
      </c>
      <c r="C38" s="1" t="s">
        <v>108</v>
      </c>
      <c r="D38" s="1" t="s">
        <v>15</v>
      </c>
      <c r="E38">
        <v>22</v>
      </c>
      <c r="F38">
        <v>55</v>
      </c>
      <c r="G38" s="1" t="s">
        <v>824</v>
      </c>
      <c r="H38">
        <v>2</v>
      </c>
      <c r="I38" t="s">
        <v>2119</v>
      </c>
    </row>
    <row r="39" spans="1:9" x14ac:dyDescent="0.3">
      <c r="A39" s="1" t="s">
        <v>2117</v>
      </c>
      <c r="B39" s="1" t="s">
        <v>2118</v>
      </c>
      <c r="C39" s="1" t="s">
        <v>111</v>
      </c>
      <c r="D39" s="1" t="s">
        <v>20</v>
      </c>
      <c r="E39">
        <v>31</v>
      </c>
      <c r="F39">
        <v>26.55</v>
      </c>
      <c r="G39" s="1" t="s">
        <v>824</v>
      </c>
      <c r="H39">
        <v>1</v>
      </c>
      <c r="I39" t="s">
        <v>2119</v>
      </c>
    </row>
    <row r="40" spans="1:9" x14ac:dyDescent="0.3">
      <c r="A40" s="1" t="s">
        <v>2117</v>
      </c>
      <c r="B40" s="1" t="s">
        <v>2121</v>
      </c>
      <c r="C40" s="1" t="s">
        <v>113</v>
      </c>
      <c r="D40" s="1" t="s">
        <v>20</v>
      </c>
      <c r="E40">
        <v>41</v>
      </c>
      <c r="F40">
        <v>30.5</v>
      </c>
      <c r="G40" s="1" t="s">
        <v>824</v>
      </c>
      <c r="H40">
        <v>1</v>
      </c>
      <c r="I40" t="s">
        <v>2119</v>
      </c>
    </row>
    <row r="41" spans="1:9" x14ac:dyDescent="0.3">
      <c r="A41" s="1" t="s">
        <v>2117</v>
      </c>
      <c r="B41" s="1" t="s">
        <v>2121</v>
      </c>
      <c r="C41" s="1" t="s">
        <v>116</v>
      </c>
      <c r="D41" s="1" t="s">
        <v>20</v>
      </c>
      <c r="E41">
        <v>48</v>
      </c>
      <c r="F41">
        <v>50.495800000000003</v>
      </c>
      <c r="G41" s="1" t="s">
        <v>2123</v>
      </c>
      <c r="H41">
        <v>1</v>
      </c>
      <c r="I41" t="s">
        <v>2119</v>
      </c>
    </row>
    <row r="42" spans="1:9" x14ac:dyDescent="0.3">
      <c r="A42" s="1" t="s">
        <v>2117</v>
      </c>
      <c r="B42" s="1" t="s">
        <v>2121</v>
      </c>
      <c r="C42" s="1" t="s">
        <v>120</v>
      </c>
      <c r="D42" s="1" t="s">
        <v>20</v>
      </c>
      <c r="E42">
        <v>31</v>
      </c>
      <c r="F42">
        <v>39.6</v>
      </c>
      <c r="G42" s="1" t="s">
        <v>2123</v>
      </c>
      <c r="H42">
        <v>1</v>
      </c>
      <c r="I42" t="s">
        <v>2119</v>
      </c>
    </row>
    <row r="43" spans="1:9" x14ac:dyDescent="0.3">
      <c r="A43" s="1" t="s">
        <v>2117</v>
      </c>
      <c r="B43" s="1" t="s">
        <v>2118</v>
      </c>
      <c r="C43" s="1" t="s">
        <v>122</v>
      </c>
      <c r="D43" s="1" t="s">
        <v>15</v>
      </c>
      <c r="E43">
        <v>44</v>
      </c>
      <c r="F43">
        <v>27.720800000000001</v>
      </c>
      <c r="G43" s="1" t="s">
        <v>2123</v>
      </c>
      <c r="H43">
        <v>1</v>
      </c>
      <c r="I43" t="s">
        <v>2119</v>
      </c>
    </row>
    <row r="44" spans="1:9" x14ac:dyDescent="0.3">
      <c r="A44" s="1" t="s">
        <v>2117</v>
      </c>
      <c r="B44" s="1" t="s">
        <v>2118</v>
      </c>
      <c r="C44" s="1" t="s">
        <v>126</v>
      </c>
      <c r="D44" s="1" t="s">
        <v>15</v>
      </c>
      <c r="E44">
        <v>59</v>
      </c>
      <c r="F44">
        <v>51.479199999999999</v>
      </c>
      <c r="G44" s="1" t="s">
        <v>824</v>
      </c>
      <c r="H44">
        <v>3</v>
      </c>
      <c r="I44" t="s">
        <v>2119</v>
      </c>
    </row>
    <row r="45" spans="1:9" x14ac:dyDescent="0.3">
      <c r="A45" s="1" t="s">
        <v>2117</v>
      </c>
      <c r="B45" s="1" t="s">
        <v>2118</v>
      </c>
      <c r="C45" s="1" t="s">
        <v>128</v>
      </c>
      <c r="D45" s="1" t="s">
        <v>15</v>
      </c>
      <c r="E45">
        <v>60</v>
      </c>
      <c r="F45">
        <v>76.291700000000006</v>
      </c>
      <c r="G45" s="1" t="s">
        <v>2123</v>
      </c>
      <c r="H45">
        <v>1</v>
      </c>
      <c r="I45" t="s">
        <v>2122</v>
      </c>
    </row>
    <row r="46" spans="1:9" x14ac:dyDescent="0.3">
      <c r="A46" s="1" t="s">
        <v>2117</v>
      </c>
      <c r="B46" s="1" t="s">
        <v>2118</v>
      </c>
      <c r="C46" s="1" t="s">
        <v>129</v>
      </c>
      <c r="D46" s="1" t="s">
        <v>15</v>
      </c>
      <c r="E46">
        <v>41</v>
      </c>
      <c r="F46">
        <v>134.5</v>
      </c>
      <c r="G46" s="1" t="s">
        <v>2123</v>
      </c>
      <c r="H46">
        <v>1</v>
      </c>
      <c r="I46" t="s">
        <v>2119</v>
      </c>
    </row>
    <row r="47" spans="1:9" x14ac:dyDescent="0.3">
      <c r="A47" s="1" t="s">
        <v>2117</v>
      </c>
      <c r="B47" s="1" t="s">
        <v>2121</v>
      </c>
      <c r="C47" s="1" t="s">
        <v>131</v>
      </c>
      <c r="D47" s="1" t="s">
        <v>20</v>
      </c>
      <c r="E47">
        <v>45</v>
      </c>
      <c r="F47">
        <v>26.55</v>
      </c>
      <c r="G47" s="1" t="s">
        <v>824</v>
      </c>
      <c r="H47">
        <v>1</v>
      </c>
      <c r="I47" t="s">
        <v>2119</v>
      </c>
    </row>
    <row r="48" spans="1:9" x14ac:dyDescent="0.3">
      <c r="A48" s="1" t="s">
        <v>2117</v>
      </c>
      <c r="B48" s="1" t="s">
        <v>2121</v>
      </c>
      <c r="C48" s="1" t="s">
        <v>134</v>
      </c>
      <c r="D48" s="1" t="s">
        <v>20</v>
      </c>
      <c r="E48">
        <v>31</v>
      </c>
      <c r="F48">
        <v>31</v>
      </c>
      <c r="G48" s="1" t="s">
        <v>824</v>
      </c>
      <c r="H48">
        <v>1</v>
      </c>
      <c r="I48" t="s">
        <v>2119</v>
      </c>
    </row>
    <row r="49" spans="1:9" x14ac:dyDescent="0.3">
      <c r="A49" s="1" t="s">
        <v>2117</v>
      </c>
      <c r="B49" s="1" t="s">
        <v>2118</v>
      </c>
      <c r="C49" s="1" t="s">
        <v>135</v>
      </c>
      <c r="D49" s="1" t="s">
        <v>20</v>
      </c>
      <c r="E49">
        <v>42</v>
      </c>
      <c r="F49">
        <v>26.287500000000001</v>
      </c>
      <c r="G49" s="1" t="s">
        <v>824</v>
      </c>
      <c r="H49">
        <v>1</v>
      </c>
      <c r="I49" t="s">
        <v>2119</v>
      </c>
    </row>
    <row r="50" spans="1:9" x14ac:dyDescent="0.3">
      <c r="A50" s="1" t="s">
        <v>2117</v>
      </c>
      <c r="B50" s="1" t="s">
        <v>2118</v>
      </c>
      <c r="C50" s="1" t="s">
        <v>138</v>
      </c>
      <c r="D50" s="1" t="s">
        <v>15</v>
      </c>
      <c r="E50">
        <v>53</v>
      </c>
      <c r="F50">
        <v>27.445799999999998</v>
      </c>
      <c r="G50" s="1" t="s">
        <v>2123</v>
      </c>
      <c r="H50">
        <v>1</v>
      </c>
      <c r="I50" t="s">
        <v>2119</v>
      </c>
    </row>
    <row r="51" spans="1:9" x14ac:dyDescent="0.3">
      <c r="A51" s="1" t="s">
        <v>2117</v>
      </c>
      <c r="B51" s="1" t="s">
        <v>2118</v>
      </c>
      <c r="C51" s="1" t="s">
        <v>140</v>
      </c>
      <c r="D51" s="1" t="s">
        <v>20</v>
      </c>
      <c r="E51">
        <v>36</v>
      </c>
      <c r="F51">
        <v>512.32920000000001</v>
      </c>
      <c r="G51" s="1" t="s">
        <v>2123</v>
      </c>
      <c r="H51">
        <v>2</v>
      </c>
      <c r="I51" t="s">
        <v>2119</v>
      </c>
    </row>
    <row r="52" spans="1:9" x14ac:dyDescent="0.3">
      <c r="A52" s="1" t="s">
        <v>2117</v>
      </c>
      <c r="B52" s="1" t="s">
        <v>2118</v>
      </c>
      <c r="C52" s="1" t="s">
        <v>144</v>
      </c>
      <c r="D52" s="1" t="s">
        <v>15</v>
      </c>
      <c r="E52">
        <v>58</v>
      </c>
      <c r="F52">
        <v>512.32920000000001</v>
      </c>
      <c r="G52" s="1" t="s">
        <v>2123</v>
      </c>
      <c r="H52">
        <v>2</v>
      </c>
      <c r="I52" t="s">
        <v>2119</v>
      </c>
    </row>
    <row r="53" spans="1:9" x14ac:dyDescent="0.3">
      <c r="A53" s="1" t="s">
        <v>2117</v>
      </c>
      <c r="B53" s="1" t="s">
        <v>2121</v>
      </c>
      <c r="C53" s="1" t="s">
        <v>146</v>
      </c>
      <c r="D53" s="1" t="s">
        <v>20</v>
      </c>
      <c r="E53">
        <v>33</v>
      </c>
      <c r="F53">
        <v>5</v>
      </c>
      <c r="G53" s="1" t="s">
        <v>824</v>
      </c>
      <c r="H53">
        <v>1</v>
      </c>
      <c r="I53" t="s">
        <v>2119</v>
      </c>
    </row>
    <row r="54" spans="1:9" x14ac:dyDescent="0.3">
      <c r="A54" s="1" t="s">
        <v>2117</v>
      </c>
      <c r="B54" s="1" t="s">
        <v>2121</v>
      </c>
      <c r="C54" s="1" t="s">
        <v>147</v>
      </c>
      <c r="D54" s="1" t="s">
        <v>20</v>
      </c>
      <c r="E54">
        <v>28</v>
      </c>
      <c r="F54">
        <v>47.1</v>
      </c>
      <c r="G54" s="1" t="s">
        <v>824</v>
      </c>
      <c r="H54">
        <v>1</v>
      </c>
      <c r="I54" t="s">
        <v>2119</v>
      </c>
    </row>
    <row r="55" spans="1:9" x14ac:dyDescent="0.3">
      <c r="A55" s="1" t="s">
        <v>2117</v>
      </c>
      <c r="B55" s="1" t="s">
        <v>2121</v>
      </c>
      <c r="C55" s="1" t="s">
        <v>148</v>
      </c>
      <c r="D55" s="1" t="s">
        <v>20</v>
      </c>
      <c r="E55">
        <v>17</v>
      </c>
      <c r="F55">
        <v>47.1</v>
      </c>
      <c r="G55" s="1" t="s">
        <v>824</v>
      </c>
      <c r="H55">
        <v>1</v>
      </c>
      <c r="I55" t="s">
        <v>2120</v>
      </c>
    </row>
    <row r="56" spans="1:9" x14ac:dyDescent="0.3">
      <c r="A56" s="1" t="s">
        <v>2117</v>
      </c>
      <c r="B56" s="1" t="s">
        <v>2118</v>
      </c>
      <c r="C56" s="1" t="s">
        <v>149</v>
      </c>
      <c r="D56" s="1" t="s">
        <v>20</v>
      </c>
      <c r="E56">
        <v>11</v>
      </c>
      <c r="F56">
        <v>120</v>
      </c>
      <c r="G56" s="1" t="s">
        <v>824</v>
      </c>
      <c r="H56">
        <v>4</v>
      </c>
      <c r="I56" t="s">
        <v>2120</v>
      </c>
    </row>
    <row r="57" spans="1:9" x14ac:dyDescent="0.3">
      <c r="A57" s="1" t="s">
        <v>2117</v>
      </c>
      <c r="B57" s="1" t="s">
        <v>2118</v>
      </c>
      <c r="C57" s="1" t="s">
        <v>152</v>
      </c>
      <c r="D57" s="1" t="s">
        <v>15</v>
      </c>
      <c r="E57">
        <v>14</v>
      </c>
      <c r="F57">
        <v>120</v>
      </c>
      <c r="G57" s="1" t="s">
        <v>824</v>
      </c>
      <c r="H57">
        <v>4</v>
      </c>
      <c r="I57" t="s">
        <v>2120</v>
      </c>
    </row>
    <row r="58" spans="1:9" x14ac:dyDescent="0.3">
      <c r="A58" s="1" t="s">
        <v>2117</v>
      </c>
      <c r="B58" s="1" t="s">
        <v>2118</v>
      </c>
      <c r="C58" s="1" t="s">
        <v>153</v>
      </c>
      <c r="D58" s="1" t="s">
        <v>20</v>
      </c>
      <c r="E58">
        <v>36</v>
      </c>
      <c r="F58">
        <v>120</v>
      </c>
      <c r="G58" s="1" t="s">
        <v>824</v>
      </c>
      <c r="H58">
        <v>4</v>
      </c>
      <c r="I58" t="s">
        <v>2119</v>
      </c>
    </row>
    <row r="59" spans="1:9" x14ac:dyDescent="0.3">
      <c r="A59" s="1" t="s">
        <v>2117</v>
      </c>
      <c r="B59" s="1" t="s">
        <v>2118</v>
      </c>
      <c r="C59" s="1" t="s">
        <v>154</v>
      </c>
      <c r="D59" s="1" t="s">
        <v>15</v>
      </c>
      <c r="E59">
        <v>36</v>
      </c>
      <c r="F59">
        <v>120</v>
      </c>
      <c r="G59" s="1" t="s">
        <v>824</v>
      </c>
      <c r="H59">
        <v>4</v>
      </c>
      <c r="I59" t="s">
        <v>2119</v>
      </c>
    </row>
    <row r="60" spans="1:9" x14ac:dyDescent="0.3">
      <c r="A60" s="1" t="s">
        <v>2117</v>
      </c>
      <c r="B60" s="1" t="s">
        <v>2121</v>
      </c>
      <c r="C60" s="1" t="s">
        <v>155</v>
      </c>
      <c r="D60" s="1" t="s">
        <v>20</v>
      </c>
      <c r="E60">
        <v>49</v>
      </c>
      <c r="F60">
        <v>26</v>
      </c>
      <c r="G60" s="1" t="s">
        <v>824</v>
      </c>
      <c r="H60">
        <v>1</v>
      </c>
      <c r="I60" t="s">
        <v>2119</v>
      </c>
    </row>
    <row r="61" spans="1:9" x14ac:dyDescent="0.3">
      <c r="A61" s="1" t="s">
        <v>2117</v>
      </c>
      <c r="B61" s="1" t="s">
        <v>2118</v>
      </c>
      <c r="C61" s="1" t="s">
        <v>157</v>
      </c>
      <c r="D61" s="1" t="s">
        <v>15</v>
      </c>
      <c r="E61">
        <v>31</v>
      </c>
      <c r="F61">
        <v>27.720800000000001</v>
      </c>
      <c r="G61" s="1" t="s">
        <v>2123</v>
      </c>
      <c r="H61">
        <v>1</v>
      </c>
      <c r="I61" t="s">
        <v>2119</v>
      </c>
    </row>
    <row r="62" spans="1:9" x14ac:dyDescent="0.3">
      <c r="A62" s="1" t="s">
        <v>2117</v>
      </c>
      <c r="B62" s="1" t="s">
        <v>2121</v>
      </c>
      <c r="C62" s="1" t="s">
        <v>158</v>
      </c>
      <c r="D62" s="1" t="s">
        <v>20</v>
      </c>
      <c r="E62">
        <v>36</v>
      </c>
      <c r="F62">
        <v>78.849999999999994</v>
      </c>
      <c r="G62" s="1" t="s">
        <v>824</v>
      </c>
      <c r="H62">
        <v>2</v>
      </c>
      <c r="I62" t="s">
        <v>2119</v>
      </c>
    </row>
    <row r="63" spans="1:9" x14ac:dyDescent="0.3">
      <c r="A63" s="1" t="s">
        <v>2117</v>
      </c>
      <c r="B63" s="1" t="s">
        <v>2118</v>
      </c>
      <c r="C63" s="1" t="s">
        <v>161</v>
      </c>
      <c r="D63" s="1" t="s">
        <v>15</v>
      </c>
      <c r="E63">
        <v>76</v>
      </c>
      <c r="F63">
        <v>78.849999999999994</v>
      </c>
      <c r="G63" s="1" t="s">
        <v>824</v>
      </c>
      <c r="H63">
        <v>2</v>
      </c>
      <c r="I63" t="s">
        <v>2122</v>
      </c>
    </row>
    <row r="64" spans="1:9" x14ac:dyDescent="0.3">
      <c r="A64" s="1" t="s">
        <v>2117</v>
      </c>
      <c r="B64" s="1" t="s">
        <v>2121</v>
      </c>
      <c r="C64" s="1" t="s">
        <v>162</v>
      </c>
      <c r="D64" s="1" t="s">
        <v>20</v>
      </c>
      <c r="E64">
        <v>46</v>
      </c>
      <c r="F64">
        <v>61.174999999999997</v>
      </c>
      <c r="G64" s="1" t="s">
        <v>824</v>
      </c>
      <c r="H64">
        <v>2</v>
      </c>
      <c r="I64" t="s">
        <v>2119</v>
      </c>
    </row>
    <row r="65" spans="1:9" x14ac:dyDescent="0.3">
      <c r="A65" s="1" t="s">
        <v>2117</v>
      </c>
      <c r="B65" s="1" t="s">
        <v>2118</v>
      </c>
      <c r="C65" s="1" t="s">
        <v>166</v>
      </c>
      <c r="D65" s="1" t="s">
        <v>15</v>
      </c>
      <c r="E65">
        <v>47</v>
      </c>
      <c r="F65">
        <v>61.174999999999997</v>
      </c>
      <c r="G65" s="1" t="s">
        <v>824</v>
      </c>
      <c r="H65">
        <v>2</v>
      </c>
      <c r="I65" t="s">
        <v>2119</v>
      </c>
    </row>
    <row r="66" spans="1:9" x14ac:dyDescent="0.3">
      <c r="A66" s="1" t="s">
        <v>2117</v>
      </c>
      <c r="B66" s="1" t="s">
        <v>2118</v>
      </c>
      <c r="C66" s="1" t="s">
        <v>167</v>
      </c>
      <c r="D66" s="1" t="s">
        <v>20</v>
      </c>
      <c r="E66">
        <v>27</v>
      </c>
      <c r="F66">
        <v>53.1</v>
      </c>
      <c r="G66" s="1" t="s">
        <v>824</v>
      </c>
      <c r="H66">
        <v>2</v>
      </c>
      <c r="I66" t="s">
        <v>2119</v>
      </c>
    </row>
    <row r="67" spans="1:9" x14ac:dyDescent="0.3">
      <c r="A67" s="1" t="s">
        <v>2117</v>
      </c>
      <c r="B67" s="1" t="s">
        <v>2118</v>
      </c>
      <c r="C67" s="1" t="s">
        <v>170</v>
      </c>
      <c r="D67" s="1" t="s">
        <v>15</v>
      </c>
      <c r="E67">
        <v>33</v>
      </c>
      <c r="F67">
        <v>53.1</v>
      </c>
      <c r="G67" s="1" t="s">
        <v>824</v>
      </c>
      <c r="H67">
        <v>2</v>
      </c>
      <c r="I67" t="s">
        <v>2119</v>
      </c>
    </row>
    <row r="68" spans="1:9" x14ac:dyDescent="0.3">
      <c r="A68" s="1" t="s">
        <v>2117</v>
      </c>
      <c r="B68" s="1" t="s">
        <v>2118</v>
      </c>
      <c r="C68" s="1" t="s">
        <v>171</v>
      </c>
      <c r="D68" s="1" t="s">
        <v>15</v>
      </c>
      <c r="E68">
        <v>36</v>
      </c>
      <c r="F68">
        <v>262.375</v>
      </c>
      <c r="G68" s="1" t="s">
        <v>2123</v>
      </c>
      <c r="H68">
        <v>1</v>
      </c>
      <c r="I68" t="s">
        <v>2119</v>
      </c>
    </row>
    <row r="69" spans="1:9" x14ac:dyDescent="0.3">
      <c r="A69" s="1" t="s">
        <v>2117</v>
      </c>
      <c r="B69" s="1" t="s">
        <v>2118</v>
      </c>
      <c r="C69" s="1" t="s">
        <v>173</v>
      </c>
      <c r="D69" s="1" t="s">
        <v>15</v>
      </c>
      <c r="E69">
        <v>30</v>
      </c>
      <c r="F69">
        <v>86.5</v>
      </c>
      <c r="G69" s="1" t="s">
        <v>824</v>
      </c>
      <c r="H69">
        <v>1</v>
      </c>
      <c r="I69" t="s">
        <v>2119</v>
      </c>
    </row>
    <row r="70" spans="1:9" x14ac:dyDescent="0.3">
      <c r="A70" s="1" t="s">
        <v>2117</v>
      </c>
      <c r="B70" s="1" t="s">
        <v>2118</v>
      </c>
      <c r="C70" s="1" t="s">
        <v>176</v>
      </c>
      <c r="D70" s="1" t="s">
        <v>20</v>
      </c>
      <c r="E70">
        <v>45</v>
      </c>
      <c r="F70">
        <v>29.7</v>
      </c>
      <c r="G70" s="1" t="s">
        <v>2123</v>
      </c>
      <c r="H70">
        <v>1</v>
      </c>
      <c r="I70" t="s">
        <v>2119</v>
      </c>
    </row>
    <row r="71" spans="1:9" x14ac:dyDescent="0.3">
      <c r="A71" s="1" t="s">
        <v>2117</v>
      </c>
      <c r="B71" s="1" t="s">
        <v>2118</v>
      </c>
      <c r="C71" s="1" t="s">
        <v>179</v>
      </c>
      <c r="D71" s="1" t="s">
        <v>15</v>
      </c>
      <c r="E71">
        <v>31</v>
      </c>
      <c r="F71">
        <v>55</v>
      </c>
      <c r="G71" s="1" t="s">
        <v>824</v>
      </c>
      <c r="H71">
        <v>2</v>
      </c>
      <c r="I71" t="s">
        <v>2119</v>
      </c>
    </row>
    <row r="72" spans="1:9" x14ac:dyDescent="0.3">
      <c r="A72" s="1" t="s">
        <v>2117</v>
      </c>
      <c r="B72" s="1" t="s">
        <v>2121</v>
      </c>
      <c r="C72" s="1" t="s">
        <v>180</v>
      </c>
      <c r="D72" s="1" t="s">
        <v>20</v>
      </c>
      <c r="E72">
        <v>31</v>
      </c>
      <c r="F72">
        <v>0</v>
      </c>
      <c r="G72" s="1" t="s">
        <v>824</v>
      </c>
      <c r="H72">
        <v>1</v>
      </c>
      <c r="I72" t="s">
        <v>2119</v>
      </c>
    </row>
    <row r="73" spans="1:9" x14ac:dyDescent="0.3">
      <c r="A73" s="1" t="s">
        <v>2117</v>
      </c>
      <c r="B73" s="1" t="s">
        <v>2121</v>
      </c>
      <c r="C73" s="1" t="s">
        <v>182</v>
      </c>
      <c r="D73" s="1" t="s">
        <v>20</v>
      </c>
      <c r="E73">
        <v>27</v>
      </c>
      <c r="F73">
        <v>136.7792</v>
      </c>
      <c r="G73" s="1" t="s">
        <v>2123</v>
      </c>
      <c r="H73">
        <v>2</v>
      </c>
      <c r="I73" t="s">
        <v>2119</v>
      </c>
    </row>
    <row r="74" spans="1:9" x14ac:dyDescent="0.3">
      <c r="A74" s="1" t="s">
        <v>2117</v>
      </c>
      <c r="B74" s="1" t="s">
        <v>2118</v>
      </c>
      <c r="C74" s="1" t="s">
        <v>184</v>
      </c>
      <c r="D74" s="1" t="s">
        <v>15</v>
      </c>
      <c r="E74">
        <v>26</v>
      </c>
      <c r="F74">
        <v>136.7792</v>
      </c>
      <c r="G74" s="1" t="s">
        <v>2123</v>
      </c>
      <c r="H74">
        <v>2</v>
      </c>
      <c r="I74" t="s">
        <v>2119</v>
      </c>
    </row>
    <row r="75" spans="1:9" x14ac:dyDescent="0.3">
      <c r="A75" s="1" t="s">
        <v>2117</v>
      </c>
      <c r="B75" s="1" t="s">
        <v>2118</v>
      </c>
      <c r="C75" s="1" t="s">
        <v>185</v>
      </c>
      <c r="D75" s="1" t="s">
        <v>15</v>
      </c>
      <c r="E75">
        <v>22</v>
      </c>
      <c r="F75">
        <v>151.55000000000001</v>
      </c>
      <c r="G75" s="1" t="s">
        <v>824</v>
      </c>
      <c r="H75">
        <v>1</v>
      </c>
      <c r="I75" t="s">
        <v>2119</v>
      </c>
    </row>
    <row r="76" spans="1:9" x14ac:dyDescent="0.3">
      <c r="A76" s="1" t="s">
        <v>2117</v>
      </c>
      <c r="B76" s="1" t="s">
        <v>2121</v>
      </c>
      <c r="C76" s="1" t="s">
        <v>186</v>
      </c>
      <c r="D76" s="1" t="s">
        <v>20</v>
      </c>
      <c r="E76">
        <v>31</v>
      </c>
      <c r="F76">
        <v>52</v>
      </c>
      <c r="G76" s="1" t="s">
        <v>824</v>
      </c>
      <c r="H76">
        <v>1</v>
      </c>
      <c r="I76" t="s">
        <v>2119</v>
      </c>
    </row>
    <row r="77" spans="1:9" x14ac:dyDescent="0.3">
      <c r="A77" s="1" t="s">
        <v>2117</v>
      </c>
      <c r="B77" s="1" t="s">
        <v>2121</v>
      </c>
      <c r="C77" s="1" t="s">
        <v>189</v>
      </c>
      <c r="D77" s="1" t="s">
        <v>20</v>
      </c>
      <c r="E77">
        <v>47</v>
      </c>
      <c r="F77">
        <v>25.587499999999999</v>
      </c>
      <c r="G77" s="1" t="s">
        <v>824</v>
      </c>
      <c r="H77">
        <v>1</v>
      </c>
      <c r="I77" t="s">
        <v>2119</v>
      </c>
    </row>
    <row r="78" spans="1:9" x14ac:dyDescent="0.3">
      <c r="A78" s="1" t="s">
        <v>2117</v>
      </c>
      <c r="B78" s="1" t="s">
        <v>2118</v>
      </c>
      <c r="C78" s="1" t="s">
        <v>192</v>
      </c>
      <c r="D78" s="1" t="s">
        <v>15</v>
      </c>
      <c r="E78">
        <v>39</v>
      </c>
      <c r="F78">
        <v>83.158299999999997</v>
      </c>
      <c r="G78" s="1" t="s">
        <v>2123</v>
      </c>
      <c r="H78">
        <v>3</v>
      </c>
      <c r="I78" t="s">
        <v>2119</v>
      </c>
    </row>
    <row r="79" spans="1:9" x14ac:dyDescent="0.3">
      <c r="A79" s="1" t="s">
        <v>2117</v>
      </c>
      <c r="B79" s="1" t="s">
        <v>2121</v>
      </c>
      <c r="C79" s="1" t="s">
        <v>196</v>
      </c>
      <c r="D79" s="1" t="s">
        <v>20</v>
      </c>
      <c r="E79">
        <v>37</v>
      </c>
      <c r="F79">
        <v>83.158299999999997</v>
      </c>
      <c r="G79" s="1" t="s">
        <v>2123</v>
      </c>
      <c r="H79">
        <v>3</v>
      </c>
      <c r="I79" t="s">
        <v>2119</v>
      </c>
    </row>
    <row r="80" spans="1:9" x14ac:dyDescent="0.3">
      <c r="A80" s="1" t="s">
        <v>2117</v>
      </c>
      <c r="B80" s="1" t="s">
        <v>2118</v>
      </c>
      <c r="C80" s="1" t="s">
        <v>198</v>
      </c>
      <c r="D80" s="1" t="s">
        <v>15</v>
      </c>
      <c r="E80">
        <v>64</v>
      </c>
      <c r="F80">
        <v>83.158299999999997</v>
      </c>
      <c r="G80" s="1" t="s">
        <v>2123</v>
      </c>
      <c r="H80">
        <v>3</v>
      </c>
      <c r="I80" t="s">
        <v>2122</v>
      </c>
    </row>
    <row r="81" spans="1:9" x14ac:dyDescent="0.3">
      <c r="A81" s="1" t="s">
        <v>2117</v>
      </c>
      <c r="B81" s="1" t="s">
        <v>2118</v>
      </c>
      <c r="C81" s="1" t="s">
        <v>200</v>
      </c>
      <c r="D81" s="1" t="s">
        <v>15</v>
      </c>
      <c r="E81">
        <v>55</v>
      </c>
      <c r="F81">
        <v>25.7</v>
      </c>
      <c r="G81" s="1" t="s">
        <v>824</v>
      </c>
      <c r="H81">
        <v>3</v>
      </c>
      <c r="I81" t="s">
        <v>2119</v>
      </c>
    </row>
    <row r="82" spans="1:9" x14ac:dyDescent="0.3">
      <c r="A82" s="1" t="s">
        <v>2117</v>
      </c>
      <c r="B82" s="1" t="s">
        <v>2121</v>
      </c>
      <c r="C82" s="1" t="s">
        <v>201</v>
      </c>
      <c r="D82" s="1" t="s">
        <v>20</v>
      </c>
      <c r="E82">
        <v>31</v>
      </c>
      <c r="F82">
        <v>26.55</v>
      </c>
      <c r="G82" s="1" t="s">
        <v>824</v>
      </c>
      <c r="H82">
        <v>1</v>
      </c>
      <c r="I82" t="s">
        <v>2119</v>
      </c>
    </row>
    <row r="83" spans="1:9" x14ac:dyDescent="0.3">
      <c r="A83" s="1" t="s">
        <v>2117</v>
      </c>
      <c r="B83" s="1" t="s">
        <v>2121</v>
      </c>
      <c r="C83" s="1" t="s">
        <v>203</v>
      </c>
      <c r="D83" s="1" t="s">
        <v>20</v>
      </c>
      <c r="E83">
        <v>70</v>
      </c>
      <c r="F83">
        <v>71</v>
      </c>
      <c r="G83" s="1" t="s">
        <v>824</v>
      </c>
      <c r="H83">
        <v>3</v>
      </c>
      <c r="I83" t="s">
        <v>2122</v>
      </c>
    </row>
    <row r="84" spans="1:9" x14ac:dyDescent="0.3">
      <c r="A84" s="1" t="s">
        <v>2117</v>
      </c>
      <c r="B84" s="1" t="s">
        <v>2118</v>
      </c>
      <c r="C84" s="1" t="s">
        <v>207</v>
      </c>
      <c r="D84" s="1" t="s">
        <v>15</v>
      </c>
      <c r="E84">
        <v>36</v>
      </c>
      <c r="F84">
        <v>71</v>
      </c>
      <c r="G84" s="1" t="s">
        <v>824</v>
      </c>
      <c r="H84">
        <v>3</v>
      </c>
      <c r="I84" t="s">
        <v>2119</v>
      </c>
    </row>
    <row r="85" spans="1:9" x14ac:dyDescent="0.3">
      <c r="A85" s="1" t="s">
        <v>2117</v>
      </c>
      <c r="B85" s="1" t="s">
        <v>2118</v>
      </c>
      <c r="C85" s="1" t="s">
        <v>208</v>
      </c>
      <c r="D85" s="1" t="s">
        <v>15</v>
      </c>
      <c r="E85">
        <v>64</v>
      </c>
      <c r="F85">
        <v>26.55</v>
      </c>
      <c r="G85" s="1" t="s">
        <v>824</v>
      </c>
      <c r="H85">
        <v>3</v>
      </c>
      <c r="I85" t="s">
        <v>2122</v>
      </c>
    </row>
    <row r="86" spans="1:9" x14ac:dyDescent="0.3">
      <c r="A86" s="1" t="s">
        <v>2117</v>
      </c>
      <c r="B86" s="1" t="s">
        <v>2121</v>
      </c>
      <c r="C86" s="1" t="s">
        <v>210</v>
      </c>
      <c r="D86" s="1" t="s">
        <v>20</v>
      </c>
      <c r="E86">
        <v>39</v>
      </c>
      <c r="F86">
        <v>71.283299999999997</v>
      </c>
      <c r="G86" s="1" t="s">
        <v>2123</v>
      </c>
      <c r="H86">
        <v>2</v>
      </c>
      <c r="I86" t="s">
        <v>2119</v>
      </c>
    </row>
    <row r="87" spans="1:9" x14ac:dyDescent="0.3">
      <c r="A87" s="1" t="s">
        <v>2117</v>
      </c>
      <c r="B87" s="1" t="s">
        <v>2118</v>
      </c>
      <c r="C87" s="1" t="s">
        <v>213</v>
      </c>
      <c r="D87" s="1" t="s">
        <v>15</v>
      </c>
      <c r="E87">
        <v>38</v>
      </c>
      <c r="F87">
        <v>71.283299999999997</v>
      </c>
      <c r="G87" s="1" t="s">
        <v>2123</v>
      </c>
      <c r="H87">
        <v>2</v>
      </c>
      <c r="I87" t="s">
        <v>2119</v>
      </c>
    </row>
    <row r="88" spans="1:9" x14ac:dyDescent="0.3">
      <c r="A88" s="1" t="s">
        <v>2117</v>
      </c>
      <c r="B88" s="1" t="s">
        <v>2118</v>
      </c>
      <c r="C88" s="1" t="s">
        <v>214</v>
      </c>
      <c r="D88" s="1" t="s">
        <v>20</v>
      </c>
      <c r="E88">
        <v>51</v>
      </c>
      <c r="F88">
        <v>26.55</v>
      </c>
      <c r="G88" s="1" t="s">
        <v>824</v>
      </c>
      <c r="H88">
        <v>1</v>
      </c>
      <c r="I88" t="s">
        <v>2119</v>
      </c>
    </row>
    <row r="89" spans="1:9" x14ac:dyDescent="0.3">
      <c r="A89" s="1" t="s">
        <v>2117</v>
      </c>
      <c r="B89" s="1" t="s">
        <v>2118</v>
      </c>
      <c r="C89" s="1" t="s">
        <v>218</v>
      </c>
      <c r="D89" s="1" t="s">
        <v>20</v>
      </c>
      <c r="E89">
        <v>27</v>
      </c>
      <c r="F89">
        <v>30.5</v>
      </c>
      <c r="G89" s="1" t="s">
        <v>824</v>
      </c>
      <c r="H89">
        <v>1</v>
      </c>
      <c r="I89" t="s">
        <v>2119</v>
      </c>
    </row>
    <row r="90" spans="1:9" x14ac:dyDescent="0.3">
      <c r="A90" s="1" t="s">
        <v>2117</v>
      </c>
      <c r="B90" s="1" t="s">
        <v>2118</v>
      </c>
      <c r="C90" s="1" t="s">
        <v>219</v>
      </c>
      <c r="D90" s="1" t="s">
        <v>15</v>
      </c>
      <c r="E90">
        <v>33</v>
      </c>
      <c r="F90">
        <v>151.55000000000001</v>
      </c>
      <c r="G90" s="1" t="s">
        <v>824</v>
      </c>
      <c r="H90">
        <v>1</v>
      </c>
      <c r="I90" t="s">
        <v>2119</v>
      </c>
    </row>
    <row r="91" spans="1:9" x14ac:dyDescent="0.3">
      <c r="A91" s="1" t="s">
        <v>2117</v>
      </c>
      <c r="B91" s="1" t="s">
        <v>2121</v>
      </c>
      <c r="C91" s="1" t="s">
        <v>220</v>
      </c>
      <c r="D91" s="1" t="s">
        <v>20</v>
      </c>
      <c r="E91">
        <v>31</v>
      </c>
      <c r="F91">
        <v>52</v>
      </c>
      <c r="G91" s="1" t="s">
        <v>824</v>
      </c>
      <c r="H91">
        <v>2</v>
      </c>
      <c r="I91" t="s">
        <v>2119</v>
      </c>
    </row>
    <row r="92" spans="1:9" x14ac:dyDescent="0.3">
      <c r="A92" s="1" t="s">
        <v>2117</v>
      </c>
      <c r="B92" s="1" t="s">
        <v>2118</v>
      </c>
      <c r="C92" s="1" t="s">
        <v>223</v>
      </c>
      <c r="D92" s="1" t="s">
        <v>15</v>
      </c>
      <c r="E92">
        <v>27</v>
      </c>
      <c r="F92">
        <v>52</v>
      </c>
      <c r="G92" s="1" t="s">
        <v>824</v>
      </c>
      <c r="H92">
        <v>4</v>
      </c>
      <c r="I92" t="s">
        <v>2119</v>
      </c>
    </row>
    <row r="93" spans="1:9" x14ac:dyDescent="0.3">
      <c r="A93" s="1" t="s">
        <v>2117</v>
      </c>
      <c r="B93" s="1" t="s">
        <v>2118</v>
      </c>
      <c r="C93" s="1" t="s">
        <v>224</v>
      </c>
      <c r="D93" s="1" t="s">
        <v>20</v>
      </c>
      <c r="E93">
        <v>31</v>
      </c>
      <c r="F93">
        <v>57</v>
      </c>
      <c r="G93" s="1" t="s">
        <v>824</v>
      </c>
      <c r="H93">
        <v>2</v>
      </c>
      <c r="I93" t="s">
        <v>2119</v>
      </c>
    </row>
    <row r="94" spans="1:9" x14ac:dyDescent="0.3">
      <c r="A94" s="1" t="s">
        <v>2117</v>
      </c>
      <c r="B94" s="1" t="s">
        <v>2118</v>
      </c>
      <c r="C94" s="1" t="s">
        <v>227</v>
      </c>
      <c r="D94" s="1" t="s">
        <v>15</v>
      </c>
      <c r="E94">
        <v>17</v>
      </c>
      <c r="F94">
        <v>57</v>
      </c>
      <c r="G94" s="1" t="s">
        <v>824</v>
      </c>
      <c r="H94">
        <v>2</v>
      </c>
      <c r="I94" t="s">
        <v>2120</v>
      </c>
    </row>
    <row r="95" spans="1:9" x14ac:dyDescent="0.3">
      <c r="A95" s="1" t="s">
        <v>2117</v>
      </c>
      <c r="B95" s="1" t="s">
        <v>2118</v>
      </c>
      <c r="C95" s="1" t="s">
        <v>228</v>
      </c>
      <c r="D95" s="1" t="s">
        <v>20</v>
      </c>
      <c r="E95">
        <v>53</v>
      </c>
      <c r="F95">
        <v>81.8583</v>
      </c>
      <c r="G95" s="1" t="s">
        <v>824</v>
      </c>
      <c r="H95">
        <v>3</v>
      </c>
      <c r="I95" t="s">
        <v>2119</v>
      </c>
    </row>
    <row r="96" spans="1:9" x14ac:dyDescent="0.3">
      <c r="A96" s="1" t="s">
        <v>2117</v>
      </c>
      <c r="B96" s="1" t="s">
        <v>2118</v>
      </c>
      <c r="C96" s="1" t="s">
        <v>230</v>
      </c>
      <c r="D96" s="1" t="s">
        <v>20</v>
      </c>
      <c r="E96">
        <v>4</v>
      </c>
      <c r="F96">
        <v>81.8583</v>
      </c>
      <c r="G96" s="1" t="s">
        <v>824</v>
      </c>
      <c r="H96">
        <v>3</v>
      </c>
      <c r="I96" t="s">
        <v>2120</v>
      </c>
    </row>
    <row r="97" spans="1:9" x14ac:dyDescent="0.3">
      <c r="A97" s="1" t="s">
        <v>2117</v>
      </c>
      <c r="B97" s="1" t="s">
        <v>2118</v>
      </c>
      <c r="C97" s="1" t="s">
        <v>231</v>
      </c>
      <c r="D97" s="1" t="s">
        <v>15</v>
      </c>
      <c r="E97">
        <v>54</v>
      </c>
      <c r="F97">
        <v>81.8583</v>
      </c>
      <c r="G97" s="1" t="s">
        <v>824</v>
      </c>
      <c r="H97">
        <v>3</v>
      </c>
      <c r="I97" t="s">
        <v>2119</v>
      </c>
    </row>
    <row r="98" spans="1:9" x14ac:dyDescent="0.3">
      <c r="A98" s="1" t="s">
        <v>2117</v>
      </c>
      <c r="B98" s="1" t="s">
        <v>2121</v>
      </c>
      <c r="C98" s="1" t="s">
        <v>232</v>
      </c>
      <c r="D98" s="1" t="s">
        <v>20</v>
      </c>
      <c r="E98">
        <v>50</v>
      </c>
      <c r="F98">
        <v>106.425</v>
      </c>
      <c r="G98" s="1" t="s">
        <v>2123</v>
      </c>
      <c r="H98">
        <v>2</v>
      </c>
      <c r="I98" t="s">
        <v>2119</v>
      </c>
    </row>
    <row r="99" spans="1:9" x14ac:dyDescent="0.3">
      <c r="A99" s="1" t="s">
        <v>2117</v>
      </c>
      <c r="B99" s="1" t="s">
        <v>2118</v>
      </c>
      <c r="C99" s="1" t="s">
        <v>236</v>
      </c>
      <c r="D99" s="1" t="s">
        <v>15</v>
      </c>
      <c r="E99">
        <v>27</v>
      </c>
      <c r="F99">
        <v>247.52080000000001</v>
      </c>
      <c r="G99" s="1" t="s">
        <v>2123</v>
      </c>
      <c r="H99">
        <v>3</v>
      </c>
      <c r="I99" t="s">
        <v>2119</v>
      </c>
    </row>
    <row r="100" spans="1:9" x14ac:dyDescent="0.3">
      <c r="A100" s="1" t="s">
        <v>2117</v>
      </c>
      <c r="B100" s="1" t="s">
        <v>2118</v>
      </c>
      <c r="C100" s="1" t="s">
        <v>237</v>
      </c>
      <c r="D100" s="1" t="s">
        <v>15</v>
      </c>
      <c r="E100">
        <v>48</v>
      </c>
      <c r="F100">
        <v>106.425</v>
      </c>
      <c r="G100" s="1" t="s">
        <v>2123</v>
      </c>
      <c r="H100">
        <v>2</v>
      </c>
      <c r="I100" t="s">
        <v>2119</v>
      </c>
    </row>
    <row r="101" spans="1:9" x14ac:dyDescent="0.3">
      <c r="A101" s="1" t="s">
        <v>2117</v>
      </c>
      <c r="B101" s="1" t="s">
        <v>2118</v>
      </c>
      <c r="C101" s="1" t="s">
        <v>238</v>
      </c>
      <c r="D101" s="1" t="s">
        <v>15</v>
      </c>
      <c r="E101">
        <v>48</v>
      </c>
      <c r="F101">
        <v>39.6</v>
      </c>
      <c r="G101" s="1" t="s">
        <v>2123</v>
      </c>
      <c r="H101">
        <v>2</v>
      </c>
      <c r="I101" t="s">
        <v>2119</v>
      </c>
    </row>
    <row r="102" spans="1:9" x14ac:dyDescent="0.3">
      <c r="A102" s="1" t="s">
        <v>2117</v>
      </c>
      <c r="B102" s="1" t="s">
        <v>2118</v>
      </c>
      <c r="C102" s="1" t="s">
        <v>241</v>
      </c>
      <c r="D102" s="1" t="s">
        <v>20</v>
      </c>
      <c r="E102">
        <v>49</v>
      </c>
      <c r="F102">
        <v>56.929200000000002</v>
      </c>
      <c r="G102" s="1" t="s">
        <v>2123</v>
      </c>
      <c r="H102">
        <v>2</v>
      </c>
      <c r="I102" t="s">
        <v>2119</v>
      </c>
    </row>
    <row r="103" spans="1:9" x14ac:dyDescent="0.3">
      <c r="A103" s="1" t="s">
        <v>2117</v>
      </c>
      <c r="B103" s="1" t="s">
        <v>2121</v>
      </c>
      <c r="C103" s="1" t="s">
        <v>244</v>
      </c>
      <c r="D103" s="1" t="s">
        <v>20</v>
      </c>
      <c r="E103">
        <v>39</v>
      </c>
      <c r="F103">
        <v>29.7</v>
      </c>
      <c r="G103" s="1" t="s">
        <v>2123</v>
      </c>
      <c r="H103">
        <v>1</v>
      </c>
      <c r="I103" t="s">
        <v>2119</v>
      </c>
    </row>
    <row r="104" spans="1:9" x14ac:dyDescent="0.3">
      <c r="A104" s="1" t="s">
        <v>2117</v>
      </c>
      <c r="B104" s="1" t="s">
        <v>2118</v>
      </c>
      <c r="C104" s="1" t="s">
        <v>247</v>
      </c>
      <c r="D104" s="1" t="s">
        <v>15</v>
      </c>
      <c r="E104">
        <v>23</v>
      </c>
      <c r="F104">
        <v>83.158299999999997</v>
      </c>
      <c r="G104" s="1" t="s">
        <v>2123</v>
      </c>
      <c r="H104">
        <v>2</v>
      </c>
      <c r="I104" t="s">
        <v>2119</v>
      </c>
    </row>
    <row r="105" spans="1:9" x14ac:dyDescent="0.3">
      <c r="A105" s="1" t="s">
        <v>2117</v>
      </c>
      <c r="B105" s="1" t="s">
        <v>2118</v>
      </c>
      <c r="C105" s="1" t="s">
        <v>250</v>
      </c>
      <c r="D105" s="1" t="s">
        <v>15</v>
      </c>
      <c r="E105">
        <v>38</v>
      </c>
      <c r="F105">
        <v>227.52500000000001</v>
      </c>
      <c r="G105" s="1" t="s">
        <v>2123</v>
      </c>
      <c r="H105">
        <v>1</v>
      </c>
      <c r="I105" t="s">
        <v>2119</v>
      </c>
    </row>
    <row r="106" spans="1:9" x14ac:dyDescent="0.3">
      <c r="A106" s="1" t="s">
        <v>2117</v>
      </c>
      <c r="B106" s="1" t="s">
        <v>2118</v>
      </c>
      <c r="C106" s="1" t="s">
        <v>252</v>
      </c>
      <c r="D106" s="1" t="s">
        <v>15</v>
      </c>
      <c r="E106">
        <v>54</v>
      </c>
      <c r="F106">
        <v>78.2667</v>
      </c>
      <c r="G106" s="1" t="s">
        <v>2123</v>
      </c>
      <c r="H106">
        <v>2</v>
      </c>
      <c r="I106" t="s">
        <v>2119</v>
      </c>
    </row>
    <row r="107" spans="1:9" x14ac:dyDescent="0.3">
      <c r="A107" s="1" t="s">
        <v>2117</v>
      </c>
      <c r="B107" s="1" t="s">
        <v>2121</v>
      </c>
      <c r="C107" s="1" t="s">
        <v>255</v>
      </c>
      <c r="D107" s="1" t="s">
        <v>15</v>
      </c>
      <c r="E107">
        <v>36</v>
      </c>
      <c r="F107">
        <v>31.679200000000002</v>
      </c>
      <c r="G107" s="1" t="s">
        <v>2123</v>
      </c>
      <c r="H107">
        <v>1</v>
      </c>
      <c r="I107" t="s">
        <v>2119</v>
      </c>
    </row>
    <row r="108" spans="1:9" x14ac:dyDescent="0.3">
      <c r="A108" s="1" t="s">
        <v>2117</v>
      </c>
      <c r="B108" s="1" t="s">
        <v>2121</v>
      </c>
      <c r="C108" s="1" t="s">
        <v>258</v>
      </c>
      <c r="D108" s="1" t="s">
        <v>20</v>
      </c>
      <c r="E108">
        <v>31</v>
      </c>
      <c r="F108">
        <v>221.7792</v>
      </c>
      <c r="G108" s="1" t="s">
        <v>824</v>
      </c>
      <c r="H108">
        <v>1</v>
      </c>
      <c r="I108" t="s">
        <v>2119</v>
      </c>
    </row>
    <row r="109" spans="1:9" x14ac:dyDescent="0.3">
      <c r="A109" s="1" t="s">
        <v>2117</v>
      </c>
      <c r="B109" s="1" t="s">
        <v>2118</v>
      </c>
      <c r="C109" s="1" t="s">
        <v>260</v>
      </c>
      <c r="D109" s="1" t="s">
        <v>15</v>
      </c>
      <c r="E109">
        <v>31</v>
      </c>
      <c r="F109">
        <v>31.683299999999999</v>
      </c>
      <c r="G109" s="1" t="s">
        <v>824</v>
      </c>
      <c r="H109">
        <v>1</v>
      </c>
      <c r="I109" t="s">
        <v>2119</v>
      </c>
    </row>
    <row r="110" spans="1:9" x14ac:dyDescent="0.3">
      <c r="A110" s="1" t="s">
        <v>2117</v>
      </c>
      <c r="B110" s="1" t="s">
        <v>2118</v>
      </c>
      <c r="C110" s="1" t="s">
        <v>262</v>
      </c>
      <c r="D110" s="1" t="s">
        <v>15</v>
      </c>
      <c r="E110">
        <v>31</v>
      </c>
      <c r="F110">
        <v>110.88330000000001</v>
      </c>
      <c r="G110" s="1" t="s">
        <v>2123</v>
      </c>
      <c r="H110">
        <v>1</v>
      </c>
      <c r="I110" t="s">
        <v>2119</v>
      </c>
    </row>
    <row r="111" spans="1:9" x14ac:dyDescent="0.3">
      <c r="A111" s="1" t="s">
        <v>2117</v>
      </c>
      <c r="B111" s="1" t="s">
        <v>2118</v>
      </c>
      <c r="C111" s="1" t="s">
        <v>263</v>
      </c>
      <c r="D111" s="1" t="s">
        <v>20</v>
      </c>
      <c r="E111">
        <v>36</v>
      </c>
      <c r="F111">
        <v>26.387499999999999</v>
      </c>
      <c r="G111" s="1" t="s">
        <v>824</v>
      </c>
      <c r="H111">
        <v>1</v>
      </c>
      <c r="I111" t="s">
        <v>2119</v>
      </c>
    </row>
    <row r="112" spans="1:9" x14ac:dyDescent="0.3">
      <c r="A112" s="1" t="s">
        <v>2117</v>
      </c>
      <c r="B112" s="1" t="s">
        <v>2121</v>
      </c>
      <c r="C112" s="1" t="s">
        <v>267</v>
      </c>
      <c r="D112" s="1" t="s">
        <v>20</v>
      </c>
      <c r="E112">
        <v>30</v>
      </c>
      <c r="F112">
        <v>27.75</v>
      </c>
      <c r="G112" s="1" t="s">
        <v>2123</v>
      </c>
      <c r="H112">
        <v>1</v>
      </c>
      <c r="I112" t="s">
        <v>2119</v>
      </c>
    </row>
    <row r="113" spans="1:9" x14ac:dyDescent="0.3">
      <c r="A113" s="1" t="s">
        <v>2117</v>
      </c>
      <c r="B113" s="1" t="s">
        <v>2118</v>
      </c>
      <c r="C113" s="1" t="s">
        <v>269</v>
      </c>
      <c r="D113" s="1" t="s">
        <v>15</v>
      </c>
      <c r="E113">
        <v>24</v>
      </c>
      <c r="F113">
        <v>263</v>
      </c>
      <c r="G113" s="1" t="s">
        <v>824</v>
      </c>
      <c r="H113">
        <v>6</v>
      </c>
      <c r="I113" t="s">
        <v>2119</v>
      </c>
    </row>
    <row r="114" spans="1:9" x14ac:dyDescent="0.3">
      <c r="A114" s="1" t="s">
        <v>2117</v>
      </c>
      <c r="B114" s="1" t="s">
        <v>2118</v>
      </c>
      <c r="C114" s="1" t="s">
        <v>272</v>
      </c>
      <c r="D114" s="1" t="s">
        <v>15</v>
      </c>
      <c r="E114">
        <v>28</v>
      </c>
      <c r="F114">
        <v>263</v>
      </c>
      <c r="G114" s="1" t="s">
        <v>824</v>
      </c>
      <c r="H114">
        <v>6</v>
      </c>
      <c r="I114" t="s">
        <v>2119</v>
      </c>
    </row>
    <row r="115" spans="1:9" x14ac:dyDescent="0.3">
      <c r="A115" s="1" t="s">
        <v>2117</v>
      </c>
      <c r="B115" s="1" t="s">
        <v>2118</v>
      </c>
      <c r="C115" s="1" t="s">
        <v>273</v>
      </c>
      <c r="D115" s="1" t="s">
        <v>15</v>
      </c>
      <c r="E115">
        <v>23</v>
      </c>
      <c r="F115">
        <v>263</v>
      </c>
      <c r="G115" s="1" t="s">
        <v>824</v>
      </c>
      <c r="H115">
        <v>6</v>
      </c>
      <c r="I115" t="s">
        <v>2119</v>
      </c>
    </row>
    <row r="116" spans="1:9" x14ac:dyDescent="0.3">
      <c r="A116" s="1" t="s">
        <v>2117</v>
      </c>
      <c r="B116" s="1" t="s">
        <v>2121</v>
      </c>
      <c r="C116" s="1" t="s">
        <v>274</v>
      </c>
      <c r="D116" s="1" t="s">
        <v>20</v>
      </c>
      <c r="E116">
        <v>19</v>
      </c>
      <c r="F116">
        <v>263</v>
      </c>
      <c r="G116" s="1" t="s">
        <v>824</v>
      </c>
      <c r="H116">
        <v>6</v>
      </c>
      <c r="I116" t="s">
        <v>2119</v>
      </c>
    </row>
    <row r="117" spans="1:9" x14ac:dyDescent="0.3">
      <c r="A117" s="1" t="s">
        <v>2117</v>
      </c>
      <c r="B117" s="1" t="s">
        <v>2121</v>
      </c>
      <c r="C117" s="1" t="s">
        <v>275</v>
      </c>
      <c r="D117" s="1" t="s">
        <v>20</v>
      </c>
      <c r="E117">
        <v>64</v>
      </c>
      <c r="F117">
        <v>263</v>
      </c>
      <c r="G117" s="1" t="s">
        <v>824</v>
      </c>
      <c r="H117">
        <v>6</v>
      </c>
      <c r="I117" t="s">
        <v>2122</v>
      </c>
    </row>
    <row r="118" spans="1:9" x14ac:dyDescent="0.3">
      <c r="A118" s="1" t="s">
        <v>2117</v>
      </c>
      <c r="B118" s="1" t="s">
        <v>2118</v>
      </c>
      <c r="C118" s="1" t="s">
        <v>276</v>
      </c>
      <c r="D118" s="1" t="s">
        <v>15</v>
      </c>
      <c r="E118">
        <v>60</v>
      </c>
      <c r="F118">
        <v>263</v>
      </c>
      <c r="G118" s="1" t="s">
        <v>824</v>
      </c>
      <c r="H118">
        <v>6</v>
      </c>
      <c r="I118" t="s">
        <v>2122</v>
      </c>
    </row>
    <row r="119" spans="1:9" x14ac:dyDescent="0.3">
      <c r="A119" s="1" t="s">
        <v>2117</v>
      </c>
      <c r="B119" s="1" t="s">
        <v>2118</v>
      </c>
      <c r="C119" s="1" t="s">
        <v>277</v>
      </c>
      <c r="D119" s="1" t="s">
        <v>15</v>
      </c>
      <c r="E119">
        <v>30</v>
      </c>
      <c r="F119">
        <v>56.929200000000002</v>
      </c>
      <c r="G119" s="1" t="s">
        <v>2123</v>
      </c>
      <c r="H119">
        <v>1</v>
      </c>
      <c r="I119" t="s">
        <v>2119</v>
      </c>
    </row>
    <row r="120" spans="1:9" x14ac:dyDescent="0.3">
      <c r="A120" s="1" t="s">
        <v>2117</v>
      </c>
      <c r="B120" s="1" t="s">
        <v>2121</v>
      </c>
      <c r="C120" s="1" t="s">
        <v>279</v>
      </c>
      <c r="D120" s="1" t="s">
        <v>20</v>
      </c>
      <c r="E120">
        <v>31</v>
      </c>
      <c r="F120">
        <v>26.55</v>
      </c>
      <c r="G120" s="1" t="s">
        <v>824</v>
      </c>
      <c r="H120">
        <v>1</v>
      </c>
      <c r="I120" t="s">
        <v>2119</v>
      </c>
    </row>
    <row r="121" spans="1:9" x14ac:dyDescent="0.3">
      <c r="A121" s="1" t="s">
        <v>2117</v>
      </c>
      <c r="B121" s="1" t="s">
        <v>2118</v>
      </c>
      <c r="C121" s="1" t="s">
        <v>282</v>
      </c>
      <c r="D121" s="1" t="s">
        <v>20</v>
      </c>
      <c r="E121">
        <v>50</v>
      </c>
      <c r="F121">
        <v>133.65</v>
      </c>
      <c r="G121" s="1" t="s">
        <v>824</v>
      </c>
      <c r="H121">
        <v>3</v>
      </c>
      <c r="I121" t="s">
        <v>2119</v>
      </c>
    </row>
    <row r="122" spans="1:9" x14ac:dyDescent="0.3">
      <c r="A122" s="1" t="s">
        <v>2117</v>
      </c>
      <c r="B122" s="1" t="s">
        <v>2118</v>
      </c>
      <c r="C122" s="1" t="s">
        <v>284</v>
      </c>
      <c r="D122" s="1" t="s">
        <v>20</v>
      </c>
      <c r="E122">
        <v>43</v>
      </c>
      <c r="F122">
        <v>27.720800000000001</v>
      </c>
      <c r="G122" s="1" t="s">
        <v>2123</v>
      </c>
      <c r="H122">
        <v>2</v>
      </c>
      <c r="I122" t="s">
        <v>2119</v>
      </c>
    </row>
    <row r="123" spans="1:9" x14ac:dyDescent="0.3">
      <c r="A123" s="1" t="s">
        <v>2117</v>
      </c>
      <c r="B123" s="1" t="s">
        <v>2118</v>
      </c>
      <c r="C123" s="1" t="s">
        <v>286</v>
      </c>
      <c r="D123" s="1" t="s">
        <v>15</v>
      </c>
      <c r="E123">
        <v>31</v>
      </c>
      <c r="F123">
        <v>133.65</v>
      </c>
      <c r="G123" s="1" t="s">
        <v>824</v>
      </c>
      <c r="H123">
        <v>2</v>
      </c>
      <c r="I123" t="s">
        <v>2119</v>
      </c>
    </row>
    <row r="124" spans="1:9" x14ac:dyDescent="0.3">
      <c r="A124" s="1" t="s">
        <v>2117</v>
      </c>
      <c r="B124" s="1" t="s">
        <v>2118</v>
      </c>
      <c r="C124" s="1" t="s">
        <v>287</v>
      </c>
      <c r="D124" s="1" t="s">
        <v>15</v>
      </c>
      <c r="E124">
        <v>22</v>
      </c>
      <c r="F124">
        <v>49.5</v>
      </c>
      <c r="G124" s="1" t="s">
        <v>2123</v>
      </c>
      <c r="H124">
        <v>3</v>
      </c>
      <c r="I124" t="s">
        <v>2119</v>
      </c>
    </row>
    <row r="125" spans="1:9" x14ac:dyDescent="0.3">
      <c r="A125" s="1" t="s">
        <v>2117</v>
      </c>
      <c r="B125" s="1" t="s">
        <v>2118</v>
      </c>
      <c r="C125" s="1" t="s">
        <v>290</v>
      </c>
      <c r="D125" s="1" t="s">
        <v>20</v>
      </c>
      <c r="E125">
        <v>60</v>
      </c>
      <c r="F125">
        <v>79.2</v>
      </c>
      <c r="G125" s="1" t="s">
        <v>2123</v>
      </c>
      <c r="H125">
        <v>3</v>
      </c>
      <c r="I125" t="s">
        <v>2122</v>
      </c>
    </row>
    <row r="126" spans="1:9" x14ac:dyDescent="0.3">
      <c r="A126" s="1" t="s">
        <v>2117</v>
      </c>
      <c r="B126" s="1" t="s">
        <v>2118</v>
      </c>
      <c r="C126" s="1" t="s">
        <v>292</v>
      </c>
      <c r="D126" s="1" t="s">
        <v>15</v>
      </c>
      <c r="E126">
        <v>48</v>
      </c>
      <c r="F126">
        <v>79.2</v>
      </c>
      <c r="G126" s="1" t="s">
        <v>2123</v>
      </c>
      <c r="H126">
        <v>3</v>
      </c>
      <c r="I126" t="s">
        <v>2119</v>
      </c>
    </row>
    <row r="127" spans="1:9" x14ac:dyDescent="0.3">
      <c r="A127" s="1" t="s">
        <v>2117</v>
      </c>
      <c r="B127" s="1" t="s">
        <v>2121</v>
      </c>
      <c r="C127" s="1" t="s">
        <v>293</v>
      </c>
      <c r="D127" s="1" t="s">
        <v>20</v>
      </c>
      <c r="E127">
        <v>31</v>
      </c>
      <c r="F127">
        <v>0</v>
      </c>
      <c r="G127" s="1" t="s">
        <v>824</v>
      </c>
      <c r="H127">
        <v>1</v>
      </c>
      <c r="I127" t="s">
        <v>2119</v>
      </c>
    </row>
    <row r="128" spans="1:9" x14ac:dyDescent="0.3">
      <c r="A128" s="1" t="s">
        <v>2117</v>
      </c>
      <c r="B128" s="1" t="s">
        <v>2121</v>
      </c>
      <c r="C128" s="1" t="s">
        <v>295</v>
      </c>
      <c r="D128" s="1" t="s">
        <v>20</v>
      </c>
      <c r="E128">
        <v>37</v>
      </c>
      <c r="F128">
        <v>53.1</v>
      </c>
      <c r="G128" s="1" t="s">
        <v>824</v>
      </c>
      <c r="H128">
        <v>2</v>
      </c>
      <c r="I128" t="s">
        <v>2119</v>
      </c>
    </row>
    <row r="129" spans="1:9" x14ac:dyDescent="0.3">
      <c r="A129" s="1" t="s">
        <v>2117</v>
      </c>
      <c r="B129" s="1" t="s">
        <v>2118</v>
      </c>
      <c r="C129" s="1" t="s">
        <v>298</v>
      </c>
      <c r="D129" s="1" t="s">
        <v>15</v>
      </c>
      <c r="E129">
        <v>35</v>
      </c>
      <c r="F129">
        <v>53.1</v>
      </c>
      <c r="G129" s="1" t="s">
        <v>824</v>
      </c>
      <c r="H129">
        <v>2</v>
      </c>
      <c r="I129" t="s">
        <v>2119</v>
      </c>
    </row>
    <row r="130" spans="1:9" x14ac:dyDescent="0.3">
      <c r="A130" s="1" t="s">
        <v>2117</v>
      </c>
      <c r="B130" s="1" t="s">
        <v>2121</v>
      </c>
      <c r="C130" s="1" t="s">
        <v>299</v>
      </c>
      <c r="D130" s="1" t="s">
        <v>20</v>
      </c>
      <c r="E130">
        <v>47</v>
      </c>
      <c r="F130">
        <v>38.5</v>
      </c>
      <c r="G130" s="1" t="s">
        <v>824</v>
      </c>
      <c r="H130">
        <v>1</v>
      </c>
      <c r="I130" t="s">
        <v>2119</v>
      </c>
    </row>
    <row r="131" spans="1:9" x14ac:dyDescent="0.3">
      <c r="A131" s="1" t="s">
        <v>2117</v>
      </c>
      <c r="B131" s="1" t="s">
        <v>2118</v>
      </c>
      <c r="C131" s="1" t="s">
        <v>302</v>
      </c>
      <c r="D131" s="1" t="s">
        <v>15</v>
      </c>
      <c r="E131">
        <v>35</v>
      </c>
      <c r="F131">
        <v>211.5</v>
      </c>
      <c r="G131" s="1" t="s">
        <v>2123</v>
      </c>
      <c r="H131">
        <v>1</v>
      </c>
      <c r="I131" t="s">
        <v>2119</v>
      </c>
    </row>
    <row r="132" spans="1:9" x14ac:dyDescent="0.3">
      <c r="A132" s="1" t="s">
        <v>2117</v>
      </c>
      <c r="B132" s="1" t="s">
        <v>2118</v>
      </c>
      <c r="C132" s="1" t="s">
        <v>304</v>
      </c>
      <c r="D132" s="1" t="s">
        <v>15</v>
      </c>
      <c r="E132">
        <v>22</v>
      </c>
      <c r="F132">
        <v>59.4</v>
      </c>
      <c r="G132" s="1" t="s">
        <v>2123</v>
      </c>
      <c r="H132">
        <v>2</v>
      </c>
      <c r="I132" t="s">
        <v>2119</v>
      </c>
    </row>
    <row r="133" spans="1:9" x14ac:dyDescent="0.3">
      <c r="A133" s="1" t="s">
        <v>2117</v>
      </c>
      <c r="B133" s="1" t="s">
        <v>2118</v>
      </c>
      <c r="C133" s="1" t="s">
        <v>305</v>
      </c>
      <c r="D133" s="1" t="s">
        <v>15</v>
      </c>
      <c r="E133">
        <v>45</v>
      </c>
      <c r="F133">
        <v>59.4</v>
      </c>
      <c r="G133" s="1" t="s">
        <v>2123</v>
      </c>
      <c r="H133">
        <v>2</v>
      </c>
      <c r="I133" t="s">
        <v>2119</v>
      </c>
    </row>
    <row r="134" spans="1:9" x14ac:dyDescent="0.3">
      <c r="A134" s="1" t="s">
        <v>2117</v>
      </c>
      <c r="B134" s="1" t="s">
        <v>2121</v>
      </c>
      <c r="C134" s="1" t="s">
        <v>306</v>
      </c>
      <c r="D134" s="1" t="s">
        <v>20</v>
      </c>
      <c r="E134">
        <v>24</v>
      </c>
      <c r="F134">
        <v>79.2</v>
      </c>
      <c r="G134" s="1" t="s">
        <v>2123</v>
      </c>
      <c r="H134">
        <v>1</v>
      </c>
      <c r="I134" t="s">
        <v>2119</v>
      </c>
    </row>
    <row r="135" spans="1:9" x14ac:dyDescent="0.3">
      <c r="A135" s="1" t="s">
        <v>2117</v>
      </c>
      <c r="B135" s="1" t="s">
        <v>2118</v>
      </c>
      <c r="C135" s="1" t="s">
        <v>309</v>
      </c>
      <c r="D135" s="1" t="s">
        <v>20</v>
      </c>
      <c r="E135">
        <v>49</v>
      </c>
      <c r="F135">
        <v>89.104200000000006</v>
      </c>
      <c r="G135" s="1" t="s">
        <v>2123</v>
      </c>
      <c r="H135">
        <v>2</v>
      </c>
      <c r="I135" t="s">
        <v>2119</v>
      </c>
    </row>
    <row r="136" spans="1:9" x14ac:dyDescent="0.3">
      <c r="A136" s="1" t="s">
        <v>2117</v>
      </c>
      <c r="B136" s="1" t="s">
        <v>2118</v>
      </c>
      <c r="C136" s="1" t="s">
        <v>312</v>
      </c>
      <c r="D136" s="1" t="s">
        <v>15</v>
      </c>
      <c r="E136">
        <v>31</v>
      </c>
      <c r="F136">
        <v>89.104200000000006</v>
      </c>
      <c r="G136" s="1" t="s">
        <v>2123</v>
      </c>
      <c r="H136">
        <v>2</v>
      </c>
      <c r="I136" t="s">
        <v>2119</v>
      </c>
    </row>
    <row r="137" spans="1:9" x14ac:dyDescent="0.3">
      <c r="A137" s="1" t="s">
        <v>2117</v>
      </c>
      <c r="B137" s="1" t="s">
        <v>2121</v>
      </c>
      <c r="C137" s="1" t="s">
        <v>313</v>
      </c>
      <c r="D137" s="1" t="s">
        <v>20</v>
      </c>
      <c r="E137">
        <v>71</v>
      </c>
      <c r="F137">
        <v>34.654200000000003</v>
      </c>
      <c r="G137" s="1" t="s">
        <v>2123</v>
      </c>
      <c r="H137">
        <v>1</v>
      </c>
      <c r="I137" t="s">
        <v>2122</v>
      </c>
    </row>
    <row r="138" spans="1:9" x14ac:dyDescent="0.3">
      <c r="A138" s="1" t="s">
        <v>2117</v>
      </c>
      <c r="B138" s="1" t="s">
        <v>2118</v>
      </c>
      <c r="C138" s="1" t="s">
        <v>316</v>
      </c>
      <c r="D138" s="1" t="s">
        <v>20</v>
      </c>
      <c r="E138">
        <v>53</v>
      </c>
      <c r="F138">
        <v>28.5</v>
      </c>
      <c r="G138" s="1" t="s">
        <v>2123</v>
      </c>
      <c r="H138">
        <v>1</v>
      </c>
      <c r="I138" t="s">
        <v>2119</v>
      </c>
    </row>
    <row r="139" spans="1:9" x14ac:dyDescent="0.3">
      <c r="A139" s="1" t="s">
        <v>2117</v>
      </c>
      <c r="B139" s="1" t="s">
        <v>2118</v>
      </c>
      <c r="C139" s="1" t="s">
        <v>318</v>
      </c>
      <c r="D139" s="1" t="s">
        <v>15</v>
      </c>
      <c r="E139">
        <v>19</v>
      </c>
      <c r="F139">
        <v>30</v>
      </c>
      <c r="G139" s="1" t="s">
        <v>824</v>
      </c>
      <c r="H139">
        <v>1</v>
      </c>
      <c r="I139" t="s">
        <v>2119</v>
      </c>
    </row>
    <row r="140" spans="1:9" x14ac:dyDescent="0.3">
      <c r="A140" s="1" t="s">
        <v>2117</v>
      </c>
      <c r="B140" s="1" t="s">
        <v>2121</v>
      </c>
      <c r="C140" s="1" t="s">
        <v>321</v>
      </c>
      <c r="D140" s="1" t="s">
        <v>20</v>
      </c>
      <c r="E140">
        <v>38</v>
      </c>
      <c r="F140">
        <v>153.46250000000001</v>
      </c>
      <c r="G140" s="1" t="s">
        <v>824</v>
      </c>
      <c r="H140">
        <v>2</v>
      </c>
      <c r="I140" t="s">
        <v>2119</v>
      </c>
    </row>
    <row r="141" spans="1:9" x14ac:dyDescent="0.3">
      <c r="A141" s="1" t="s">
        <v>2117</v>
      </c>
      <c r="B141" s="1" t="s">
        <v>2118</v>
      </c>
      <c r="C141" s="1" t="s">
        <v>324</v>
      </c>
      <c r="D141" s="1" t="s">
        <v>15</v>
      </c>
      <c r="E141">
        <v>58</v>
      </c>
      <c r="F141">
        <v>153.46250000000001</v>
      </c>
      <c r="G141" s="1" t="s">
        <v>824</v>
      </c>
      <c r="H141">
        <v>2</v>
      </c>
      <c r="I141" t="s">
        <v>2119</v>
      </c>
    </row>
    <row r="142" spans="1:9" x14ac:dyDescent="0.3">
      <c r="A142" s="1" t="s">
        <v>2117</v>
      </c>
      <c r="B142" s="1" t="s">
        <v>2118</v>
      </c>
      <c r="C142" s="1" t="s">
        <v>326</v>
      </c>
      <c r="D142" s="1" t="s">
        <v>20</v>
      </c>
      <c r="E142">
        <v>23</v>
      </c>
      <c r="F142">
        <v>63.3583</v>
      </c>
      <c r="G142" s="1" t="s">
        <v>2123</v>
      </c>
      <c r="H142">
        <v>2</v>
      </c>
      <c r="I142" t="s">
        <v>2119</v>
      </c>
    </row>
    <row r="143" spans="1:9" x14ac:dyDescent="0.3">
      <c r="A143" s="1" t="s">
        <v>2117</v>
      </c>
      <c r="B143" s="1" t="s">
        <v>2118</v>
      </c>
      <c r="C143" s="1" t="s">
        <v>329</v>
      </c>
      <c r="D143" s="1" t="s">
        <v>15</v>
      </c>
      <c r="E143">
        <v>45</v>
      </c>
      <c r="F143">
        <v>63.3583</v>
      </c>
      <c r="G143" s="1" t="s">
        <v>2123</v>
      </c>
      <c r="H143">
        <v>2</v>
      </c>
      <c r="I143" t="s">
        <v>2119</v>
      </c>
    </row>
    <row r="144" spans="1:9" x14ac:dyDescent="0.3">
      <c r="A144" s="1" t="s">
        <v>2117</v>
      </c>
      <c r="B144" s="1" t="s">
        <v>2121</v>
      </c>
      <c r="C144" s="1" t="s">
        <v>330</v>
      </c>
      <c r="D144" s="1" t="s">
        <v>20</v>
      </c>
      <c r="E144">
        <v>46</v>
      </c>
      <c r="F144">
        <v>79.2</v>
      </c>
      <c r="G144" s="1" t="s">
        <v>2123</v>
      </c>
      <c r="H144">
        <v>1</v>
      </c>
      <c r="I144" t="s">
        <v>2119</v>
      </c>
    </row>
    <row r="145" spans="1:9" x14ac:dyDescent="0.3">
      <c r="A145" s="1" t="s">
        <v>2117</v>
      </c>
      <c r="B145" s="1" t="s">
        <v>2118</v>
      </c>
      <c r="C145" s="1" t="s">
        <v>332</v>
      </c>
      <c r="D145" s="1" t="s">
        <v>20</v>
      </c>
      <c r="E145">
        <v>25</v>
      </c>
      <c r="F145">
        <v>55.441699999999997</v>
      </c>
      <c r="G145" s="1" t="s">
        <v>2123</v>
      </c>
      <c r="H145">
        <v>2</v>
      </c>
      <c r="I145" t="s">
        <v>2119</v>
      </c>
    </row>
    <row r="146" spans="1:9" x14ac:dyDescent="0.3">
      <c r="A146" s="1" t="s">
        <v>2117</v>
      </c>
      <c r="B146" s="1" t="s">
        <v>2118</v>
      </c>
      <c r="C146" s="1" t="s">
        <v>334</v>
      </c>
      <c r="D146" s="1" t="s">
        <v>15</v>
      </c>
      <c r="E146">
        <v>25</v>
      </c>
      <c r="F146">
        <v>55.441699999999997</v>
      </c>
      <c r="G146" s="1" t="s">
        <v>2123</v>
      </c>
      <c r="H146">
        <v>2</v>
      </c>
      <c r="I146" t="s">
        <v>2119</v>
      </c>
    </row>
    <row r="147" spans="1:9" x14ac:dyDescent="0.3">
      <c r="A147" s="1" t="s">
        <v>2117</v>
      </c>
      <c r="B147" s="1" t="s">
        <v>2118</v>
      </c>
      <c r="C147" s="1" t="s">
        <v>335</v>
      </c>
      <c r="D147" s="1" t="s">
        <v>20</v>
      </c>
      <c r="E147">
        <v>48</v>
      </c>
      <c r="F147">
        <v>76.729200000000006</v>
      </c>
      <c r="G147" s="1" t="s">
        <v>2123</v>
      </c>
      <c r="H147">
        <v>2</v>
      </c>
      <c r="I147" t="s">
        <v>2119</v>
      </c>
    </row>
    <row r="148" spans="1:9" x14ac:dyDescent="0.3">
      <c r="A148" s="1" t="s">
        <v>2117</v>
      </c>
      <c r="B148" s="1" t="s">
        <v>2118</v>
      </c>
      <c r="C148" s="1" t="s">
        <v>338</v>
      </c>
      <c r="D148" s="1" t="s">
        <v>15</v>
      </c>
      <c r="E148">
        <v>49</v>
      </c>
      <c r="F148">
        <v>76.729200000000006</v>
      </c>
      <c r="G148" s="1" t="s">
        <v>2123</v>
      </c>
      <c r="H148">
        <v>2</v>
      </c>
      <c r="I148" t="s">
        <v>2119</v>
      </c>
    </row>
    <row r="149" spans="1:9" x14ac:dyDescent="0.3">
      <c r="A149" s="1" t="s">
        <v>2117</v>
      </c>
      <c r="B149" s="1" t="s">
        <v>2121</v>
      </c>
      <c r="C149" s="1" t="s">
        <v>339</v>
      </c>
      <c r="D149" s="1" t="s">
        <v>20</v>
      </c>
      <c r="E149">
        <v>31</v>
      </c>
      <c r="F149">
        <v>42.4</v>
      </c>
      <c r="G149" s="1" t="s">
        <v>824</v>
      </c>
      <c r="H149">
        <v>1</v>
      </c>
      <c r="I149" t="s">
        <v>2119</v>
      </c>
    </row>
    <row r="150" spans="1:9" x14ac:dyDescent="0.3">
      <c r="A150" s="1" t="s">
        <v>2117</v>
      </c>
      <c r="B150" s="1" t="s">
        <v>2121</v>
      </c>
      <c r="C150" s="1" t="s">
        <v>340</v>
      </c>
      <c r="D150" s="1" t="s">
        <v>20</v>
      </c>
      <c r="E150">
        <v>45</v>
      </c>
      <c r="F150">
        <v>83.474999999999994</v>
      </c>
      <c r="G150" s="1" t="s">
        <v>824</v>
      </c>
      <c r="H150">
        <v>2</v>
      </c>
      <c r="I150" t="s">
        <v>2119</v>
      </c>
    </row>
    <row r="151" spans="1:9" x14ac:dyDescent="0.3">
      <c r="A151" s="1" t="s">
        <v>2117</v>
      </c>
      <c r="B151" s="1" t="s">
        <v>2118</v>
      </c>
      <c r="C151" s="1" t="s">
        <v>342</v>
      </c>
      <c r="D151" s="1" t="s">
        <v>15</v>
      </c>
      <c r="E151">
        <v>35</v>
      </c>
      <c r="F151">
        <v>83.474999999999994</v>
      </c>
      <c r="G151" s="1" t="s">
        <v>824</v>
      </c>
      <c r="H151">
        <v>2</v>
      </c>
      <c r="I151" t="s">
        <v>2119</v>
      </c>
    </row>
    <row r="152" spans="1:9" x14ac:dyDescent="0.3">
      <c r="A152" s="1" t="s">
        <v>2117</v>
      </c>
      <c r="B152" s="1" t="s">
        <v>2121</v>
      </c>
      <c r="C152" s="1" t="s">
        <v>343</v>
      </c>
      <c r="D152" s="1" t="s">
        <v>20</v>
      </c>
      <c r="E152">
        <v>40</v>
      </c>
      <c r="F152">
        <v>0</v>
      </c>
      <c r="G152" s="1" t="s">
        <v>824</v>
      </c>
      <c r="H152">
        <v>1</v>
      </c>
      <c r="I152" t="s">
        <v>2119</v>
      </c>
    </row>
    <row r="153" spans="1:9" x14ac:dyDescent="0.3">
      <c r="A153" s="1" t="s">
        <v>2117</v>
      </c>
      <c r="B153" s="1" t="s">
        <v>2118</v>
      </c>
      <c r="C153" s="1" t="s">
        <v>345</v>
      </c>
      <c r="D153" s="1" t="s">
        <v>20</v>
      </c>
      <c r="E153">
        <v>27</v>
      </c>
      <c r="F153">
        <v>76.729200000000006</v>
      </c>
      <c r="G153" s="1" t="s">
        <v>2123</v>
      </c>
      <c r="H153">
        <v>1</v>
      </c>
      <c r="I153" t="s">
        <v>2119</v>
      </c>
    </row>
    <row r="154" spans="1:9" x14ac:dyDescent="0.3">
      <c r="A154" s="1" t="s">
        <v>2117</v>
      </c>
      <c r="B154" s="1" t="s">
        <v>2118</v>
      </c>
      <c r="C154" s="1" t="s">
        <v>347</v>
      </c>
      <c r="D154" s="1" t="s">
        <v>20</v>
      </c>
      <c r="E154">
        <v>31</v>
      </c>
      <c r="F154">
        <v>30</v>
      </c>
      <c r="G154" s="1" t="s">
        <v>824</v>
      </c>
      <c r="H154">
        <v>1</v>
      </c>
      <c r="I154" t="s">
        <v>2119</v>
      </c>
    </row>
    <row r="155" spans="1:9" x14ac:dyDescent="0.3">
      <c r="A155" s="1" t="s">
        <v>2117</v>
      </c>
      <c r="B155" s="1" t="s">
        <v>2118</v>
      </c>
      <c r="C155" s="1" t="s">
        <v>350</v>
      </c>
      <c r="D155" s="1" t="s">
        <v>15</v>
      </c>
      <c r="E155">
        <v>24</v>
      </c>
      <c r="F155">
        <v>83.158299999999997</v>
      </c>
      <c r="G155" s="1" t="s">
        <v>2123</v>
      </c>
      <c r="H155">
        <v>1</v>
      </c>
      <c r="I155" t="s">
        <v>2119</v>
      </c>
    </row>
    <row r="156" spans="1:9" x14ac:dyDescent="0.3">
      <c r="A156" s="1" t="s">
        <v>2117</v>
      </c>
      <c r="B156" s="1" t="s">
        <v>2121</v>
      </c>
      <c r="C156" s="1" t="s">
        <v>351</v>
      </c>
      <c r="D156" s="1" t="s">
        <v>20</v>
      </c>
      <c r="E156">
        <v>55</v>
      </c>
      <c r="F156">
        <v>93.5</v>
      </c>
      <c r="G156" s="1" t="s">
        <v>824</v>
      </c>
      <c r="H156">
        <v>3</v>
      </c>
      <c r="I156" t="s">
        <v>2119</v>
      </c>
    </row>
    <row r="157" spans="1:9" x14ac:dyDescent="0.3">
      <c r="A157" s="1" t="s">
        <v>2117</v>
      </c>
      <c r="B157" s="1" t="s">
        <v>2118</v>
      </c>
      <c r="C157" s="1" t="s">
        <v>353</v>
      </c>
      <c r="D157" s="1" t="s">
        <v>15</v>
      </c>
      <c r="E157">
        <v>52</v>
      </c>
      <c r="F157">
        <v>93.5</v>
      </c>
      <c r="G157" s="1" t="s">
        <v>824</v>
      </c>
      <c r="H157">
        <v>3</v>
      </c>
      <c r="I157" t="s">
        <v>2119</v>
      </c>
    </row>
    <row r="158" spans="1:9" x14ac:dyDescent="0.3">
      <c r="A158" s="1" t="s">
        <v>2117</v>
      </c>
      <c r="B158" s="1" t="s">
        <v>2121</v>
      </c>
      <c r="C158" s="1" t="s">
        <v>354</v>
      </c>
      <c r="D158" s="1" t="s">
        <v>20</v>
      </c>
      <c r="E158">
        <v>42</v>
      </c>
      <c r="F158">
        <v>42.5</v>
      </c>
      <c r="G158" s="1" t="s">
        <v>824</v>
      </c>
      <c r="H158">
        <v>1</v>
      </c>
      <c r="I158" t="s">
        <v>2119</v>
      </c>
    </row>
    <row r="159" spans="1:9" x14ac:dyDescent="0.3">
      <c r="A159" s="1" t="s">
        <v>2117</v>
      </c>
      <c r="B159" s="1" t="s">
        <v>2121</v>
      </c>
      <c r="C159" s="1" t="s">
        <v>357</v>
      </c>
      <c r="D159" s="1" t="s">
        <v>20</v>
      </c>
      <c r="E159">
        <v>31</v>
      </c>
      <c r="F159">
        <v>51.862499999999997</v>
      </c>
      <c r="G159" s="1" t="s">
        <v>824</v>
      </c>
      <c r="H159">
        <v>1</v>
      </c>
      <c r="I159" t="s">
        <v>2119</v>
      </c>
    </row>
    <row r="160" spans="1:9" x14ac:dyDescent="0.3">
      <c r="A160" s="1" t="s">
        <v>2117</v>
      </c>
      <c r="B160" s="1" t="s">
        <v>2121</v>
      </c>
      <c r="C160" s="1" t="s">
        <v>360</v>
      </c>
      <c r="D160" s="1" t="s">
        <v>20</v>
      </c>
      <c r="E160">
        <v>55</v>
      </c>
      <c r="F160">
        <v>50</v>
      </c>
      <c r="G160" s="1" t="s">
        <v>824</v>
      </c>
      <c r="H160">
        <v>1</v>
      </c>
      <c r="I160" t="s">
        <v>2119</v>
      </c>
    </row>
    <row r="161" spans="1:9" x14ac:dyDescent="0.3">
      <c r="A161" s="1" t="s">
        <v>2117</v>
      </c>
      <c r="B161" s="1" t="s">
        <v>2118</v>
      </c>
      <c r="C161" s="1" t="s">
        <v>363</v>
      </c>
      <c r="D161" s="1" t="s">
        <v>15</v>
      </c>
      <c r="E161">
        <v>16</v>
      </c>
      <c r="F161">
        <v>57.979199999999999</v>
      </c>
      <c r="G161" s="1" t="s">
        <v>2123</v>
      </c>
      <c r="H161">
        <v>2</v>
      </c>
      <c r="I161" t="s">
        <v>2120</v>
      </c>
    </row>
    <row r="162" spans="1:9" x14ac:dyDescent="0.3">
      <c r="A162" s="1" t="s">
        <v>2117</v>
      </c>
      <c r="B162" s="1" t="s">
        <v>2118</v>
      </c>
      <c r="C162" s="1" t="s">
        <v>366</v>
      </c>
      <c r="D162" s="1" t="s">
        <v>15</v>
      </c>
      <c r="E162">
        <v>44</v>
      </c>
      <c r="F162">
        <v>57.979199999999999</v>
      </c>
      <c r="G162" s="1" t="s">
        <v>2123</v>
      </c>
      <c r="H162">
        <v>2</v>
      </c>
      <c r="I162" t="s">
        <v>2119</v>
      </c>
    </row>
    <row r="163" spans="1:9" x14ac:dyDescent="0.3">
      <c r="A163" s="1" t="s">
        <v>2117</v>
      </c>
      <c r="B163" s="1" t="s">
        <v>2118</v>
      </c>
      <c r="C163" s="1" t="s">
        <v>367</v>
      </c>
      <c r="D163" s="1" t="s">
        <v>15</v>
      </c>
      <c r="E163">
        <v>51</v>
      </c>
      <c r="F163">
        <v>77.958299999999994</v>
      </c>
      <c r="G163" s="1" t="s">
        <v>824</v>
      </c>
      <c r="H163">
        <v>2</v>
      </c>
      <c r="I163" t="s">
        <v>2119</v>
      </c>
    </row>
    <row r="164" spans="1:9" x14ac:dyDescent="0.3">
      <c r="A164" s="1" t="s">
        <v>2117</v>
      </c>
      <c r="B164" s="1" t="s">
        <v>2121</v>
      </c>
      <c r="C164" s="1" t="s">
        <v>369</v>
      </c>
      <c r="D164" s="1" t="s">
        <v>20</v>
      </c>
      <c r="E164">
        <v>42</v>
      </c>
      <c r="F164">
        <v>52</v>
      </c>
      <c r="G164" s="1" t="s">
        <v>824</v>
      </c>
      <c r="H164">
        <v>2</v>
      </c>
      <c r="I164" t="s">
        <v>2119</v>
      </c>
    </row>
    <row r="165" spans="1:9" x14ac:dyDescent="0.3">
      <c r="A165" s="1" t="s">
        <v>2117</v>
      </c>
      <c r="B165" s="1" t="s">
        <v>2118</v>
      </c>
      <c r="C165" s="1" t="s">
        <v>370</v>
      </c>
      <c r="D165" s="1" t="s">
        <v>15</v>
      </c>
      <c r="E165">
        <v>35</v>
      </c>
      <c r="F165">
        <v>52</v>
      </c>
      <c r="G165" s="1" t="s">
        <v>824</v>
      </c>
      <c r="H165">
        <v>2</v>
      </c>
      <c r="I165" t="s">
        <v>2119</v>
      </c>
    </row>
    <row r="166" spans="1:9" x14ac:dyDescent="0.3">
      <c r="A166" s="1" t="s">
        <v>2117</v>
      </c>
      <c r="B166" s="1" t="s">
        <v>2118</v>
      </c>
      <c r="C166" s="1" t="s">
        <v>371</v>
      </c>
      <c r="D166" s="1" t="s">
        <v>20</v>
      </c>
      <c r="E166">
        <v>35</v>
      </c>
      <c r="F166">
        <v>26.55</v>
      </c>
      <c r="G166" s="1" t="s">
        <v>2123</v>
      </c>
      <c r="H166">
        <v>1</v>
      </c>
      <c r="I166" t="s">
        <v>2119</v>
      </c>
    </row>
    <row r="167" spans="1:9" x14ac:dyDescent="0.3">
      <c r="A167" s="1" t="s">
        <v>2117</v>
      </c>
      <c r="B167" s="1" t="s">
        <v>2118</v>
      </c>
      <c r="C167" s="1" t="s">
        <v>373</v>
      </c>
      <c r="D167" s="1" t="s">
        <v>20</v>
      </c>
      <c r="E167">
        <v>38</v>
      </c>
      <c r="F167">
        <v>90</v>
      </c>
      <c r="G167" s="1" t="s">
        <v>824</v>
      </c>
      <c r="H167">
        <v>2</v>
      </c>
      <c r="I167" t="s">
        <v>2119</v>
      </c>
    </row>
    <row r="168" spans="1:9" x14ac:dyDescent="0.3">
      <c r="A168" s="1" t="s">
        <v>2117</v>
      </c>
      <c r="B168" s="1" t="s">
        <v>2121</v>
      </c>
      <c r="C168" s="1" t="s">
        <v>376</v>
      </c>
      <c r="D168" s="1" t="s">
        <v>20</v>
      </c>
      <c r="E168">
        <v>31</v>
      </c>
      <c r="F168">
        <v>30.695799999999998</v>
      </c>
      <c r="G168" s="1" t="s">
        <v>2123</v>
      </c>
      <c r="H168">
        <v>1</v>
      </c>
      <c r="I168" t="s">
        <v>2119</v>
      </c>
    </row>
    <row r="169" spans="1:9" x14ac:dyDescent="0.3">
      <c r="A169" s="1" t="s">
        <v>2117</v>
      </c>
      <c r="B169" s="1" t="s">
        <v>2118</v>
      </c>
      <c r="C169" s="1" t="s">
        <v>378</v>
      </c>
      <c r="D169" s="1" t="s">
        <v>15</v>
      </c>
      <c r="E169">
        <v>35</v>
      </c>
      <c r="F169">
        <v>90</v>
      </c>
      <c r="G169" s="1" t="s">
        <v>824</v>
      </c>
      <c r="H169">
        <v>2</v>
      </c>
      <c r="I169" t="s">
        <v>2119</v>
      </c>
    </row>
    <row r="170" spans="1:9" x14ac:dyDescent="0.3">
      <c r="A170" s="1" t="s">
        <v>2117</v>
      </c>
      <c r="B170" s="1" t="s">
        <v>2118</v>
      </c>
      <c r="C170" s="1" t="s">
        <v>379</v>
      </c>
      <c r="D170" s="1" t="s">
        <v>15</v>
      </c>
      <c r="E170">
        <v>38</v>
      </c>
      <c r="F170">
        <v>80</v>
      </c>
      <c r="G170" s="1" t="s">
        <v>2124</v>
      </c>
      <c r="H170">
        <v>1</v>
      </c>
      <c r="I170" t="s">
        <v>2119</v>
      </c>
    </row>
    <row r="171" spans="1:9" x14ac:dyDescent="0.3">
      <c r="A171" s="1" t="s">
        <v>2117</v>
      </c>
      <c r="B171" s="1" t="s">
        <v>2121</v>
      </c>
      <c r="C171" s="1" t="s">
        <v>381</v>
      </c>
      <c r="D171" s="1" t="s">
        <v>15</v>
      </c>
      <c r="E171">
        <v>50</v>
      </c>
      <c r="F171">
        <v>28.712499999999999</v>
      </c>
      <c r="G171" s="1" t="s">
        <v>2123</v>
      </c>
      <c r="H171">
        <v>1</v>
      </c>
      <c r="I171" t="s">
        <v>2119</v>
      </c>
    </row>
    <row r="172" spans="1:9" x14ac:dyDescent="0.3">
      <c r="A172" s="1" t="s">
        <v>2117</v>
      </c>
      <c r="B172" s="1" t="s">
        <v>2118</v>
      </c>
      <c r="C172" s="1" t="s">
        <v>385</v>
      </c>
      <c r="D172" s="1" t="s">
        <v>20</v>
      </c>
      <c r="E172">
        <v>49</v>
      </c>
      <c r="F172">
        <v>0</v>
      </c>
      <c r="G172" s="1" t="s">
        <v>824</v>
      </c>
      <c r="H172">
        <v>1</v>
      </c>
      <c r="I172" t="s">
        <v>2119</v>
      </c>
    </row>
    <row r="173" spans="1:9" x14ac:dyDescent="0.3">
      <c r="A173" s="1" t="s">
        <v>2117</v>
      </c>
      <c r="B173" s="1" t="s">
        <v>2121</v>
      </c>
      <c r="C173" s="1" t="s">
        <v>388</v>
      </c>
      <c r="D173" s="1" t="s">
        <v>20</v>
      </c>
      <c r="E173">
        <v>46</v>
      </c>
      <c r="F173">
        <v>26</v>
      </c>
      <c r="G173" s="1" t="s">
        <v>824</v>
      </c>
      <c r="H173">
        <v>1</v>
      </c>
      <c r="I173" t="s">
        <v>2119</v>
      </c>
    </row>
    <row r="174" spans="1:9" x14ac:dyDescent="0.3">
      <c r="A174" s="1" t="s">
        <v>2117</v>
      </c>
      <c r="B174" s="1" t="s">
        <v>2121</v>
      </c>
      <c r="C174" s="1" t="s">
        <v>390</v>
      </c>
      <c r="D174" s="1" t="s">
        <v>20</v>
      </c>
      <c r="E174">
        <v>50</v>
      </c>
      <c r="F174">
        <v>26</v>
      </c>
      <c r="G174" s="1" t="s">
        <v>824</v>
      </c>
      <c r="H174">
        <v>1</v>
      </c>
      <c r="I174" t="s">
        <v>2119</v>
      </c>
    </row>
    <row r="175" spans="1:9" x14ac:dyDescent="0.3">
      <c r="A175" s="1" t="s">
        <v>2117</v>
      </c>
      <c r="B175" s="1" t="s">
        <v>2121</v>
      </c>
      <c r="C175" s="1" t="s">
        <v>393</v>
      </c>
      <c r="D175" s="1" t="s">
        <v>20</v>
      </c>
      <c r="E175">
        <v>32.5</v>
      </c>
      <c r="F175">
        <v>211.5</v>
      </c>
      <c r="G175" s="1" t="s">
        <v>2123</v>
      </c>
      <c r="H175">
        <v>1</v>
      </c>
      <c r="I175" t="s">
        <v>2119</v>
      </c>
    </row>
    <row r="176" spans="1:9" x14ac:dyDescent="0.3">
      <c r="A176" s="1" t="s">
        <v>2117</v>
      </c>
      <c r="B176" s="1" t="s">
        <v>2121</v>
      </c>
      <c r="C176" s="1" t="s">
        <v>395</v>
      </c>
      <c r="D176" s="1" t="s">
        <v>20</v>
      </c>
      <c r="E176">
        <v>58</v>
      </c>
      <c r="F176">
        <v>29.7</v>
      </c>
      <c r="G176" s="1" t="s">
        <v>2123</v>
      </c>
      <c r="H176">
        <v>1</v>
      </c>
      <c r="I176" t="s">
        <v>2119</v>
      </c>
    </row>
    <row r="177" spans="1:9" x14ac:dyDescent="0.3">
      <c r="A177" s="1" t="s">
        <v>2117</v>
      </c>
      <c r="B177" s="1" t="s">
        <v>2121</v>
      </c>
      <c r="C177" s="1" t="s">
        <v>398</v>
      </c>
      <c r="D177" s="1" t="s">
        <v>20</v>
      </c>
      <c r="E177">
        <v>41</v>
      </c>
      <c r="F177">
        <v>51.862499999999997</v>
      </c>
      <c r="G177" s="1" t="s">
        <v>824</v>
      </c>
      <c r="H177">
        <v>2</v>
      </c>
      <c r="I177" t="s">
        <v>2119</v>
      </c>
    </row>
    <row r="178" spans="1:9" x14ac:dyDescent="0.3">
      <c r="A178" s="1" t="s">
        <v>2117</v>
      </c>
      <c r="B178" s="1" t="s">
        <v>2118</v>
      </c>
      <c r="C178" s="1" t="s">
        <v>401</v>
      </c>
      <c r="D178" s="1" t="s">
        <v>15</v>
      </c>
      <c r="E178">
        <v>31</v>
      </c>
      <c r="F178">
        <v>51.862499999999997</v>
      </c>
      <c r="G178" s="1" t="s">
        <v>824</v>
      </c>
      <c r="H178">
        <v>2</v>
      </c>
      <c r="I178" t="s">
        <v>2119</v>
      </c>
    </row>
    <row r="179" spans="1:9" x14ac:dyDescent="0.3">
      <c r="A179" s="1" t="s">
        <v>2117</v>
      </c>
      <c r="B179" s="1" t="s">
        <v>2118</v>
      </c>
      <c r="C179" s="1" t="s">
        <v>402</v>
      </c>
      <c r="D179" s="1" t="s">
        <v>20</v>
      </c>
      <c r="E179">
        <v>42</v>
      </c>
      <c r="F179">
        <v>52.554200000000002</v>
      </c>
      <c r="G179" s="1" t="s">
        <v>824</v>
      </c>
      <c r="H179">
        <v>2</v>
      </c>
      <c r="I179" t="s">
        <v>2119</v>
      </c>
    </row>
    <row r="180" spans="1:9" x14ac:dyDescent="0.3">
      <c r="A180" s="1" t="s">
        <v>2117</v>
      </c>
      <c r="B180" s="1" t="s">
        <v>2118</v>
      </c>
      <c r="C180" s="1" t="s">
        <v>405</v>
      </c>
      <c r="D180" s="1" t="s">
        <v>15</v>
      </c>
      <c r="E180">
        <v>45</v>
      </c>
      <c r="F180">
        <v>52.554200000000002</v>
      </c>
      <c r="G180" s="1" t="s">
        <v>824</v>
      </c>
      <c r="H180">
        <v>2</v>
      </c>
      <c r="I180" t="s">
        <v>2119</v>
      </c>
    </row>
    <row r="181" spans="1:9" x14ac:dyDescent="0.3">
      <c r="A181" s="1" t="s">
        <v>2117</v>
      </c>
      <c r="B181" s="1" t="s">
        <v>2121</v>
      </c>
      <c r="C181" s="1" t="s">
        <v>406</v>
      </c>
      <c r="D181" s="1" t="s">
        <v>20</v>
      </c>
      <c r="E181">
        <v>31</v>
      </c>
      <c r="F181">
        <v>26.55</v>
      </c>
      <c r="G181" s="1" t="s">
        <v>824</v>
      </c>
      <c r="H181">
        <v>1</v>
      </c>
      <c r="I181" t="s">
        <v>2119</v>
      </c>
    </row>
    <row r="182" spans="1:9" x14ac:dyDescent="0.3">
      <c r="A182" s="1" t="s">
        <v>2117</v>
      </c>
      <c r="B182" s="1" t="s">
        <v>2118</v>
      </c>
      <c r="C182" s="1" t="s">
        <v>409</v>
      </c>
      <c r="D182" s="1" t="s">
        <v>15</v>
      </c>
      <c r="E182">
        <v>39</v>
      </c>
      <c r="F182">
        <v>211.33750000000001</v>
      </c>
      <c r="G182" s="1" t="s">
        <v>824</v>
      </c>
      <c r="H182">
        <v>1</v>
      </c>
      <c r="I182" t="s">
        <v>2119</v>
      </c>
    </row>
    <row r="183" spans="1:9" x14ac:dyDescent="0.3">
      <c r="A183" s="1" t="s">
        <v>2117</v>
      </c>
      <c r="B183" s="1" t="s">
        <v>2118</v>
      </c>
      <c r="C183" s="1" t="s">
        <v>410</v>
      </c>
      <c r="D183" s="1" t="s">
        <v>15</v>
      </c>
      <c r="E183">
        <v>49</v>
      </c>
      <c r="F183">
        <v>25.929200000000002</v>
      </c>
      <c r="G183" s="1" t="s">
        <v>824</v>
      </c>
      <c r="H183">
        <v>1</v>
      </c>
      <c r="I183" t="s">
        <v>2119</v>
      </c>
    </row>
    <row r="184" spans="1:9" x14ac:dyDescent="0.3">
      <c r="A184" s="1" t="s">
        <v>2117</v>
      </c>
      <c r="B184" s="1" t="s">
        <v>2118</v>
      </c>
      <c r="C184" s="1" t="s">
        <v>412</v>
      </c>
      <c r="D184" s="1" t="s">
        <v>15</v>
      </c>
      <c r="E184">
        <v>30</v>
      </c>
      <c r="F184">
        <v>106.425</v>
      </c>
      <c r="G184" s="1" t="s">
        <v>2123</v>
      </c>
      <c r="H184">
        <v>1</v>
      </c>
      <c r="I184" t="s">
        <v>2119</v>
      </c>
    </row>
    <row r="185" spans="1:9" x14ac:dyDescent="0.3">
      <c r="A185" s="1" t="s">
        <v>2117</v>
      </c>
      <c r="B185" s="1" t="s">
        <v>2118</v>
      </c>
      <c r="C185" s="1" t="s">
        <v>413</v>
      </c>
      <c r="D185" s="1" t="s">
        <v>20</v>
      </c>
      <c r="E185">
        <v>35</v>
      </c>
      <c r="F185">
        <v>512.32920000000001</v>
      </c>
      <c r="G185" s="1" t="s">
        <v>2123</v>
      </c>
      <c r="H185">
        <v>1</v>
      </c>
      <c r="I185" t="s">
        <v>2119</v>
      </c>
    </row>
    <row r="186" spans="1:9" x14ac:dyDescent="0.3">
      <c r="A186" s="1" t="s">
        <v>2117</v>
      </c>
      <c r="B186" s="1" t="s">
        <v>2121</v>
      </c>
      <c r="C186" s="1" t="s">
        <v>415</v>
      </c>
      <c r="D186" s="1" t="s">
        <v>20</v>
      </c>
      <c r="E186">
        <v>31</v>
      </c>
      <c r="F186">
        <v>27.720800000000001</v>
      </c>
      <c r="G186" s="1" t="s">
        <v>2123</v>
      </c>
      <c r="H186">
        <v>1</v>
      </c>
      <c r="I186" t="s">
        <v>2119</v>
      </c>
    </row>
    <row r="187" spans="1:9" x14ac:dyDescent="0.3">
      <c r="A187" s="1" t="s">
        <v>2117</v>
      </c>
      <c r="B187" s="1" t="s">
        <v>2121</v>
      </c>
      <c r="C187" s="1" t="s">
        <v>417</v>
      </c>
      <c r="D187" s="1" t="s">
        <v>20</v>
      </c>
      <c r="E187">
        <v>42</v>
      </c>
      <c r="F187">
        <v>26.55</v>
      </c>
      <c r="G187" s="1" t="s">
        <v>824</v>
      </c>
      <c r="H187">
        <v>1</v>
      </c>
      <c r="I187" t="s">
        <v>2119</v>
      </c>
    </row>
    <row r="188" spans="1:9" x14ac:dyDescent="0.3">
      <c r="A188" s="1" t="s">
        <v>2117</v>
      </c>
      <c r="B188" s="1" t="s">
        <v>2118</v>
      </c>
      <c r="C188" s="1" t="s">
        <v>419</v>
      </c>
      <c r="D188" s="1" t="s">
        <v>15</v>
      </c>
      <c r="E188">
        <v>55</v>
      </c>
      <c r="F188">
        <v>27.720800000000001</v>
      </c>
      <c r="G188" s="1" t="s">
        <v>2123</v>
      </c>
      <c r="H188">
        <v>1</v>
      </c>
      <c r="I188" t="s">
        <v>2119</v>
      </c>
    </row>
    <row r="189" spans="1:9" x14ac:dyDescent="0.3">
      <c r="A189" s="1" t="s">
        <v>2117</v>
      </c>
      <c r="B189" s="1" t="s">
        <v>2118</v>
      </c>
      <c r="C189" s="1" t="s">
        <v>420</v>
      </c>
      <c r="D189" s="1" t="s">
        <v>15</v>
      </c>
      <c r="E189">
        <v>16</v>
      </c>
      <c r="F189">
        <v>39.4</v>
      </c>
      <c r="G189" s="1" t="s">
        <v>824</v>
      </c>
      <c r="H189">
        <v>2</v>
      </c>
      <c r="I189" t="s">
        <v>2120</v>
      </c>
    </row>
    <row r="190" spans="1:9" x14ac:dyDescent="0.3">
      <c r="A190" s="1" t="s">
        <v>2117</v>
      </c>
      <c r="B190" s="1" t="s">
        <v>2118</v>
      </c>
      <c r="C190" s="1" t="s">
        <v>423</v>
      </c>
      <c r="D190" s="1" t="s">
        <v>15</v>
      </c>
      <c r="E190">
        <v>51</v>
      </c>
      <c r="F190">
        <v>39.4</v>
      </c>
      <c r="G190" s="1" t="s">
        <v>824</v>
      </c>
      <c r="H190">
        <v>2</v>
      </c>
      <c r="I190" t="s">
        <v>2119</v>
      </c>
    </row>
    <row r="191" spans="1:9" x14ac:dyDescent="0.3">
      <c r="A191" s="1" t="s">
        <v>2117</v>
      </c>
      <c r="B191" s="1" t="s">
        <v>2121</v>
      </c>
      <c r="C191" s="1" t="s">
        <v>424</v>
      </c>
      <c r="D191" s="1" t="s">
        <v>20</v>
      </c>
      <c r="E191">
        <v>29</v>
      </c>
      <c r="F191">
        <v>30</v>
      </c>
      <c r="G191" s="1" t="s">
        <v>824</v>
      </c>
      <c r="H191">
        <v>1</v>
      </c>
      <c r="I191" t="s">
        <v>2119</v>
      </c>
    </row>
    <row r="192" spans="1:9" x14ac:dyDescent="0.3">
      <c r="A192" s="1" t="s">
        <v>2117</v>
      </c>
      <c r="B192" s="1" t="s">
        <v>2118</v>
      </c>
      <c r="C192" s="1" t="s">
        <v>427</v>
      </c>
      <c r="D192" s="1" t="s">
        <v>15</v>
      </c>
      <c r="E192">
        <v>21</v>
      </c>
      <c r="F192">
        <v>77.958299999999994</v>
      </c>
      <c r="G192" s="1" t="s">
        <v>824</v>
      </c>
      <c r="H192">
        <v>1</v>
      </c>
      <c r="I192" t="s">
        <v>2119</v>
      </c>
    </row>
    <row r="193" spans="1:9" x14ac:dyDescent="0.3">
      <c r="A193" s="1" t="s">
        <v>2117</v>
      </c>
      <c r="B193" s="1" t="s">
        <v>2121</v>
      </c>
      <c r="C193" s="1" t="s">
        <v>429</v>
      </c>
      <c r="D193" s="1" t="s">
        <v>20</v>
      </c>
      <c r="E193">
        <v>30</v>
      </c>
      <c r="F193">
        <v>45.5</v>
      </c>
      <c r="G193" s="1" t="s">
        <v>824</v>
      </c>
      <c r="H193">
        <v>1</v>
      </c>
      <c r="I193" t="s">
        <v>2119</v>
      </c>
    </row>
    <row r="194" spans="1:9" x14ac:dyDescent="0.3">
      <c r="A194" s="1" t="s">
        <v>2117</v>
      </c>
      <c r="B194" s="1" t="s">
        <v>2118</v>
      </c>
      <c r="C194" s="1" t="s">
        <v>431</v>
      </c>
      <c r="D194" s="1" t="s">
        <v>15</v>
      </c>
      <c r="E194">
        <v>58</v>
      </c>
      <c r="F194">
        <v>146.52080000000001</v>
      </c>
      <c r="G194" s="1" t="s">
        <v>2123</v>
      </c>
      <c r="H194">
        <v>1</v>
      </c>
      <c r="I194" t="s">
        <v>2119</v>
      </c>
    </row>
    <row r="195" spans="1:9" x14ac:dyDescent="0.3">
      <c r="A195" s="1" t="s">
        <v>2117</v>
      </c>
      <c r="B195" s="1" t="s">
        <v>2118</v>
      </c>
      <c r="C195" s="1" t="s">
        <v>434</v>
      </c>
      <c r="D195" s="1" t="s">
        <v>15</v>
      </c>
      <c r="E195">
        <v>15</v>
      </c>
      <c r="F195">
        <v>211.33750000000001</v>
      </c>
      <c r="G195" s="1" t="s">
        <v>824</v>
      </c>
      <c r="H195">
        <v>2</v>
      </c>
      <c r="I195" t="s">
        <v>2120</v>
      </c>
    </row>
    <row r="196" spans="1:9" x14ac:dyDescent="0.3">
      <c r="A196" s="1" t="s">
        <v>2117</v>
      </c>
      <c r="B196" s="1" t="s">
        <v>2121</v>
      </c>
      <c r="C196" s="1" t="s">
        <v>435</v>
      </c>
      <c r="D196" s="1" t="s">
        <v>20</v>
      </c>
      <c r="E196">
        <v>30</v>
      </c>
      <c r="F196">
        <v>26</v>
      </c>
      <c r="G196" s="1" t="s">
        <v>824</v>
      </c>
      <c r="H196">
        <v>1</v>
      </c>
      <c r="I196" t="s">
        <v>2119</v>
      </c>
    </row>
    <row r="197" spans="1:9" x14ac:dyDescent="0.3">
      <c r="A197" s="1" t="s">
        <v>2117</v>
      </c>
      <c r="B197" s="1" t="s">
        <v>2118</v>
      </c>
      <c r="C197" s="1" t="s">
        <v>438</v>
      </c>
      <c r="D197" s="1" t="s">
        <v>15</v>
      </c>
      <c r="E197">
        <v>16</v>
      </c>
      <c r="F197">
        <v>86.5</v>
      </c>
      <c r="G197" s="1" t="s">
        <v>824</v>
      </c>
      <c r="H197">
        <v>1</v>
      </c>
      <c r="I197" t="s">
        <v>2120</v>
      </c>
    </row>
    <row r="198" spans="1:9" x14ac:dyDescent="0.3">
      <c r="A198" s="1" t="s">
        <v>2117</v>
      </c>
      <c r="B198" s="1" t="s">
        <v>2118</v>
      </c>
      <c r="C198" s="1" t="s">
        <v>440</v>
      </c>
      <c r="D198" s="1" t="s">
        <v>20</v>
      </c>
      <c r="E198">
        <v>31</v>
      </c>
      <c r="F198">
        <v>29.7</v>
      </c>
      <c r="G198" s="1" t="s">
        <v>2123</v>
      </c>
      <c r="H198">
        <v>1</v>
      </c>
      <c r="I198" t="s">
        <v>2119</v>
      </c>
    </row>
    <row r="199" spans="1:9" x14ac:dyDescent="0.3">
      <c r="A199" s="1" t="s">
        <v>2117</v>
      </c>
      <c r="B199" s="1" t="s">
        <v>2121</v>
      </c>
      <c r="C199" s="1" t="s">
        <v>442</v>
      </c>
      <c r="D199" s="1" t="s">
        <v>20</v>
      </c>
      <c r="E199">
        <v>19</v>
      </c>
      <c r="F199">
        <v>53.1</v>
      </c>
      <c r="G199" s="1" t="s">
        <v>824</v>
      </c>
      <c r="H199">
        <v>2</v>
      </c>
      <c r="I199" t="s">
        <v>2119</v>
      </c>
    </row>
    <row r="200" spans="1:9" x14ac:dyDescent="0.3">
      <c r="A200" s="1" t="s">
        <v>2117</v>
      </c>
      <c r="B200" s="1" t="s">
        <v>2118</v>
      </c>
      <c r="C200" s="1" t="s">
        <v>444</v>
      </c>
      <c r="D200" s="1" t="s">
        <v>15</v>
      </c>
      <c r="E200">
        <v>18</v>
      </c>
      <c r="F200">
        <v>53.1</v>
      </c>
      <c r="G200" s="1" t="s">
        <v>824</v>
      </c>
      <c r="H200">
        <v>2</v>
      </c>
      <c r="I200" t="s">
        <v>2119</v>
      </c>
    </row>
    <row r="201" spans="1:9" x14ac:dyDescent="0.3">
      <c r="A201" s="1" t="s">
        <v>2117</v>
      </c>
      <c r="B201" s="1" t="s">
        <v>2118</v>
      </c>
      <c r="C201" s="1" t="s">
        <v>445</v>
      </c>
      <c r="D201" s="1" t="s">
        <v>15</v>
      </c>
      <c r="E201">
        <v>24</v>
      </c>
      <c r="F201">
        <v>49.504199999999997</v>
      </c>
      <c r="G201" s="1" t="s">
        <v>2123</v>
      </c>
      <c r="H201">
        <v>1</v>
      </c>
      <c r="I201" t="s">
        <v>2119</v>
      </c>
    </row>
    <row r="202" spans="1:9" x14ac:dyDescent="0.3">
      <c r="A202" s="1" t="s">
        <v>2117</v>
      </c>
      <c r="B202" s="1" t="s">
        <v>2121</v>
      </c>
      <c r="C202" s="1" t="s">
        <v>449</v>
      </c>
      <c r="D202" s="1" t="s">
        <v>20</v>
      </c>
      <c r="E202">
        <v>46</v>
      </c>
      <c r="F202">
        <v>75.241699999999994</v>
      </c>
      <c r="G202" s="1" t="s">
        <v>2123</v>
      </c>
      <c r="H202">
        <v>1</v>
      </c>
      <c r="I202" t="s">
        <v>2119</v>
      </c>
    </row>
    <row r="203" spans="1:9" x14ac:dyDescent="0.3">
      <c r="A203" s="1" t="s">
        <v>2117</v>
      </c>
      <c r="B203" s="1" t="s">
        <v>2121</v>
      </c>
      <c r="C203" s="1" t="s">
        <v>451</v>
      </c>
      <c r="D203" s="1" t="s">
        <v>20</v>
      </c>
      <c r="E203">
        <v>54</v>
      </c>
      <c r="F203">
        <v>51.862499999999997</v>
      </c>
      <c r="G203" s="1" t="s">
        <v>824</v>
      </c>
      <c r="H203">
        <v>1</v>
      </c>
      <c r="I203" t="s">
        <v>2119</v>
      </c>
    </row>
    <row r="204" spans="1:9" x14ac:dyDescent="0.3">
      <c r="A204" s="1" t="s">
        <v>2117</v>
      </c>
      <c r="B204" s="1" t="s">
        <v>2118</v>
      </c>
      <c r="C204" s="1" t="s">
        <v>453</v>
      </c>
      <c r="D204" s="1" t="s">
        <v>20</v>
      </c>
      <c r="E204">
        <v>36</v>
      </c>
      <c r="F204">
        <v>26.287500000000001</v>
      </c>
      <c r="G204" s="1" t="s">
        <v>824</v>
      </c>
      <c r="H204">
        <v>1</v>
      </c>
      <c r="I204" t="s">
        <v>2119</v>
      </c>
    </row>
    <row r="205" spans="1:9" x14ac:dyDescent="0.3">
      <c r="A205" s="1" t="s">
        <v>2117</v>
      </c>
      <c r="B205" s="1" t="s">
        <v>2121</v>
      </c>
      <c r="C205" s="1" t="s">
        <v>455</v>
      </c>
      <c r="D205" s="1" t="s">
        <v>20</v>
      </c>
      <c r="E205">
        <v>28</v>
      </c>
      <c r="F205">
        <v>82.1708</v>
      </c>
      <c r="G205" s="1" t="s">
        <v>2123</v>
      </c>
      <c r="H205">
        <v>2</v>
      </c>
      <c r="I205" t="s">
        <v>2119</v>
      </c>
    </row>
    <row r="206" spans="1:9" x14ac:dyDescent="0.3">
      <c r="A206" s="1" t="s">
        <v>2117</v>
      </c>
      <c r="B206" s="1" t="s">
        <v>2118</v>
      </c>
      <c r="C206" s="1" t="s">
        <v>457</v>
      </c>
      <c r="D206" s="1" t="s">
        <v>15</v>
      </c>
      <c r="E206">
        <v>31</v>
      </c>
      <c r="F206">
        <v>82.1708</v>
      </c>
      <c r="G206" s="1" t="s">
        <v>2123</v>
      </c>
      <c r="H206">
        <v>2</v>
      </c>
      <c r="I206" t="s">
        <v>2119</v>
      </c>
    </row>
    <row r="207" spans="1:9" x14ac:dyDescent="0.3">
      <c r="A207" s="1" t="s">
        <v>2117</v>
      </c>
      <c r="B207" s="1" t="s">
        <v>2121</v>
      </c>
      <c r="C207" s="1" t="s">
        <v>458</v>
      </c>
      <c r="D207" s="1" t="s">
        <v>20</v>
      </c>
      <c r="E207">
        <v>65</v>
      </c>
      <c r="F207">
        <v>26.55</v>
      </c>
      <c r="G207" s="1" t="s">
        <v>824</v>
      </c>
      <c r="H207">
        <v>1</v>
      </c>
      <c r="I207" t="s">
        <v>2122</v>
      </c>
    </row>
    <row r="208" spans="1:9" x14ac:dyDescent="0.3">
      <c r="A208" s="1" t="s">
        <v>2117</v>
      </c>
      <c r="B208" s="1" t="s">
        <v>2121</v>
      </c>
      <c r="C208" s="1" t="s">
        <v>461</v>
      </c>
      <c r="D208" s="1" t="s">
        <v>20</v>
      </c>
      <c r="E208">
        <v>44</v>
      </c>
      <c r="F208">
        <v>90</v>
      </c>
      <c r="G208" s="1" t="s">
        <v>2125</v>
      </c>
      <c r="H208">
        <v>3</v>
      </c>
      <c r="I208" t="s">
        <v>2119</v>
      </c>
    </row>
    <row r="209" spans="1:9" x14ac:dyDescent="0.3">
      <c r="A209" s="1" t="s">
        <v>2117</v>
      </c>
      <c r="B209" s="1" t="s">
        <v>2118</v>
      </c>
      <c r="C209" s="1" t="s">
        <v>465</v>
      </c>
      <c r="D209" s="1" t="s">
        <v>15</v>
      </c>
      <c r="E209">
        <v>33</v>
      </c>
      <c r="F209">
        <v>90</v>
      </c>
      <c r="G209" s="1" t="s">
        <v>2125</v>
      </c>
      <c r="H209">
        <v>2</v>
      </c>
      <c r="I209" t="s">
        <v>2119</v>
      </c>
    </row>
    <row r="210" spans="1:9" x14ac:dyDescent="0.3">
      <c r="A210" s="1" t="s">
        <v>2117</v>
      </c>
      <c r="B210" s="1" t="s">
        <v>2118</v>
      </c>
      <c r="C210" s="1" t="s">
        <v>467</v>
      </c>
      <c r="D210" s="1" t="s">
        <v>15</v>
      </c>
      <c r="E210">
        <v>37</v>
      </c>
      <c r="F210">
        <v>90</v>
      </c>
      <c r="G210" s="1" t="s">
        <v>2125</v>
      </c>
      <c r="H210">
        <v>2</v>
      </c>
      <c r="I210" t="s">
        <v>2119</v>
      </c>
    </row>
    <row r="211" spans="1:9" x14ac:dyDescent="0.3">
      <c r="A211" s="1" t="s">
        <v>2117</v>
      </c>
      <c r="B211" s="1" t="s">
        <v>2118</v>
      </c>
      <c r="C211" s="1" t="s">
        <v>468</v>
      </c>
      <c r="D211" s="1" t="s">
        <v>20</v>
      </c>
      <c r="E211">
        <v>30</v>
      </c>
      <c r="F211">
        <v>57.75</v>
      </c>
      <c r="G211" s="1" t="s">
        <v>2123</v>
      </c>
      <c r="H211">
        <v>2</v>
      </c>
      <c r="I211" t="s">
        <v>2119</v>
      </c>
    </row>
    <row r="212" spans="1:9" x14ac:dyDescent="0.3">
      <c r="A212" s="1" t="s">
        <v>2117</v>
      </c>
      <c r="B212" s="1" t="s">
        <v>2121</v>
      </c>
      <c r="C212" s="1" t="s">
        <v>469</v>
      </c>
      <c r="D212" s="1" t="s">
        <v>20</v>
      </c>
      <c r="E212">
        <v>55</v>
      </c>
      <c r="F212">
        <v>30.5</v>
      </c>
      <c r="G212" s="1" t="s">
        <v>824</v>
      </c>
      <c r="H212">
        <v>1</v>
      </c>
      <c r="I212" t="s">
        <v>2119</v>
      </c>
    </row>
    <row r="213" spans="1:9" x14ac:dyDescent="0.3">
      <c r="A213" s="1" t="s">
        <v>2117</v>
      </c>
      <c r="B213" s="1" t="s">
        <v>2121</v>
      </c>
      <c r="C213" s="1" t="s">
        <v>471</v>
      </c>
      <c r="D213" s="1" t="s">
        <v>20</v>
      </c>
      <c r="E213">
        <v>47</v>
      </c>
      <c r="F213">
        <v>42.4</v>
      </c>
      <c r="G213" s="1" t="s">
        <v>824</v>
      </c>
      <c r="H213">
        <v>1</v>
      </c>
      <c r="I213" t="s">
        <v>2119</v>
      </c>
    </row>
    <row r="214" spans="1:9" x14ac:dyDescent="0.3">
      <c r="A214" s="1" t="s">
        <v>2117</v>
      </c>
      <c r="B214" s="1" t="s">
        <v>2121</v>
      </c>
      <c r="C214" s="1" t="s">
        <v>472</v>
      </c>
      <c r="D214" s="1" t="s">
        <v>20</v>
      </c>
      <c r="E214">
        <v>37</v>
      </c>
      <c r="F214">
        <v>29.7</v>
      </c>
      <c r="G214" s="1" t="s">
        <v>2123</v>
      </c>
      <c r="H214">
        <v>2</v>
      </c>
      <c r="I214" t="s">
        <v>2119</v>
      </c>
    </row>
    <row r="215" spans="1:9" x14ac:dyDescent="0.3">
      <c r="A215" s="1" t="s">
        <v>2117</v>
      </c>
      <c r="B215" s="1" t="s">
        <v>2118</v>
      </c>
      <c r="C215" s="1" t="s">
        <v>475</v>
      </c>
      <c r="D215" s="1" t="s">
        <v>15</v>
      </c>
      <c r="E215">
        <v>31</v>
      </c>
      <c r="F215">
        <v>113.27500000000001</v>
      </c>
      <c r="G215" s="1" t="s">
        <v>2123</v>
      </c>
      <c r="H215">
        <v>2</v>
      </c>
      <c r="I215" t="s">
        <v>2119</v>
      </c>
    </row>
    <row r="216" spans="1:9" x14ac:dyDescent="0.3">
      <c r="A216" s="1" t="s">
        <v>2117</v>
      </c>
      <c r="B216" s="1" t="s">
        <v>2118</v>
      </c>
      <c r="C216" s="1" t="s">
        <v>478</v>
      </c>
      <c r="D216" s="1" t="s">
        <v>15</v>
      </c>
      <c r="E216">
        <v>23</v>
      </c>
      <c r="F216">
        <v>113.27500000000001</v>
      </c>
      <c r="G216" s="1" t="s">
        <v>2123</v>
      </c>
      <c r="H216">
        <v>2</v>
      </c>
      <c r="I216" t="s">
        <v>2119</v>
      </c>
    </row>
    <row r="217" spans="1:9" x14ac:dyDescent="0.3">
      <c r="A217" s="1" t="s">
        <v>2117</v>
      </c>
      <c r="B217" s="1" t="s">
        <v>2121</v>
      </c>
      <c r="C217" s="1" t="s">
        <v>479</v>
      </c>
      <c r="D217" s="1" t="s">
        <v>20</v>
      </c>
      <c r="E217">
        <v>58</v>
      </c>
      <c r="F217">
        <v>113.27500000000001</v>
      </c>
      <c r="G217" s="1" t="s">
        <v>2123</v>
      </c>
      <c r="H217">
        <v>3</v>
      </c>
      <c r="I217" t="s">
        <v>2119</v>
      </c>
    </row>
    <row r="218" spans="1:9" x14ac:dyDescent="0.3">
      <c r="A218" s="1" t="s">
        <v>2117</v>
      </c>
      <c r="B218" s="1" t="s">
        <v>2118</v>
      </c>
      <c r="C218" s="1" t="s">
        <v>481</v>
      </c>
      <c r="D218" s="1" t="s">
        <v>15</v>
      </c>
      <c r="E218">
        <v>19</v>
      </c>
      <c r="F218">
        <v>26.283300000000001</v>
      </c>
      <c r="G218" s="1" t="s">
        <v>824</v>
      </c>
      <c r="H218">
        <v>3</v>
      </c>
      <c r="I218" t="s">
        <v>2119</v>
      </c>
    </row>
    <row r="219" spans="1:9" x14ac:dyDescent="0.3">
      <c r="A219" s="1" t="s">
        <v>2117</v>
      </c>
      <c r="B219" s="1" t="s">
        <v>2121</v>
      </c>
      <c r="C219" s="1" t="s">
        <v>483</v>
      </c>
      <c r="D219" s="1" t="s">
        <v>20</v>
      </c>
      <c r="E219">
        <v>64</v>
      </c>
      <c r="F219">
        <v>26</v>
      </c>
      <c r="G219" s="1" t="s">
        <v>824</v>
      </c>
      <c r="H219">
        <v>1</v>
      </c>
      <c r="I219" t="s">
        <v>2122</v>
      </c>
    </row>
    <row r="220" spans="1:9" x14ac:dyDescent="0.3">
      <c r="A220" s="1" t="s">
        <v>2117</v>
      </c>
      <c r="B220" s="1" t="s">
        <v>2118</v>
      </c>
      <c r="C220" s="1" t="s">
        <v>485</v>
      </c>
      <c r="D220" s="1" t="s">
        <v>15</v>
      </c>
      <c r="E220">
        <v>39</v>
      </c>
      <c r="F220">
        <v>108.9</v>
      </c>
      <c r="G220" s="1" t="s">
        <v>2123</v>
      </c>
      <c r="H220">
        <v>1</v>
      </c>
      <c r="I220" t="s">
        <v>2119</v>
      </c>
    </row>
    <row r="221" spans="1:9" x14ac:dyDescent="0.3">
      <c r="A221" s="1" t="s">
        <v>2117</v>
      </c>
      <c r="B221" s="1" t="s">
        <v>2118</v>
      </c>
      <c r="C221" s="1" t="s">
        <v>488</v>
      </c>
      <c r="D221" s="1" t="s">
        <v>20</v>
      </c>
      <c r="E221">
        <v>31</v>
      </c>
      <c r="F221">
        <v>25.741700000000002</v>
      </c>
      <c r="G221" s="1" t="s">
        <v>2123</v>
      </c>
      <c r="H221">
        <v>1</v>
      </c>
      <c r="I221" t="s">
        <v>2119</v>
      </c>
    </row>
    <row r="222" spans="1:9" x14ac:dyDescent="0.3">
      <c r="A222" s="1" t="s">
        <v>2117</v>
      </c>
      <c r="B222" s="1" t="s">
        <v>2118</v>
      </c>
      <c r="C222" s="1" t="s">
        <v>490</v>
      </c>
      <c r="D222" s="1" t="s">
        <v>15</v>
      </c>
      <c r="E222">
        <v>22</v>
      </c>
      <c r="F222">
        <v>61.979199999999999</v>
      </c>
      <c r="G222" s="1" t="s">
        <v>2123</v>
      </c>
      <c r="H222">
        <v>2</v>
      </c>
      <c r="I222" t="s">
        <v>2119</v>
      </c>
    </row>
    <row r="223" spans="1:9" x14ac:dyDescent="0.3">
      <c r="A223" s="1" t="s">
        <v>2117</v>
      </c>
      <c r="B223" s="1" t="s">
        <v>2121</v>
      </c>
      <c r="C223" s="1" t="s">
        <v>493</v>
      </c>
      <c r="D223" s="1" t="s">
        <v>20</v>
      </c>
      <c r="E223">
        <v>65</v>
      </c>
      <c r="F223">
        <v>61.979199999999999</v>
      </c>
      <c r="G223" s="1" t="s">
        <v>2123</v>
      </c>
      <c r="H223">
        <v>2</v>
      </c>
      <c r="I223" t="s">
        <v>2122</v>
      </c>
    </row>
    <row r="224" spans="1:9" x14ac:dyDescent="0.3">
      <c r="A224" s="1" t="s">
        <v>2117</v>
      </c>
      <c r="B224" s="1" t="s">
        <v>2121</v>
      </c>
      <c r="C224" s="1" t="s">
        <v>495</v>
      </c>
      <c r="D224" s="1" t="s">
        <v>20</v>
      </c>
      <c r="E224">
        <v>28.5</v>
      </c>
      <c r="F224">
        <v>27.720800000000001</v>
      </c>
      <c r="G224" s="1" t="s">
        <v>2123</v>
      </c>
      <c r="H224">
        <v>1</v>
      </c>
      <c r="I224" t="s">
        <v>2119</v>
      </c>
    </row>
    <row r="225" spans="1:9" x14ac:dyDescent="0.3">
      <c r="A225" s="1" t="s">
        <v>2117</v>
      </c>
      <c r="B225" s="1" t="s">
        <v>2121</v>
      </c>
      <c r="C225" s="1" t="s">
        <v>499</v>
      </c>
      <c r="D225" s="1" t="s">
        <v>20</v>
      </c>
      <c r="E225">
        <v>31</v>
      </c>
      <c r="F225">
        <v>0</v>
      </c>
      <c r="G225" s="1" t="s">
        <v>824</v>
      </c>
      <c r="H225">
        <v>1</v>
      </c>
      <c r="I225" t="s">
        <v>2119</v>
      </c>
    </row>
    <row r="226" spans="1:9" x14ac:dyDescent="0.3">
      <c r="A226" s="1" t="s">
        <v>2117</v>
      </c>
      <c r="B226" s="1" t="s">
        <v>2121</v>
      </c>
      <c r="C226" s="1" t="s">
        <v>501</v>
      </c>
      <c r="D226" s="1" t="s">
        <v>20</v>
      </c>
      <c r="E226">
        <v>45.5</v>
      </c>
      <c r="F226">
        <v>28.5</v>
      </c>
      <c r="G226" s="1" t="s">
        <v>824</v>
      </c>
      <c r="H226">
        <v>1</v>
      </c>
      <c r="I226" t="s">
        <v>2119</v>
      </c>
    </row>
    <row r="227" spans="1:9" x14ac:dyDescent="0.3">
      <c r="A227" s="1" t="s">
        <v>2117</v>
      </c>
      <c r="B227" s="1" t="s">
        <v>2121</v>
      </c>
      <c r="C227" s="1" t="s">
        <v>503</v>
      </c>
      <c r="D227" s="1" t="s">
        <v>20</v>
      </c>
      <c r="E227">
        <v>23</v>
      </c>
      <c r="F227">
        <v>93.5</v>
      </c>
      <c r="G227" s="1" t="s">
        <v>824</v>
      </c>
      <c r="H227">
        <v>1</v>
      </c>
      <c r="I227" t="s">
        <v>2119</v>
      </c>
    </row>
    <row r="228" spans="1:9" x14ac:dyDescent="0.3">
      <c r="A228" s="1" t="s">
        <v>2117</v>
      </c>
      <c r="B228" s="1" t="s">
        <v>2121</v>
      </c>
      <c r="C228" s="1" t="s">
        <v>505</v>
      </c>
      <c r="D228" s="1" t="s">
        <v>20</v>
      </c>
      <c r="E228">
        <v>29</v>
      </c>
      <c r="F228">
        <v>66.599999999999994</v>
      </c>
      <c r="G228" s="1" t="s">
        <v>824</v>
      </c>
      <c r="H228">
        <v>2</v>
      </c>
      <c r="I228" t="s">
        <v>2119</v>
      </c>
    </row>
    <row r="229" spans="1:9" x14ac:dyDescent="0.3">
      <c r="A229" s="1" t="s">
        <v>2117</v>
      </c>
      <c r="B229" s="1" t="s">
        <v>2118</v>
      </c>
      <c r="C229" s="1" t="s">
        <v>508</v>
      </c>
      <c r="D229" s="1" t="s">
        <v>15</v>
      </c>
      <c r="E229">
        <v>22</v>
      </c>
      <c r="F229">
        <v>66.599999999999994</v>
      </c>
      <c r="G229" s="1" t="s">
        <v>824</v>
      </c>
      <c r="H229">
        <v>2</v>
      </c>
      <c r="I229" t="s">
        <v>2119</v>
      </c>
    </row>
    <row r="230" spans="1:9" x14ac:dyDescent="0.3">
      <c r="A230" s="1" t="s">
        <v>2117</v>
      </c>
      <c r="B230" s="1" t="s">
        <v>2121</v>
      </c>
      <c r="C230" s="1" t="s">
        <v>509</v>
      </c>
      <c r="D230" s="1" t="s">
        <v>20</v>
      </c>
      <c r="E230">
        <v>18</v>
      </c>
      <c r="F230">
        <v>108.9</v>
      </c>
      <c r="G230" s="1" t="s">
        <v>2123</v>
      </c>
      <c r="H230">
        <v>2</v>
      </c>
      <c r="I230" t="s">
        <v>2119</v>
      </c>
    </row>
    <row r="231" spans="1:9" x14ac:dyDescent="0.3">
      <c r="A231" s="1" t="s">
        <v>2117</v>
      </c>
      <c r="B231" s="1" t="s">
        <v>2118</v>
      </c>
      <c r="C231" s="1" t="s">
        <v>512</v>
      </c>
      <c r="D231" s="1" t="s">
        <v>15</v>
      </c>
      <c r="E231">
        <v>17</v>
      </c>
      <c r="F231">
        <v>108.9</v>
      </c>
      <c r="G231" s="1" t="s">
        <v>2123</v>
      </c>
      <c r="H231">
        <v>2</v>
      </c>
      <c r="I231" t="s">
        <v>2120</v>
      </c>
    </row>
    <row r="232" spans="1:9" x14ac:dyDescent="0.3">
      <c r="A232" s="1" t="s">
        <v>2117</v>
      </c>
      <c r="B232" s="1" t="s">
        <v>2118</v>
      </c>
      <c r="C232" s="1" t="s">
        <v>513</v>
      </c>
      <c r="D232" s="1" t="s">
        <v>15</v>
      </c>
      <c r="E232">
        <v>30</v>
      </c>
      <c r="F232">
        <v>93.5</v>
      </c>
      <c r="G232" s="1" t="s">
        <v>824</v>
      </c>
      <c r="H232">
        <v>1</v>
      </c>
      <c r="I232" t="s">
        <v>2119</v>
      </c>
    </row>
    <row r="233" spans="1:9" x14ac:dyDescent="0.3">
      <c r="A233" s="1" t="s">
        <v>2117</v>
      </c>
      <c r="B233" s="1" t="s">
        <v>2118</v>
      </c>
      <c r="C233" s="1" t="s">
        <v>515</v>
      </c>
      <c r="D233" s="1" t="s">
        <v>20</v>
      </c>
      <c r="E233">
        <v>52</v>
      </c>
      <c r="F233">
        <v>30.5</v>
      </c>
      <c r="G233" s="1" t="s">
        <v>824</v>
      </c>
      <c r="H233">
        <v>1</v>
      </c>
      <c r="I233" t="s">
        <v>2119</v>
      </c>
    </row>
    <row r="234" spans="1:9" x14ac:dyDescent="0.3">
      <c r="A234" s="1" t="s">
        <v>2117</v>
      </c>
      <c r="B234" s="1" t="s">
        <v>2121</v>
      </c>
      <c r="C234" s="1" t="s">
        <v>518</v>
      </c>
      <c r="D234" s="1" t="s">
        <v>20</v>
      </c>
      <c r="E234">
        <v>47</v>
      </c>
      <c r="F234">
        <v>52</v>
      </c>
      <c r="G234" s="1" t="s">
        <v>824</v>
      </c>
      <c r="H234">
        <v>1</v>
      </c>
      <c r="I234" t="s">
        <v>2119</v>
      </c>
    </row>
    <row r="235" spans="1:9" x14ac:dyDescent="0.3">
      <c r="A235" s="1" t="s">
        <v>2117</v>
      </c>
      <c r="B235" s="1" t="s">
        <v>2118</v>
      </c>
      <c r="C235" s="1" t="s">
        <v>521</v>
      </c>
      <c r="D235" s="1" t="s">
        <v>15</v>
      </c>
      <c r="E235">
        <v>56</v>
      </c>
      <c r="F235">
        <v>83.158299999999997</v>
      </c>
      <c r="G235" s="1" t="s">
        <v>2123</v>
      </c>
      <c r="H235">
        <v>2</v>
      </c>
      <c r="I235" t="s">
        <v>2119</v>
      </c>
    </row>
    <row r="236" spans="1:9" x14ac:dyDescent="0.3">
      <c r="A236" s="1" t="s">
        <v>2117</v>
      </c>
      <c r="B236" s="1" t="s">
        <v>2121</v>
      </c>
      <c r="C236" s="1" t="s">
        <v>523</v>
      </c>
      <c r="D236" s="1" t="s">
        <v>20</v>
      </c>
      <c r="E236">
        <v>38</v>
      </c>
      <c r="F236">
        <v>0</v>
      </c>
      <c r="G236" s="1" t="s">
        <v>824</v>
      </c>
      <c r="H236">
        <v>1</v>
      </c>
      <c r="I236" t="s">
        <v>2119</v>
      </c>
    </row>
    <row r="237" spans="1:9" x14ac:dyDescent="0.3">
      <c r="A237" s="1" t="s">
        <v>2117</v>
      </c>
      <c r="B237" s="1" t="s">
        <v>2118</v>
      </c>
      <c r="C237" s="1" t="s">
        <v>525</v>
      </c>
      <c r="D237" s="1" t="s">
        <v>20</v>
      </c>
      <c r="E237">
        <v>31</v>
      </c>
      <c r="F237">
        <v>39.6</v>
      </c>
      <c r="G237" s="1" t="s">
        <v>824</v>
      </c>
      <c r="H237">
        <v>1</v>
      </c>
      <c r="I237" t="s">
        <v>2119</v>
      </c>
    </row>
    <row r="238" spans="1:9" x14ac:dyDescent="0.3">
      <c r="A238" s="1" t="s">
        <v>2117</v>
      </c>
      <c r="B238" s="1" t="s">
        <v>2121</v>
      </c>
      <c r="C238" s="1" t="s">
        <v>528</v>
      </c>
      <c r="D238" s="1" t="s">
        <v>20</v>
      </c>
      <c r="E238">
        <v>22</v>
      </c>
      <c r="F238">
        <v>135.63329999999999</v>
      </c>
      <c r="G238" s="1" t="s">
        <v>2123</v>
      </c>
      <c r="H238">
        <v>1</v>
      </c>
      <c r="I238" t="s">
        <v>2119</v>
      </c>
    </row>
    <row r="239" spans="1:9" x14ac:dyDescent="0.3">
      <c r="A239" s="1" t="s">
        <v>2117</v>
      </c>
      <c r="B239" s="1" t="s">
        <v>2121</v>
      </c>
      <c r="C239" s="1" t="s">
        <v>529</v>
      </c>
      <c r="D239" s="1" t="s">
        <v>20</v>
      </c>
      <c r="E239">
        <v>31</v>
      </c>
      <c r="F239">
        <v>227.52500000000001</v>
      </c>
      <c r="G239" s="1" t="s">
        <v>2123</v>
      </c>
      <c r="H239">
        <v>1</v>
      </c>
      <c r="I239" t="s">
        <v>2119</v>
      </c>
    </row>
    <row r="240" spans="1:9" x14ac:dyDescent="0.3">
      <c r="A240" s="1" t="s">
        <v>2117</v>
      </c>
      <c r="B240" s="1" t="s">
        <v>2118</v>
      </c>
      <c r="C240" s="1" t="s">
        <v>530</v>
      </c>
      <c r="D240" s="1" t="s">
        <v>15</v>
      </c>
      <c r="E240">
        <v>43</v>
      </c>
      <c r="F240">
        <v>211.33750000000001</v>
      </c>
      <c r="G240" s="1" t="s">
        <v>824</v>
      </c>
      <c r="H240">
        <v>2</v>
      </c>
      <c r="I240" t="s">
        <v>2119</v>
      </c>
    </row>
    <row r="241" spans="1:9" x14ac:dyDescent="0.3">
      <c r="A241" s="1" t="s">
        <v>2117</v>
      </c>
      <c r="B241" s="1" t="s">
        <v>2121</v>
      </c>
      <c r="C241" s="1" t="s">
        <v>532</v>
      </c>
      <c r="D241" s="1" t="s">
        <v>20</v>
      </c>
      <c r="E241">
        <v>31</v>
      </c>
      <c r="F241">
        <v>50.495800000000003</v>
      </c>
      <c r="G241" s="1" t="s">
        <v>824</v>
      </c>
      <c r="H241">
        <v>1</v>
      </c>
      <c r="I241" t="s">
        <v>2119</v>
      </c>
    </row>
    <row r="242" spans="1:9" x14ac:dyDescent="0.3">
      <c r="A242" s="1" t="s">
        <v>2117</v>
      </c>
      <c r="B242" s="1" t="s">
        <v>2118</v>
      </c>
      <c r="C242" s="1" t="s">
        <v>535</v>
      </c>
      <c r="D242" s="1" t="s">
        <v>20</v>
      </c>
      <c r="E242">
        <v>45</v>
      </c>
      <c r="F242">
        <v>26.55</v>
      </c>
      <c r="G242" s="1" t="s">
        <v>824</v>
      </c>
      <c r="H242">
        <v>1</v>
      </c>
      <c r="I242" t="s">
        <v>2119</v>
      </c>
    </row>
    <row r="243" spans="1:9" x14ac:dyDescent="0.3">
      <c r="A243" s="1" t="s">
        <v>2117</v>
      </c>
      <c r="B243" s="1" t="s">
        <v>2121</v>
      </c>
      <c r="C243" s="1" t="s">
        <v>536</v>
      </c>
      <c r="D243" s="1" t="s">
        <v>20</v>
      </c>
      <c r="E243">
        <v>31</v>
      </c>
      <c r="F243">
        <v>50</v>
      </c>
      <c r="G243" s="1" t="s">
        <v>824</v>
      </c>
      <c r="H243">
        <v>1</v>
      </c>
      <c r="I243" t="s">
        <v>2119</v>
      </c>
    </row>
    <row r="244" spans="1:9" x14ac:dyDescent="0.3">
      <c r="A244" s="1" t="s">
        <v>2117</v>
      </c>
      <c r="B244" s="1" t="s">
        <v>2118</v>
      </c>
      <c r="C244" s="1" t="s">
        <v>539</v>
      </c>
      <c r="D244" s="1" t="s">
        <v>15</v>
      </c>
      <c r="E244">
        <v>33</v>
      </c>
      <c r="F244">
        <v>27.720800000000001</v>
      </c>
      <c r="G244" s="1" t="s">
        <v>2123</v>
      </c>
      <c r="H244">
        <v>1</v>
      </c>
      <c r="I244" t="s">
        <v>2119</v>
      </c>
    </row>
    <row r="245" spans="1:9" x14ac:dyDescent="0.3">
      <c r="A245" s="1" t="s">
        <v>2117</v>
      </c>
      <c r="B245" s="1" t="s">
        <v>2121</v>
      </c>
      <c r="C245" s="1" t="s">
        <v>542</v>
      </c>
      <c r="D245" s="1" t="s">
        <v>20</v>
      </c>
      <c r="E245">
        <v>46</v>
      </c>
      <c r="F245">
        <v>79.2</v>
      </c>
      <c r="G245" s="1" t="s">
        <v>2123</v>
      </c>
      <c r="H245">
        <v>1</v>
      </c>
      <c r="I245" t="s">
        <v>2119</v>
      </c>
    </row>
    <row r="246" spans="1:9" x14ac:dyDescent="0.3">
      <c r="A246" s="1" t="s">
        <v>2117</v>
      </c>
      <c r="B246" s="1" t="s">
        <v>2121</v>
      </c>
      <c r="C246" s="1" t="s">
        <v>544</v>
      </c>
      <c r="D246" s="1" t="s">
        <v>20</v>
      </c>
      <c r="E246">
        <v>36</v>
      </c>
      <c r="F246">
        <v>40.125</v>
      </c>
      <c r="G246" s="1" t="s">
        <v>2123</v>
      </c>
      <c r="H246">
        <v>1</v>
      </c>
      <c r="I246" t="s">
        <v>2119</v>
      </c>
    </row>
    <row r="247" spans="1:9" x14ac:dyDescent="0.3">
      <c r="A247" s="1" t="s">
        <v>2117</v>
      </c>
      <c r="B247" s="1" t="s">
        <v>2118</v>
      </c>
      <c r="C247" s="1" t="s">
        <v>546</v>
      </c>
      <c r="D247" s="1" t="s">
        <v>15</v>
      </c>
      <c r="E247">
        <v>33</v>
      </c>
      <c r="F247">
        <v>86.5</v>
      </c>
      <c r="G247" s="1" t="s">
        <v>824</v>
      </c>
      <c r="H247">
        <v>1</v>
      </c>
      <c r="I247" t="s">
        <v>2119</v>
      </c>
    </row>
    <row r="248" spans="1:9" x14ac:dyDescent="0.3">
      <c r="A248" s="1" t="s">
        <v>2117</v>
      </c>
      <c r="B248" s="1" t="s">
        <v>2121</v>
      </c>
      <c r="C248" s="1" t="s">
        <v>548</v>
      </c>
      <c r="D248" s="1" t="s">
        <v>20</v>
      </c>
      <c r="E248">
        <v>55</v>
      </c>
      <c r="F248">
        <v>59.4</v>
      </c>
      <c r="G248" s="1" t="s">
        <v>2123</v>
      </c>
      <c r="H248">
        <v>2</v>
      </c>
      <c r="I248" t="s">
        <v>2119</v>
      </c>
    </row>
    <row r="249" spans="1:9" x14ac:dyDescent="0.3">
      <c r="A249" s="1" t="s">
        <v>2117</v>
      </c>
      <c r="B249" s="1" t="s">
        <v>2118</v>
      </c>
      <c r="C249" s="1" t="s">
        <v>550</v>
      </c>
      <c r="D249" s="1" t="s">
        <v>15</v>
      </c>
      <c r="E249">
        <v>54</v>
      </c>
      <c r="F249">
        <v>59.4</v>
      </c>
      <c r="G249" s="1" t="s">
        <v>2123</v>
      </c>
      <c r="H249">
        <v>2</v>
      </c>
      <c r="I249" t="s">
        <v>2119</v>
      </c>
    </row>
    <row r="250" spans="1:9" x14ac:dyDescent="0.3">
      <c r="A250" s="1" t="s">
        <v>2117</v>
      </c>
      <c r="B250" s="1" t="s">
        <v>2121</v>
      </c>
      <c r="C250" s="1" t="s">
        <v>551</v>
      </c>
      <c r="D250" s="1" t="s">
        <v>20</v>
      </c>
      <c r="E250">
        <v>33</v>
      </c>
      <c r="F250">
        <v>26.55</v>
      </c>
      <c r="G250" s="1" t="s">
        <v>824</v>
      </c>
      <c r="H250">
        <v>1</v>
      </c>
      <c r="I250" t="s">
        <v>2119</v>
      </c>
    </row>
    <row r="251" spans="1:9" x14ac:dyDescent="0.3">
      <c r="A251" s="1" t="s">
        <v>2117</v>
      </c>
      <c r="B251" s="1" t="s">
        <v>2118</v>
      </c>
      <c r="C251" s="1" t="s">
        <v>552</v>
      </c>
      <c r="D251" s="1" t="s">
        <v>20</v>
      </c>
      <c r="E251">
        <v>13</v>
      </c>
      <c r="F251">
        <v>262.375</v>
      </c>
      <c r="G251" s="1" t="s">
        <v>2123</v>
      </c>
      <c r="H251">
        <v>5</v>
      </c>
      <c r="I251" t="s">
        <v>2120</v>
      </c>
    </row>
    <row r="252" spans="1:9" x14ac:dyDescent="0.3">
      <c r="A252" s="1" t="s">
        <v>2117</v>
      </c>
      <c r="B252" s="1" t="s">
        <v>2118</v>
      </c>
      <c r="C252" s="1" t="s">
        <v>555</v>
      </c>
      <c r="D252" s="1" t="s">
        <v>15</v>
      </c>
      <c r="E252">
        <v>18</v>
      </c>
      <c r="F252">
        <v>262.375</v>
      </c>
      <c r="G252" s="1" t="s">
        <v>2123</v>
      </c>
      <c r="H252">
        <v>5</v>
      </c>
      <c r="I252" t="s">
        <v>2119</v>
      </c>
    </row>
    <row r="253" spans="1:9" x14ac:dyDescent="0.3">
      <c r="A253" s="1" t="s">
        <v>2117</v>
      </c>
      <c r="B253" s="1" t="s">
        <v>2118</v>
      </c>
      <c r="C253" s="1" t="s">
        <v>556</v>
      </c>
      <c r="D253" s="1" t="s">
        <v>15</v>
      </c>
      <c r="E253">
        <v>21</v>
      </c>
      <c r="F253">
        <v>262.375</v>
      </c>
      <c r="G253" s="1" t="s">
        <v>2123</v>
      </c>
      <c r="H253">
        <v>5</v>
      </c>
      <c r="I253" t="s">
        <v>2119</v>
      </c>
    </row>
    <row r="254" spans="1:9" x14ac:dyDescent="0.3">
      <c r="A254" s="1" t="s">
        <v>2117</v>
      </c>
      <c r="B254" s="1" t="s">
        <v>2121</v>
      </c>
      <c r="C254" s="1" t="s">
        <v>557</v>
      </c>
      <c r="D254" s="1" t="s">
        <v>20</v>
      </c>
      <c r="E254">
        <v>61</v>
      </c>
      <c r="F254">
        <v>262.375</v>
      </c>
      <c r="G254" s="1" t="s">
        <v>2123</v>
      </c>
      <c r="H254">
        <v>5</v>
      </c>
      <c r="I254" t="s">
        <v>2122</v>
      </c>
    </row>
    <row r="255" spans="1:9" x14ac:dyDescent="0.3">
      <c r="A255" s="1" t="s">
        <v>2117</v>
      </c>
      <c r="B255" s="1" t="s">
        <v>2118</v>
      </c>
      <c r="C255" s="1" t="s">
        <v>558</v>
      </c>
      <c r="D255" s="1" t="s">
        <v>15</v>
      </c>
      <c r="E255">
        <v>48</v>
      </c>
      <c r="F255">
        <v>262.375</v>
      </c>
      <c r="G255" s="1" t="s">
        <v>2123</v>
      </c>
      <c r="H255">
        <v>5</v>
      </c>
      <c r="I255" t="s">
        <v>2119</v>
      </c>
    </row>
    <row r="256" spans="1:9" x14ac:dyDescent="0.3">
      <c r="A256" s="1" t="s">
        <v>2117</v>
      </c>
      <c r="B256" s="1" t="s">
        <v>2118</v>
      </c>
      <c r="C256" s="1" t="s">
        <v>559</v>
      </c>
      <c r="D256" s="1" t="s">
        <v>20</v>
      </c>
      <c r="E256">
        <v>31</v>
      </c>
      <c r="F256">
        <v>30.5</v>
      </c>
      <c r="G256" s="1" t="s">
        <v>824</v>
      </c>
      <c r="H256">
        <v>1</v>
      </c>
      <c r="I256" t="s">
        <v>2119</v>
      </c>
    </row>
    <row r="257" spans="1:9" x14ac:dyDescent="0.3">
      <c r="A257" s="1" t="s">
        <v>2117</v>
      </c>
      <c r="B257" s="1" t="s">
        <v>2118</v>
      </c>
      <c r="C257" s="1" t="s">
        <v>561</v>
      </c>
      <c r="D257" s="1" t="s">
        <v>15</v>
      </c>
      <c r="E257">
        <v>24</v>
      </c>
      <c r="F257">
        <v>69.3</v>
      </c>
      <c r="G257" s="1" t="s">
        <v>2123</v>
      </c>
      <c r="H257">
        <v>1</v>
      </c>
      <c r="I257" t="s">
        <v>2119</v>
      </c>
    </row>
    <row r="258" spans="1:9" x14ac:dyDescent="0.3">
      <c r="A258" s="1" t="s">
        <v>2117</v>
      </c>
      <c r="B258" s="1" t="s">
        <v>2118</v>
      </c>
      <c r="C258" s="1" t="s">
        <v>562</v>
      </c>
      <c r="D258" s="1" t="s">
        <v>20</v>
      </c>
      <c r="E258">
        <v>31</v>
      </c>
      <c r="F258">
        <v>26</v>
      </c>
      <c r="G258" s="1" t="s">
        <v>824</v>
      </c>
      <c r="H258">
        <v>1</v>
      </c>
      <c r="I258" t="s">
        <v>2119</v>
      </c>
    </row>
    <row r="259" spans="1:9" x14ac:dyDescent="0.3">
      <c r="A259" s="1" t="s">
        <v>2117</v>
      </c>
      <c r="B259" s="1" t="s">
        <v>2118</v>
      </c>
      <c r="C259" s="1" t="s">
        <v>563</v>
      </c>
      <c r="D259" s="1" t="s">
        <v>15</v>
      </c>
      <c r="E259">
        <v>35</v>
      </c>
      <c r="F259">
        <v>57.75</v>
      </c>
      <c r="G259" s="1" t="s">
        <v>2123</v>
      </c>
      <c r="H259">
        <v>2</v>
      </c>
      <c r="I259" t="s">
        <v>2119</v>
      </c>
    </row>
    <row r="260" spans="1:9" x14ac:dyDescent="0.3">
      <c r="A260" s="1" t="s">
        <v>2117</v>
      </c>
      <c r="B260" s="1" t="s">
        <v>2118</v>
      </c>
      <c r="C260" s="1" t="s">
        <v>565</v>
      </c>
      <c r="D260" s="1" t="s">
        <v>15</v>
      </c>
      <c r="E260">
        <v>30</v>
      </c>
      <c r="F260">
        <v>31</v>
      </c>
      <c r="G260" s="1" t="s">
        <v>2123</v>
      </c>
      <c r="H260">
        <v>1</v>
      </c>
      <c r="I260" t="s">
        <v>2119</v>
      </c>
    </row>
    <row r="261" spans="1:9" x14ac:dyDescent="0.3">
      <c r="A261" s="1" t="s">
        <v>2117</v>
      </c>
      <c r="B261" s="1" t="s">
        <v>2118</v>
      </c>
      <c r="C261" s="1" t="s">
        <v>566</v>
      </c>
      <c r="D261" s="1" t="s">
        <v>20</v>
      </c>
      <c r="E261">
        <v>34</v>
      </c>
      <c r="F261">
        <v>26.55</v>
      </c>
      <c r="G261" s="1" t="s">
        <v>824</v>
      </c>
      <c r="H261">
        <v>1</v>
      </c>
      <c r="I261" t="s">
        <v>2119</v>
      </c>
    </row>
    <row r="262" spans="1:9" x14ac:dyDescent="0.3">
      <c r="A262" s="1" t="s">
        <v>2117</v>
      </c>
      <c r="B262" s="1" t="s">
        <v>2118</v>
      </c>
      <c r="C262" s="1" t="s">
        <v>567</v>
      </c>
      <c r="D262" s="1" t="s">
        <v>15</v>
      </c>
      <c r="E262">
        <v>40</v>
      </c>
      <c r="F262">
        <v>153.46250000000001</v>
      </c>
      <c r="G262" s="1" t="s">
        <v>824</v>
      </c>
      <c r="H262">
        <v>1</v>
      </c>
      <c r="I262" t="s">
        <v>2119</v>
      </c>
    </row>
    <row r="263" spans="1:9" x14ac:dyDescent="0.3">
      <c r="A263" s="1" t="s">
        <v>2117</v>
      </c>
      <c r="B263" s="1" t="s">
        <v>2118</v>
      </c>
      <c r="C263" s="1" t="s">
        <v>569</v>
      </c>
      <c r="D263" s="1" t="s">
        <v>20</v>
      </c>
      <c r="E263">
        <v>35</v>
      </c>
      <c r="F263">
        <v>26.287500000000001</v>
      </c>
      <c r="G263" s="1" t="s">
        <v>824</v>
      </c>
      <c r="H263">
        <v>1</v>
      </c>
      <c r="I263" t="s">
        <v>2119</v>
      </c>
    </row>
    <row r="264" spans="1:9" x14ac:dyDescent="0.3">
      <c r="A264" s="1" t="s">
        <v>2117</v>
      </c>
      <c r="B264" s="1" t="s">
        <v>2121</v>
      </c>
      <c r="C264" s="1" t="s">
        <v>571</v>
      </c>
      <c r="D264" s="1" t="s">
        <v>20</v>
      </c>
      <c r="E264">
        <v>50</v>
      </c>
      <c r="F264">
        <v>55.9</v>
      </c>
      <c r="G264" s="1" t="s">
        <v>824</v>
      </c>
      <c r="H264">
        <v>2</v>
      </c>
      <c r="I264" t="s">
        <v>2119</v>
      </c>
    </row>
    <row r="265" spans="1:9" x14ac:dyDescent="0.3">
      <c r="A265" s="1" t="s">
        <v>2117</v>
      </c>
      <c r="B265" s="1" t="s">
        <v>2118</v>
      </c>
      <c r="C265" s="1" t="s">
        <v>574</v>
      </c>
      <c r="D265" s="1" t="s">
        <v>15</v>
      </c>
      <c r="E265">
        <v>39</v>
      </c>
      <c r="F265">
        <v>55.9</v>
      </c>
      <c r="G265" s="1" t="s">
        <v>824</v>
      </c>
      <c r="H265">
        <v>2</v>
      </c>
      <c r="I265" t="s">
        <v>2119</v>
      </c>
    </row>
    <row r="266" spans="1:9" x14ac:dyDescent="0.3">
      <c r="A266" s="1" t="s">
        <v>2117</v>
      </c>
      <c r="B266" s="1" t="s">
        <v>2118</v>
      </c>
      <c r="C266" s="1" t="s">
        <v>575</v>
      </c>
      <c r="D266" s="1" t="s">
        <v>20</v>
      </c>
      <c r="E266">
        <v>56</v>
      </c>
      <c r="F266">
        <v>35.5</v>
      </c>
      <c r="G266" s="1" t="s">
        <v>2123</v>
      </c>
      <c r="H266">
        <v>1</v>
      </c>
      <c r="I266" t="s">
        <v>2119</v>
      </c>
    </row>
    <row r="267" spans="1:9" x14ac:dyDescent="0.3">
      <c r="A267" s="1" t="s">
        <v>2117</v>
      </c>
      <c r="B267" s="1" t="s">
        <v>2118</v>
      </c>
      <c r="C267" s="1" t="s">
        <v>578</v>
      </c>
      <c r="D267" s="1" t="s">
        <v>20</v>
      </c>
      <c r="E267">
        <v>28</v>
      </c>
      <c r="F267">
        <v>35.5</v>
      </c>
      <c r="G267" s="1" t="s">
        <v>824</v>
      </c>
      <c r="H267">
        <v>1</v>
      </c>
      <c r="I267" t="s">
        <v>2119</v>
      </c>
    </row>
    <row r="268" spans="1:9" x14ac:dyDescent="0.3">
      <c r="A268" s="1" t="s">
        <v>2117</v>
      </c>
      <c r="B268" s="1" t="s">
        <v>2121</v>
      </c>
      <c r="C268" s="1" t="s">
        <v>581</v>
      </c>
      <c r="D268" s="1" t="s">
        <v>20</v>
      </c>
      <c r="E268">
        <v>56</v>
      </c>
      <c r="F268">
        <v>26.55</v>
      </c>
      <c r="G268" s="1" t="s">
        <v>824</v>
      </c>
      <c r="H268">
        <v>1</v>
      </c>
      <c r="I268" t="s">
        <v>2119</v>
      </c>
    </row>
    <row r="269" spans="1:9" x14ac:dyDescent="0.3">
      <c r="A269" s="1" t="s">
        <v>2117</v>
      </c>
      <c r="B269" s="1" t="s">
        <v>2121</v>
      </c>
      <c r="C269" s="1" t="s">
        <v>582</v>
      </c>
      <c r="D269" s="1" t="s">
        <v>20</v>
      </c>
      <c r="E269">
        <v>56</v>
      </c>
      <c r="F269">
        <v>30.695799999999998</v>
      </c>
      <c r="G269" s="1" t="s">
        <v>2123</v>
      </c>
      <c r="H269">
        <v>1</v>
      </c>
      <c r="I269" t="s">
        <v>2119</v>
      </c>
    </row>
    <row r="270" spans="1:9" x14ac:dyDescent="0.3">
      <c r="A270" s="1" t="s">
        <v>2117</v>
      </c>
      <c r="B270" s="1" t="s">
        <v>2121</v>
      </c>
      <c r="C270" s="1" t="s">
        <v>585</v>
      </c>
      <c r="D270" s="1" t="s">
        <v>20</v>
      </c>
      <c r="E270">
        <v>24</v>
      </c>
      <c r="F270">
        <v>60</v>
      </c>
      <c r="G270" s="1" t="s">
        <v>824</v>
      </c>
      <c r="H270">
        <v>2</v>
      </c>
      <c r="I270" t="s">
        <v>2119</v>
      </c>
    </row>
    <row r="271" spans="1:9" x14ac:dyDescent="0.3">
      <c r="A271" s="1" t="s">
        <v>2117</v>
      </c>
      <c r="B271" s="1" t="s">
        <v>2121</v>
      </c>
      <c r="C271" s="1" t="s">
        <v>588</v>
      </c>
      <c r="D271" s="1" t="s">
        <v>20</v>
      </c>
      <c r="E271">
        <v>31</v>
      </c>
      <c r="F271">
        <v>26</v>
      </c>
      <c r="G271" s="1" t="s">
        <v>824</v>
      </c>
      <c r="H271">
        <v>1</v>
      </c>
      <c r="I271" t="s">
        <v>2119</v>
      </c>
    </row>
    <row r="272" spans="1:9" x14ac:dyDescent="0.3">
      <c r="A272" s="1" t="s">
        <v>2117</v>
      </c>
      <c r="B272" s="1" t="s">
        <v>2118</v>
      </c>
      <c r="C272" s="1" t="s">
        <v>591</v>
      </c>
      <c r="D272" s="1" t="s">
        <v>15</v>
      </c>
      <c r="E272">
        <v>18</v>
      </c>
      <c r="F272">
        <v>60</v>
      </c>
      <c r="G272" s="1" t="s">
        <v>824</v>
      </c>
      <c r="H272">
        <v>2</v>
      </c>
      <c r="I272" t="s">
        <v>2119</v>
      </c>
    </row>
    <row r="273" spans="1:9" x14ac:dyDescent="0.3">
      <c r="A273" s="1" t="s">
        <v>2117</v>
      </c>
      <c r="B273" s="1" t="s">
        <v>2118</v>
      </c>
      <c r="C273" s="1" t="s">
        <v>592</v>
      </c>
      <c r="D273" s="1" t="s">
        <v>20</v>
      </c>
      <c r="E273">
        <v>24</v>
      </c>
      <c r="F273">
        <v>82.2667</v>
      </c>
      <c r="G273" s="1" t="s">
        <v>824</v>
      </c>
      <c r="H273">
        <v>2</v>
      </c>
      <c r="I273" t="s">
        <v>2119</v>
      </c>
    </row>
    <row r="274" spans="1:9" x14ac:dyDescent="0.3">
      <c r="A274" s="1" t="s">
        <v>2117</v>
      </c>
      <c r="B274" s="1" t="s">
        <v>2118</v>
      </c>
      <c r="C274" s="1" t="s">
        <v>595</v>
      </c>
      <c r="D274" s="1" t="s">
        <v>15</v>
      </c>
      <c r="E274">
        <v>23</v>
      </c>
      <c r="F274">
        <v>82.2667</v>
      </c>
      <c r="G274" s="1" t="s">
        <v>824</v>
      </c>
      <c r="H274">
        <v>2</v>
      </c>
      <c r="I274" t="s">
        <v>2119</v>
      </c>
    </row>
    <row r="275" spans="1:9" x14ac:dyDescent="0.3">
      <c r="A275" s="1" t="s">
        <v>2117</v>
      </c>
      <c r="B275" s="1" t="s">
        <v>2118</v>
      </c>
      <c r="C275" s="1" t="s">
        <v>596</v>
      </c>
      <c r="D275" s="1" t="s">
        <v>20</v>
      </c>
      <c r="E275">
        <v>6</v>
      </c>
      <c r="F275">
        <v>134.5</v>
      </c>
      <c r="G275" s="1" t="s">
        <v>2123</v>
      </c>
      <c r="H275">
        <v>3</v>
      </c>
      <c r="I275" t="s">
        <v>2120</v>
      </c>
    </row>
    <row r="276" spans="1:9" x14ac:dyDescent="0.3">
      <c r="A276" s="1" t="s">
        <v>2117</v>
      </c>
      <c r="B276" s="1" t="s">
        <v>2118</v>
      </c>
      <c r="C276" s="1" t="s">
        <v>599</v>
      </c>
      <c r="D276" s="1" t="s">
        <v>20</v>
      </c>
      <c r="E276">
        <v>45</v>
      </c>
      <c r="F276">
        <v>134.5</v>
      </c>
      <c r="G276" s="1" t="s">
        <v>2123</v>
      </c>
      <c r="H276">
        <v>3</v>
      </c>
      <c r="I276" t="s">
        <v>2119</v>
      </c>
    </row>
    <row r="277" spans="1:9" x14ac:dyDescent="0.3">
      <c r="A277" s="1" t="s">
        <v>2117</v>
      </c>
      <c r="B277" s="1" t="s">
        <v>2118</v>
      </c>
      <c r="C277" s="1" t="s">
        <v>600</v>
      </c>
      <c r="D277" s="1" t="s">
        <v>15</v>
      </c>
      <c r="E277">
        <v>40</v>
      </c>
      <c r="F277">
        <v>134.5</v>
      </c>
      <c r="G277" s="1" t="s">
        <v>2123</v>
      </c>
      <c r="H277">
        <v>3</v>
      </c>
      <c r="I277" t="s">
        <v>2119</v>
      </c>
    </row>
    <row r="278" spans="1:9" x14ac:dyDescent="0.3">
      <c r="A278" s="1" t="s">
        <v>2117</v>
      </c>
      <c r="B278" s="1" t="s">
        <v>2121</v>
      </c>
      <c r="C278" s="1" t="s">
        <v>601</v>
      </c>
      <c r="D278" s="1" t="s">
        <v>20</v>
      </c>
      <c r="E278">
        <v>57</v>
      </c>
      <c r="F278">
        <v>146.52080000000001</v>
      </c>
      <c r="G278" s="1" t="s">
        <v>2123</v>
      </c>
      <c r="H278">
        <v>2</v>
      </c>
      <c r="I278" t="s">
        <v>2119</v>
      </c>
    </row>
    <row r="279" spans="1:9" x14ac:dyDescent="0.3">
      <c r="A279" s="1" t="s">
        <v>2117</v>
      </c>
      <c r="B279" s="1" t="s">
        <v>2118</v>
      </c>
      <c r="C279" s="1" t="s">
        <v>603</v>
      </c>
      <c r="D279" s="1" t="s">
        <v>15</v>
      </c>
      <c r="E279">
        <v>31</v>
      </c>
      <c r="F279">
        <v>146.52080000000001</v>
      </c>
      <c r="G279" s="1" t="s">
        <v>2123</v>
      </c>
      <c r="H279">
        <v>2</v>
      </c>
      <c r="I279" t="s">
        <v>2119</v>
      </c>
    </row>
    <row r="280" spans="1:9" x14ac:dyDescent="0.3">
      <c r="A280" s="1" t="s">
        <v>2117</v>
      </c>
      <c r="B280" s="1" t="s">
        <v>2118</v>
      </c>
      <c r="C280" s="1" t="s">
        <v>604</v>
      </c>
      <c r="D280" s="1" t="s">
        <v>20</v>
      </c>
      <c r="E280">
        <v>32</v>
      </c>
      <c r="F280">
        <v>30.5</v>
      </c>
      <c r="G280" s="1" t="s">
        <v>2123</v>
      </c>
      <c r="H280">
        <v>1</v>
      </c>
      <c r="I280" t="s">
        <v>2119</v>
      </c>
    </row>
    <row r="281" spans="1:9" x14ac:dyDescent="0.3">
      <c r="A281" s="1" t="s">
        <v>2117</v>
      </c>
      <c r="B281" s="1" t="s">
        <v>2121</v>
      </c>
      <c r="C281" s="1" t="s">
        <v>606</v>
      </c>
      <c r="D281" s="1" t="s">
        <v>20</v>
      </c>
      <c r="E281">
        <v>62</v>
      </c>
      <c r="F281">
        <v>26.55</v>
      </c>
      <c r="G281" s="1" t="s">
        <v>824</v>
      </c>
      <c r="H281">
        <v>1</v>
      </c>
      <c r="I281" t="s">
        <v>2122</v>
      </c>
    </row>
    <row r="282" spans="1:9" x14ac:dyDescent="0.3">
      <c r="A282" s="1" t="s">
        <v>2117</v>
      </c>
      <c r="B282" s="1" t="s">
        <v>2118</v>
      </c>
      <c r="C282" s="1" t="s">
        <v>609</v>
      </c>
      <c r="D282" s="1" t="s">
        <v>20</v>
      </c>
      <c r="E282">
        <v>54</v>
      </c>
      <c r="F282">
        <v>55.441699999999997</v>
      </c>
      <c r="G282" s="1" t="s">
        <v>2123</v>
      </c>
      <c r="H282">
        <v>2</v>
      </c>
      <c r="I282" t="s">
        <v>2119</v>
      </c>
    </row>
    <row r="283" spans="1:9" x14ac:dyDescent="0.3">
      <c r="A283" s="1" t="s">
        <v>2117</v>
      </c>
      <c r="B283" s="1" t="s">
        <v>2118</v>
      </c>
      <c r="C283" s="1" t="s">
        <v>612</v>
      </c>
      <c r="D283" s="1" t="s">
        <v>15</v>
      </c>
      <c r="E283">
        <v>43</v>
      </c>
      <c r="F283">
        <v>55.441699999999997</v>
      </c>
      <c r="G283" s="1" t="s">
        <v>2123</v>
      </c>
      <c r="H283">
        <v>2</v>
      </c>
      <c r="I283" t="s">
        <v>2119</v>
      </c>
    </row>
    <row r="284" spans="1:9" x14ac:dyDescent="0.3">
      <c r="A284" s="1" t="s">
        <v>2117</v>
      </c>
      <c r="B284" s="1" t="s">
        <v>2118</v>
      </c>
      <c r="C284" s="1" t="s">
        <v>613</v>
      </c>
      <c r="D284" s="1" t="s">
        <v>15</v>
      </c>
      <c r="E284">
        <v>52</v>
      </c>
      <c r="F284">
        <v>78.2667</v>
      </c>
      <c r="G284" s="1" t="s">
        <v>2123</v>
      </c>
      <c r="H284">
        <v>2</v>
      </c>
      <c r="I284" t="s">
        <v>2119</v>
      </c>
    </row>
    <row r="285" spans="1:9" x14ac:dyDescent="0.3">
      <c r="A285" s="1" t="s">
        <v>2117</v>
      </c>
      <c r="B285" s="1" t="s">
        <v>2121</v>
      </c>
      <c r="C285" s="1" t="s">
        <v>615</v>
      </c>
      <c r="D285" s="1" t="s">
        <v>20</v>
      </c>
      <c r="E285">
        <v>31</v>
      </c>
      <c r="F285">
        <v>27.720800000000001</v>
      </c>
      <c r="G285" s="1" t="s">
        <v>2123</v>
      </c>
      <c r="H285">
        <v>1</v>
      </c>
      <c r="I285" t="s">
        <v>2119</v>
      </c>
    </row>
    <row r="286" spans="1:9" x14ac:dyDescent="0.3">
      <c r="A286" s="1" t="s">
        <v>2117</v>
      </c>
      <c r="B286" s="1" t="s">
        <v>2118</v>
      </c>
      <c r="C286" s="1" t="s">
        <v>618</v>
      </c>
      <c r="D286" s="1" t="s">
        <v>15</v>
      </c>
      <c r="E286">
        <v>62</v>
      </c>
      <c r="F286">
        <v>80</v>
      </c>
      <c r="G286" s="1" t="s">
        <v>2124</v>
      </c>
      <c r="H286">
        <v>1</v>
      </c>
      <c r="I286" t="s">
        <v>2122</v>
      </c>
    </row>
    <row r="287" spans="1:9" x14ac:dyDescent="0.3">
      <c r="A287" s="1" t="s">
        <v>2117</v>
      </c>
      <c r="B287" s="1" t="s">
        <v>2121</v>
      </c>
      <c r="C287" s="1" t="s">
        <v>620</v>
      </c>
      <c r="D287" s="1" t="s">
        <v>20</v>
      </c>
      <c r="E287">
        <v>67</v>
      </c>
      <c r="F287">
        <v>221.7792</v>
      </c>
      <c r="G287" s="1" t="s">
        <v>824</v>
      </c>
      <c r="H287">
        <v>2</v>
      </c>
      <c r="I287" t="s">
        <v>2122</v>
      </c>
    </row>
    <row r="288" spans="1:9" x14ac:dyDescent="0.3">
      <c r="A288" s="1" t="s">
        <v>2117</v>
      </c>
      <c r="B288" s="1" t="s">
        <v>2121</v>
      </c>
      <c r="C288" s="1" t="s">
        <v>622</v>
      </c>
      <c r="D288" s="1" t="s">
        <v>15</v>
      </c>
      <c r="E288">
        <v>63</v>
      </c>
      <c r="F288">
        <v>221.7792</v>
      </c>
      <c r="G288" s="1" t="s">
        <v>824</v>
      </c>
      <c r="H288">
        <v>2</v>
      </c>
      <c r="I288" t="s">
        <v>2122</v>
      </c>
    </row>
    <row r="289" spans="1:9" x14ac:dyDescent="0.3">
      <c r="A289" s="1" t="s">
        <v>2117</v>
      </c>
      <c r="B289" s="1" t="s">
        <v>2121</v>
      </c>
      <c r="C289" s="1" t="s">
        <v>623</v>
      </c>
      <c r="D289" s="1" t="s">
        <v>20</v>
      </c>
      <c r="E289">
        <v>61</v>
      </c>
      <c r="F289">
        <v>32.320799999999998</v>
      </c>
      <c r="G289" s="1" t="s">
        <v>824</v>
      </c>
      <c r="H289">
        <v>1</v>
      </c>
      <c r="I289" t="s">
        <v>2122</v>
      </c>
    </row>
    <row r="290" spans="1:9" x14ac:dyDescent="0.3">
      <c r="A290" s="1" t="s">
        <v>2117</v>
      </c>
      <c r="B290" s="1" t="s">
        <v>2118</v>
      </c>
      <c r="C290" s="1" t="s">
        <v>626</v>
      </c>
      <c r="D290" s="1" t="s">
        <v>15</v>
      </c>
      <c r="E290">
        <v>48</v>
      </c>
      <c r="F290">
        <v>25.929200000000002</v>
      </c>
      <c r="G290" s="1" t="s">
        <v>824</v>
      </c>
      <c r="H290">
        <v>1</v>
      </c>
      <c r="I290" t="s">
        <v>2119</v>
      </c>
    </row>
    <row r="291" spans="1:9" x14ac:dyDescent="0.3">
      <c r="A291" s="1" t="s">
        <v>2117</v>
      </c>
      <c r="B291" s="1" t="s">
        <v>2118</v>
      </c>
      <c r="C291" s="1" t="s">
        <v>627</v>
      </c>
      <c r="D291" s="1" t="s">
        <v>15</v>
      </c>
      <c r="E291">
        <v>18</v>
      </c>
      <c r="F291">
        <v>79.650000000000006</v>
      </c>
      <c r="G291" s="1" t="s">
        <v>824</v>
      </c>
      <c r="H291">
        <v>3</v>
      </c>
      <c r="I291" t="s">
        <v>2119</v>
      </c>
    </row>
    <row r="292" spans="1:9" x14ac:dyDescent="0.3">
      <c r="A292" s="1" t="s">
        <v>2117</v>
      </c>
      <c r="B292" s="1" t="s">
        <v>2121</v>
      </c>
      <c r="C292" s="1" t="s">
        <v>629</v>
      </c>
      <c r="D292" s="1" t="s">
        <v>20</v>
      </c>
      <c r="E292">
        <v>52</v>
      </c>
      <c r="F292">
        <v>79.650000000000006</v>
      </c>
      <c r="G292" s="1" t="s">
        <v>824</v>
      </c>
      <c r="H292">
        <v>3</v>
      </c>
      <c r="I292" t="s">
        <v>2119</v>
      </c>
    </row>
    <row r="293" spans="1:9" x14ac:dyDescent="0.3">
      <c r="A293" s="1" t="s">
        <v>2117</v>
      </c>
      <c r="B293" s="1" t="s">
        <v>2118</v>
      </c>
      <c r="C293" s="1" t="s">
        <v>631</v>
      </c>
      <c r="D293" s="1" t="s">
        <v>15</v>
      </c>
      <c r="E293">
        <v>39</v>
      </c>
      <c r="F293">
        <v>79.650000000000006</v>
      </c>
      <c r="G293" s="1" t="s">
        <v>824</v>
      </c>
      <c r="H293">
        <v>3</v>
      </c>
      <c r="I293" t="s">
        <v>2119</v>
      </c>
    </row>
    <row r="294" spans="1:9" x14ac:dyDescent="0.3">
      <c r="A294" s="1" t="s">
        <v>2117</v>
      </c>
      <c r="B294" s="1" t="s">
        <v>2118</v>
      </c>
      <c r="C294" s="1" t="s">
        <v>632</v>
      </c>
      <c r="D294" s="1" t="s">
        <v>20</v>
      </c>
      <c r="E294">
        <v>48</v>
      </c>
      <c r="F294">
        <v>52</v>
      </c>
      <c r="G294" s="1" t="s">
        <v>824</v>
      </c>
      <c r="H294">
        <v>2</v>
      </c>
      <c r="I294" t="s">
        <v>2119</v>
      </c>
    </row>
    <row r="295" spans="1:9" x14ac:dyDescent="0.3">
      <c r="A295" s="1" t="s">
        <v>2117</v>
      </c>
      <c r="B295" s="1" t="s">
        <v>2118</v>
      </c>
      <c r="C295" s="1" t="s">
        <v>636</v>
      </c>
      <c r="D295" s="1" t="s">
        <v>15</v>
      </c>
      <c r="E295">
        <v>31</v>
      </c>
      <c r="F295">
        <v>52</v>
      </c>
      <c r="G295" s="1" t="s">
        <v>824</v>
      </c>
      <c r="H295">
        <v>2</v>
      </c>
      <c r="I295" t="s">
        <v>2119</v>
      </c>
    </row>
    <row r="296" spans="1:9" x14ac:dyDescent="0.3">
      <c r="A296" s="1" t="s">
        <v>2117</v>
      </c>
      <c r="B296" s="1" t="s">
        <v>2121</v>
      </c>
      <c r="C296" s="1" t="s">
        <v>637</v>
      </c>
      <c r="D296" s="1" t="s">
        <v>20</v>
      </c>
      <c r="E296">
        <v>49</v>
      </c>
      <c r="F296">
        <v>110.88330000000001</v>
      </c>
      <c r="G296" s="1" t="s">
        <v>2123</v>
      </c>
      <c r="H296">
        <v>3</v>
      </c>
      <c r="I296" t="s">
        <v>2119</v>
      </c>
    </row>
    <row r="297" spans="1:9" x14ac:dyDescent="0.3">
      <c r="A297" s="1" t="s">
        <v>2117</v>
      </c>
      <c r="B297" s="1" t="s">
        <v>2118</v>
      </c>
      <c r="C297" s="1" t="s">
        <v>639</v>
      </c>
      <c r="D297" s="1" t="s">
        <v>20</v>
      </c>
      <c r="E297">
        <v>17</v>
      </c>
      <c r="F297">
        <v>110.88330000000001</v>
      </c>
      <c r="G297" s="1" t="s">
        <v>2123</v>
      </c>
      <c r="H297">
        <v>3</v>
      </c>
      <c r="I297" t="s">
        <v>2120</v>
      </c>
    </row>
    <row r="298" spans="1:9" x14ac:dyDescent="0.3">
      <c r="A298" s="1" t="s">
        <v>2117</v>
      </c>
      <c r="B298" s="1" t="s">
        <v>2118</v>
      </c>
      <c r="C298" s="1" t="s">
        <v>641</v>
      </c>
      <c r="D298" s="1" t="s">
        <v>15</v>
      </c>
      <c r="E298">
        <v>39</v>
      </c>
      <c r="F298">
        <v>110.88330000000001</v>
      </c>
      <c r="G298" s="1" t="s">
        <v>2123</v>
      </c>
      <c r="H298">
        <v>3</v>
      </c>
      <c r="I298" t="s">
        <v>2119</v>
      </c>
    </row>
    <row r="299" spans="1:9" x14ac:dyDescent="0.3">
      <c r="A299" s="1" t="s">
        <v>2117</v>
      </c>
      <c r="B299" s="1" t="s">
        <v>2118</v>
      </c>
      <c r="C299" s="1" t="s">
        <v>642</v>
      </c>
      <c r="D299" s="1" t="s">
        <v>15</v>
      </c>
      <c r="E299">
        <v>31</v>
      </c>
      <c r="F299">
        <v>79.2</v>
      </c>
      <c r="G299" s="1" t="s">
        <v>2123</v>
      </c>
      <c r="H299">
        <v>1</v>
      </c>
      <c r="I299" t="s">
        <v>2119</v>
      </c>
    </row>
    <row r="300" spans="1:9" x14ac:dyDescent="0.3">
      <c r="A300" s="1" t="s">
        <v>2117</v>
      </c>
      <c r="B300" s="1" t="s">
        <v>2118</v>
      </c>
      <c r="C300" s="1" t="s">
        <v>643</v>
      </c>
      <c r="D300" s="1" t="s">
        <v>20</v>
      </c>
      <c r="E300">
        <v>31</v>
      </c>
      <c r="F300">
        <v>28.537500000000001</v>
      </c>
      <c r="G300" s="1" t="s">
        <v>2123</v>
      </c>
      <c r="H300">
        <v>1</v>
      </c>
      <c r="I300" t="s">
        <v>2119</v>
      </c>
    </row>
    <row r="301" spans="1:9" x14ac:dyDescent="0.3">
      <c r="A301" s="1" t="s">
        <v>2117</v>
      </c>
      <c r="B301" s="1" t="s">
        <v>2121</v>
      </c>
      <c r="C301" s="1" t="s">
        <v>646</v>
      </c>
      <c r="D301" s="1" t="s">
        <v>20</v>
      </c>
      <c r="E301">
        <v>40</v>
      </c>
      <c r="F301">
        <v>27.720800000000001</v>
      </c>
      <c r="G301" s="1" t="s">
        <v>2123</v>
      </c>
      <c r="H301">
        <v>1</v>
      </c>
      <c r="I301" t="s">
        <v>2119</v>
      </c>
    </row>
    <row r="302" spans="1:9" x14ac:dyDescent="0.3">
      <c r="A302" s="1" t="s">
        <v>2117</v>
      </c>
      <c r="B302" s="1" t="s">
        <v>2121</v>
      </c>
      <c r="C302" s="1" t="s">
        <v>649</v>
      </c>
      <c r="D302" s="1" t="s">
        <v>20</v>
      </c>
      <c r="E302">
        <v>61</v>
      </c>
      <c r="F302">
        <v>33.5</v>
      </c>
      <c r="G302" s="1" t="s">
        <v>824</v>
      </c>
      <c r="H302">
        <v>1</v>
      </c>
      <c r="I302" t="s">
        <v>2122</v>
      </c>
    </row>
    <row r="303" spans="1:9" x14ac:dyDescent="0.3">
      <c r="A303" s="1" t="s">
        <v>2117</v>
      </c>
      <c r="B303" s="1" t="s">
        <v>2121</v>
      </c>
      <c r="C303" s="1" t="s">
        <v>651</v>
      </c>
      <c r="D303" s="1" t="s">
        <v>20</v>
      </c>
      <c r="E303">
        <v>47</v>
      </c>
      <c r="F303">
        <v>34.020800000000001</v>
      </c>
      <c r="G303" s="1" t="s">
        <v>824</v>
      </c>
      <c r="H303">
        <v>1</v>
      </c>
      <c r="I303" t="s">
        <v>2119</v>
      </c>
    </row>
    <row r="304" spans="1:9" x14ac:dyDescent="0.3">
      <c r="A304" s="1" t="s">
        <v>2117</v>
      </c>
      <c r="B304" s="1" t="s">
        <v>2118</v>
      </c>
      <c r="C304" s="1" t="s">
        <v>654</v>
      </c>
      <c r="D304" s="1" t="s">
        <v>15</v>
      </c>
      <c r="E304">
        <v>35</v>
      </c>
      <c r="F304">
        <v>512.32920000000001</v>
      </c>
      <c r="G304" s="1" t="s">
        <v>2123</v>
      </c>
      <c r="H304">
        <v>1</v>
      </c>
      <c r="I304" t="s">
        <v>2119</v>
      </c>
    </row>
    <row r="305" spans="1:9" x14ac:dyDescent="0.3">
      <c r="A305" s="1" t="s">
        <v>2117</v>
      </c>
      <c r="B305" s="1" t="s">
        <v>2121</v>
      </c>
      <c r="C305" s="1" t="s">
        <v>655</v>
      </c>
      <c r="D305" s="1" t="s">
        <v>20</v>
      </c>
      <c r="E305">
        <v>64</v>
      </c>
      <c r="F305">
        <v>75.25</v>
      </c>
      <c r="G305" s="1" t="s">
        <v>2123</v>
      </c>
      <c r="H305">
        <v>2</v>
      </c>
      <c r="I305" t="s">
        <v>2122</v>
      </c>
    </row>
    <row r="306" spans="1:9" x14ac:dyDescent="0.3">
      <c r="A306" s="1" t="s">
        <v>2117</v>
      </c>
      <c r="B306" s="1" t="s">
        <v>2118</v>
      </c>
      <c r="C306" s="1" t="s">
        <v>657</v>
      </c>
      <c r="D306" s="1" t="s">
        <v>15</v>
      </c>
      <c r="E306">
        <v>60</v>
      </c>
      <c r="F306">
        <v>75.25</v>
      </c>
      <c r="G306" s="1" t="s">
        <v>2123</v>
      </c>
      <c r="H306">
        <v>2</v>
      </c>
      <c r="I306" t="s">
        <v>2122</v>
      </c>
    </row>
    <row r="307" spans="1:9" x14ac:dyDescent="0.3">
      <c r="A307" s="1" t="s">
        <v>2117</v>
      </c>
      <c r="B307" s="1" t="s">
        <v>2121</v>
      </c>
      <c r="C307" s="1" t="s">
        <v>658</v>
      </c>
      <c r="D307" s="1" t="s">
        <v>20</v>
      </c>
      <c r="E307">
        <v>60</v>
      </c>
      <c r="F307">
        <v>26.55</v>
      </c>
      <c r="G307" s="1" t="s">
        <v>824</v>
      </c>
      <c r="H307">
        <v>1</v>
      </c>
      <c r="I307" t="s">
        <v>2122</v>
      </c>
    </row>
    <row r="308" spans="1:9" x14ac:dyDescent="0.3">
      <c r="A308" s="1" t="s">
        <v>2117</v>
      </c>
      <c r="B308" s="1" t="s">
        <v>2121</v>
      </c>
      <c r="C308" s="1" t="s">
        <v>660</v>
      </c>
      <c r="D308" s="1" t="s">
        <v>20</v>
      </c>
      <c r="E308">
        <v>54</v>
      </c>
      <c r="F308">
        <v>77.287499999999994</v>
      </c>
      <c r="G308" s="1" t="s">
        <v>824</v>
      </c>
      <c r="H308">
        <v>2</v>
      </c>
      <c r="I308" t="s">
        <v>2119</v>
      </c>
    </row>
    <row r="309" spans="1:9" x14ac:dyDescent="0.3">
      <c r="A309" s="1" t="s">
        <v>2117</v>
      </c>
      <c r="B309" s="1" t="s">
        <v>2121</v>
      </c>
      <c r="C309" s="1" t="s">
        <v>663</v>
      </c>
      <c r="D309" s="1" t="s">
        <v>20</v>
      </c>
      <c r="E309">
        <v>21</v>
      </c>
      <c r="F309">
        <v>77.287499999999994</v>
      </c>
      <c r="G309" s="1" t="s">
        <v>824</v>
      </c>
      <c r="H309">
        <v>2</v>
      </c>
      <c r="I309" t="s">
        <v>2119</v>
      </c>
    </row>
    <row r="310" spans="1:9" x14ac:dyDescent="0.3">
      <c r="A310" s="1" t="s">
        <v>2117</v>
      </c>
      <c r="B310" s="1" t="s">
        <v>2118</v>
      </c>
      <c r="C310" s="1" t="s">
        <v>664</v>
      </c>
      <c r="D310" s="1" t="s">
        <v>15</v>
      </c>
      <c r="E310">
        <v>55</v>
      </c>
      <c r="F310">
        <v>135.63329999999999</v>
      </c>
      <c r="G310" s="1" t="s">
        <v>2123</v>
      </c>
      <c r="H310">
        <v>1</v>
      </c>
      <c r="I310" t="s">
        <v>2119</v>
      </c>
    </row>
    <row r="311" spans="1:9" x14ac:dyDescent="0.3">
      <c r="A311" s="1" t="s">
        <v>2117</v>
      </c>
      <c r="B311" s="1" t="s">
        <v>2118</v>
      </c>
      <c r="C311" s="1" t="s">
        <v>667</v>
      </c>
      <c r="D311" s="1" t="s">
        <v>15</v>
      </c>
      <c r="E311">
        <v>31</v>
      </c>
      <c r="F311">
        <v>164.86670000000001</v>
      </c>
      <c r="G311" s="1" t="s">
        <v>824</v>
      </c>
      <c r="H311">
        <v>3</v>
      </c>
      <c r="I311" t="s">
        <v>2119</v>
      </c>
    </row>
    <row r="312" spans="1:9" x14ac:dyDescent="0.3">
      <c r="A312" s="1" t="s">
        <v>2117</v>
      </c>
      <c r="B312" s="1" t="s">
        <v>2121</v>
      </c>
      <c r="C312" s="1" t="s">
        <v>668</v>
      </c>
      <c r="D312" s="1" t="s">
        <v>20</v>
      </c>
      <c r="E312">
        <v>57</v>
      </c>
      <c r="F312">
        <v>164.86670000000001</v>
      </c>
      <c r="G312" s="1" t="s">
        <v>824</v>
      </c>
      <c r="H312">
        <v>3</v>
      </c>
      <c r="I312" t="s">
        <v>2119</v>
      </c>
    </row>
    <row r="313" spans="1:9" x14ac:dyDescent="0.3">
      <c r="A313" s="1" t="s">
        <v>2117</v>
      </c>
      <c r="B313" s="1" t="s">
        <v>2118</v>
      </c>
      <c r="C313" s="1" t="s">
        <v>669</v>
      </c>
      <c r="D313" s="1" t="s">
        <v>15</v>
      </c>
      <c r="E313">
        <v>45</v>
      </c>
      <c r="F313">
        <v>164.86670000000001</v>
      </c>
      <c r="G313" s="1" t="s">
        <v>824</v>
      </c>
      <c r="H313">
        <v>3</v>
      </c>
      <c r="I313" t="s">
        <v>2119</v>
      </c>
    </row>
    <row r="314" spans="1:9" x14ac:dyDescent="0.3">
      <c r="A314" s="1" t="s">
        <v>2117</v>
      </c>
      <c r="B314" s="1" t="s">
        <v>2121</v>
      </c>
      <c r="C314" s="1" t="s">
        <v>670</v>
      </c>
      <c r="D314" s="1" t="s">
        <v>20</v>
      </c>
      <c r="E314">
        <v>50</v>
      </c>
      <c r="F314">
        <v>211.5</v>
      </c>
      <c r="G314" s="1" t="s">
        <v>2123</v>
      </c>
      <c r="H314">
        <v>3</v>
      </c>
      <c r="I314" t="s">
        <v>2119</v>
      </c>
    </row>
    <row r="315" spans="1:9" x14ac:dyDescent="0.3">
      <c r="A315" s="1" t="s">
        <v>2117</v>
      </c>
      <c r="B315" s="1" t="s">
        <v>2121</v>
      </c>
      <c r="C315" s="1" t="s">
        <v>673</v>
      </c>
      <c r="D315" s="1" t="s">
        <v>20</v>
      </c>
      <c r="E315">
        <v>27</v>
      </c>
      <c r="F315">
        <v>211.5</v>
      </c>
      <c r="G315" s="1" t="s">
        <v>2123</v>
      </c>
      <c r="H315">
        <v>3</v>
      </c>
      <c r="I315" t="s">
        <v>2119</v>
      </c>
    </row>
    <row r="316" spans="1:9" x14ac:dyDescent="0.3">
      <c r="A316" s="1" t="s">
        <v>2117</v>
      </c>
      <c r="B316" s="1" t="s">
        <v>2118</v>
      </c>
      <c r="C316" s="1" t="s">
        <v>675</v>
      </c>
      <c r="D316" s="1" t="s">
        <v>15</v>
      </c>
      <c r="E316">
        <v>50</v>
      </c>
      <c r="F316">
        <v>211.5</v>
      </c>
      <c r="G316" s="1" t="s">
        <v>2123</v>
      </c>
      <c r="H316">
        <v>3</v>
      </c>
      <c r="I316" t="s">
        <v>2119</v>
      </c>
    </row>
    <row r="317" spans="1:9" x14ac:dyDescent="0.3">
      <c r="A317" s="1" t="s">
        <v>2117</v>
      </c>
      <c r="B317" s="1" t="s">
        <v>2118</v>
      </c>
      <c r="C317" s="1" t="s">
        <v>676</v>
      </c>
      <c r="D317" s="1" t="s">
        <v>15</v>
      </c>
      <c r="E317">
        <v>21</v>
      </c>
      <c r="F317">
        <v>26.55</v>
      </c>
      <c r="G317" s="1" t="s">
        <v>824</v>
      </c>
      <c r="H317">
        <v>1</v>
      </c>
      <c r="I317" t="s">
        <v>2119</v>
      </c>
    </row>
    <row r="318" spans="1:9" x14ac:dyDescent="0.3">
      <c r="A318" s="1" t="s">
        <v>2117</v>
      </c>
      <c r="B318" s="1" t="s">
        <v>2121</v>
      </c>
      <c r="C318" s="1" t="s">
        <v>678</v>
      </c>
      <c r="D318" s="1" t="s">
        <v>20</v>
      </c>
      <c r="E318">
        <v>51</v>
      </c>
      <c r="F318">
        <v>61.379199999999997</v>
      </c>
      <c r="G318" s="1" t="s">
        <v>2123</v>
      </c>
      <c r="H318">
        <v>2</v>
      </c>
      <c r="I318" t="s">
        <v>2119</v>
      </c>
    </row>
    <row r="319" spans="1:9" x14ac:dyDescent="0.3">
      <c r="A319" s="1" t="s">
        <v>2117</v>
      </c>
      <c r="B319" s="1" t="s">
        <v>2118</v>
      </c>
      <c r="C319" s="1" t="s">
        <v>681</v>
      </c>
      <c r="D319" s="1" t="s">
        <v>20</v>
      </c>
      <c r="E319">
        <v>21</v>
      </c>
      <c r="F319">
        <v>61.379199999999997</v>
      </c>
      <c r="G319" s="1" t="s">
        <v>2123</v>
      </c>
      <c r="H319">
        <v>2</v>
      </c>
      <c r="I319" t="s">
        <v>2119</v>
      </c>
    </row>
    <row r="320" spans="1:9" x14ac:dyDescent="0.3">
      <c r="A320" s="1" t="s">
        <v>2117</v>
      </c>
      <c r="B320" s="1" t="s">
        <v>2121</v>
      </c>
      <c r="C320" s="1" t="s">
        <v>682</v>
      </c>
      <c r="D320" s="1" t="s">
        <v>20</v>
      </c>
      <c r="E320">
        <v>31</v>
      </c>
      <c r="F320">
        <v>35</v>
      </c>
      <c r="G320" s="1" t="s">
        <v>824</v>
      </c>
      <c r="H320">
        <v>1</v>
      </c>
      <c r="I320" t="s">
        <v>2119</v>
      </c>
    </row>
    <row r="321" spans="1:9" x14ac:dyDescent="0.3">
      <c r="A321" s="1" t="s">
        <v>2117</v>
      </c>
      <c r="B321" s="1" t="s">
        <v>2118</v>
      </c>
      <c r="C321" s="1" t="s">
        <v>684</v>
      </c>
      <c r="D321" s="1" t="s">
        <v>15</v>
      </c>
      <c r="E321">
        <v>31</v>
      </c>
      <c r="F321">
        <v>134.5</v>
      </c>
      <c r="G321" s="1" t="s">
        <v>2123</v>
      </c>
      <c r="H321">
        <v>1</v>
      </c>
      <c r="I321" t="s">
        <v>2119</v>
      </c>
    </row>
    <row r="322" spans="1:9" x14ac:dyDescent="0.3">
      <c r="A322" s="1" t="s">
        <v>2117</v>
      </c>
      <c r="B322" s="1" t="s">
        <v>2118</v>
      </c>
      <c r="C322" s="1" t="s">
        <v>686</v>
      </c>
      <c r="D322" s="1" t="s">
        <v>20</v>
      </c>
      <c r="E322">
        <v>31</v>
      </c>
      <c r="F322">
        <v>35.5</v>
      </c>
      <c r="G322" s="1" t="s">
        <v>824</v>
      </c>
      <c r="H322">
        <v>1</v>
      </c>
      <c r="I322" t="s">
        <v>2119</v>
      </c>
    </row>
    <row r="323" spans="1:9" x14ac:dyDescent="0.3">
      <c r="A323" s="1" t="s">
        <v>2117</v>
      </c>
      <c r="B323" s="1" t="s">
        <v>2121</v>
      </c>
      <c r="C323" s="1" t="s">
        <v>687</v>
      </c>
      <c r="D323" s="1" t="s">
        <v>20</v>
      </c>
      <c r="E323">
        <v>62</v>
      </c>
      <c r="F323">
        <v>26.55</v>
      </c>
      <c r="G323" s="1" t="s">
        <v>824</v>
      </c>
      <c r="H323">
        <v>1</v>
      </c>
      <c r="I323" t="s">
        <v>2122</v>
      </c>
    </row>
    <row r="324" spans="1:9" x14ac:dyDescent="0.3">
      <c r="A324" s="1" t="s">
        <v>2117</v>
      </c>
      <c r="B324" s="1" t="s">
        <v>2118</v>
      </c>
      <c r="C324" s="1" t="s">
        <v>689</v>
      </c>
      <c r="D324" s="1" t="s">
        <v>15</v>
      </c>
      <c r="E324">
        <v>36</v>
      </c>
      <c r="F324">
        <v>135.63329999999999</v>
      </c>
      <c r="G324" s="1" t="s">
        <v>2123</v>
      </c>
      <c r="H324">
        <v>1</v>
      </c>
      <c r="I324" t="s">
        <v>2119</v>
      </c>
    </row>
    <row r="325" spans="1:9" x14ac:dyDescent="0.3">
      <c r="A325" s="1" t="s">
        <v>2126</v>
      </c>
      <c r="B325" s="1" t="s">
        <v>2121</v>
      </c>
      <c r="C325" s="1" t="s">
        <v>691</v>
      </c>
      <c r="D325" s="1" t="s">
        <v>20</v>
      </c>
      <c r="E325">
        <v>30</v>
      </c>
      <c r="F325">
        <v>24</v>
      </c>
      <c r="G325" s="1" t="s">
        <v>2123</v>
      </c>
      <c r="H325">
        <v>2</v>
      </c>
      <c r="I325" t="s">
        <v>2119</v>
      </c>
    </row>
    <row r="326" spans="1:9" x14ac:dyDescent="0.3">
      <c r="A326" s="1" t="s">
        <v>2126</v>
      </c>
      <c r="B326" s="1" t="s">
        <v>2118</v>
      </c>
      <c r="C326" s="1" t="s">
        <v>694</v>
      </c>
      <c r="D326" s="1" t="s">
        <v>15</v>
      </c>
      <c r="E326">
        <v>28</v>
      </c>
      <c r="F326">
        <v>24</v>
      </c>
      <c r="G326" s="1" t="s">
        <v>2123</v>
      </c>
      <c r="H326">
        <v>2</v>
      </c>
      <c r="I326" t="s">
        <v>2119</v>
      </c>
    </row>
    <row r="327" spans="1:9" x14ac:dyDescent="0.3">
      <c r="A327" s="1" t="s">
        <v>2126</v>
      </c>
      <c r="B327" s="1" t="s">
        <v>2121</v>
      </c>
      <c r="C327" s="1" t="s">
        <v>695</v>
      </c>
      <c r="D327" s="1" t="s">
        <v>20</v>
      </c>
      <c r="E327">
        <v>30</v>
      </c>
      <c r="F327">
        <v>13</v>
      </c>
      <c r="G327" s="1" t="s">
        <v>824</v>
      </c>
      <c r="H327">
        <v>1</v>
      </c>
      <c r="I327" t="s">
        <v>2119</v>
      </c>
    </row>
    <row r="328" spans="1:9" x14ac:dyDescent="0.3">
      <c r="A328" s="1" t="s">
        <v>2126</v>
      </c>
      <c r="B328" s="1" t="s">
        <v>2121</v>
      </c>
      <c r="C328" s="1" t="s">
        <v>697</v>
      </c>
      <c r="D328" s="1" t="s">
        <v>20</v>
      </c>
      <c r="E328">
        <v>18</v>
      </c>
      <c r="F328">
        <v>11.5</v>
      </c>
      <c r="G328" s="1" t="s">
        <v>824</v>
      </c>
      <c r="H328">
        <v>1</v>
      </c>
      <c r="I328" t="s">
        <v>2119</v>
      </c>
    </row>
    <row r="329" spans="1:9" x14ac:dyDescent="0.3">
      <c r="A329" s="1" t="s">
        <v>2126</v>
      </c>
      <c r="B329" s="1" t="s">
        <v>2121</v>
      </c>
      <c r="C329" s="1" t="s">
        <v>699</v>
      </c>
      <c r="D329" s="1" t="s">
        <v>20</v>
      </c>
      <c r="E329">
        <v>25</v>
      </c>
      <c r="F329">
        <v>10.5</v>
      </c>
      <c r="G329" s="1" t="s">
        <v>824</v>
      </c>
      <c r="H329">
        <v>1</v>
      </c>
      <c r="I329" t="s">
        <v>2119</v>
      </c>
    </row>
    <row r="330" spans="1:9" x14ac:dyDescent="0.3">
      <c r="A330" s="1" t="s">
        <v>2126</v>
      </c>
      <c r="B330" s="1" t="s">
        <v>2121</v>
      </c>
      <c r="C330" s="1" t="s">
        <v>702</v>
      </c>
      <c r="D330" s="1" t="s">
        <v>20</v>
      </c>
      <c r="E330">
        <v>34</v>
      </c>
      <c r="F330">
        <v>26</v>
      </c>
      <c r="G330" s="1" t="s">
        <v>824</v>
      </c>
      <c r="H330">
        <v>2</v>
      </c>
      <c r="I330" t="s">
        <v>2119</v>
      </c>
    </row>
    <row r="331" spans="1:9" x14ac:dyDescent="0.3">
      <c r="A331" s="1" t="s">
        <v>2126</v>
      </c>
      <c r="B331" s="1" t="s">
        <v>2118</v>
      </c>
      <c r="C331" s="1" t="s">
        <v>704</v>
      </c>
      <c r="D331" s="1" t="s">
        <v>15</v>
      </c>
      <c r="E331">
        <v>36</v>
      </c>
      <c r="F331">
        <v>26</v>
      </c>
      <c r="G331" s="1" t="s">
        <v>824</v>
      </c>
      <c r="H331">
        <v>2</v>
      </c>
      <c r="I331" t="s">
        <v>2119</v>
      </c>
    </row>
    <row r="332" spans="1:9" x14ac:dyDescent="0.3">
      <c r="A332" s="1" t="s">
        <v>2126</v>
      </c>
      <c r="B332" s="1" t="s">
        <v>2121</v>
      </c>
      <c r="C332" s="1" t="s">
        <v>705</v>
      </c>
      <c r="D332" s="1" t="s">
        <v>20</v>
      </c>
      <c r="E332">
        <v>57</v>
      </c>
      <c r="F332">
        <v>13</v>
      </c>
      <c r="G332" s="1" t="s">
        <v>824</v>
      </c>
      <c r="H332">
        <v>1</v>
      </c>
      <c r="I332" t="s">
        <v>2119</v>
      </c>
    </row>
    <row r="333" spans="1:9" x14ac:dyDescent="0.3">
      <c r="A333" s="1" t="s">
        <v>2126</v>
      </c>
      <c r="B333" s="1" t="s">
        <v>2121</v>
      </c>
      <c r="C333" s="1" t="s">
        <v>707</v>
      </c>
      <c r="D333" s="1" t="s">
        <v>20</v>
      </c>
      <c r="E333">
        <v>18</v>
      </c>
      <c r="F333">
        <v>11.5</v>
      </c>
      <c r="G333" s="1" t="s">
        <v>824</v>
      </c>
      <c r="H333">
        <v>1</v>
      </c>
      <c r="I333" t="s">
        <v>2119</v>
      </c>
    </row>
    <row r="334" spans="1:9" x14ac:dyDescent="0.3">
      <c r="A334" s="1" t="s">
        <v>2126</v>
      </c>
      <c r="B334" s="1" t="s">
        <v>2121</v>
      </c>
      <c r="C334" s="1" t="s">
        <v>709</v>
      </c>
      <c r="D334" s="1" t="s">
        <v>20</v>
      </c>
      <c r="E334">
        <v>23</v>
      </c>
      <c r="F334">
        <v>10.5</v>
      </c>
      <c r="G334" s="1" t="s">
        <v>824</v>
      </c>
      <c r="H334">
        <v>1</v>
      </c>
      <c r="I334" t="s">
        <v>2119</v>
      </c>
    </row>
    <row r="335" spans="1:9" x14ac:dyDescent="0.3">
      <c r="A335" s="1" t="s">
        <v>2126</v>
      </c>
      <c r="B335" s="1" t="s">
        <v>2118</v>
      </c>
      <c r="C335" s="1" t="s">
        <v>712</v>
      </c>
      <c r="D335" s="1" t="s">
        <v>15</v>
      </c>
      <c r="E335">
        <v>36</v>
      </c>
      <c r="F335">
        <v>13</v>
      </c>
      <c r="G335" s="1" t="s">
        <v>824</v>
      </c>
      <c r="H335">
        <v>1</v>
      </c>
      <c r="I335" t="s">
        <v>2119</v>
      </c>
    </row>
    <row r="336" spans="1:9" x14ac:dyDescent="0.3">
      <c r="A336" s="1" t="s">
        <v>2126</v>
      </c>
      <c r="B336" s="1" t="s">
        <v>2121</v>
      </c>
      <c r="C336" s="1" t="s">
        <v>714</v>
      </c>
      <c r="D336" s="1" t="s">
        <v>20</v>
      </c>
      <c r="E336">
        <v>28</v>
      </c>
      <c r="F336">
        <v>10.5</v>
      </c>
      <c r="G336" s="1" t="s">
        <v>824</v>
      </c>
      <c r="H336">
        <v>1</v>
      </c>
      <c r="I336" t="s">
        <v>2119</v>
      </c>
    </row>
    <row r="337" spans="1:9" x14ac:dyDescent="0.3">
      <c r="A337" s="1" t="s">
        <v>2126</v>
      </c>
      <c r="B337" s="1" t="s">
        <v>2121</v>
      </c>
      <c r="C337" s="1" t="s">
        <v>717</v>
      </c>
      <c r="D337" s="1" t="s">
        <v>20</v>
      </c>
      <c r="E337">
        <v>51</v>
      </c>
      <c r="F337">
        <v>12.525</v>
      </c>
      <c r="G337" s="1" t="s">
        <v>824</v>
      </c>
      <c r="H337">
        <v>1</v>
      </c>
      <c r="I337" t="s">
        <v>2119</v>
      </c>
    </row>
    <row r="338" spans="1:9" x14ac:dyDescent="0.3">
      <c r="A338" s="1" t="s">
        <v>2126</v>
      </c>
      <c r="B338" s="1" t="s">
        <v>2118</v>
      </c>
      <c r="C338" s="1" t="s">
        <v>720</v>
      </c>
      <c r="D338" s="1" t="s">
        <v>20</v>
      </c>
      <c r="E338">
        <v>32</v>
      </c>
      <c r="F338">
        <v>26</v>
      </c>
      <c r="G338" s="1" t="s">
        <v>824</v>
      </c>
      <c r="H338">
        <v>2</v>
      </c>
      <c r="I338" t="s">
        <v>2119</v>
      </c>
    </row>
    <row r="339" spans="1:9" x14ac:dyDescent="0.3">
      <c r="A339" s="1" t="s">
        <v>2126</v>
      </c>
      <c r="B339" s="1" t="s">
        <v>2118</v>
      </c>
      <c r="C339" s="1" t="s">
        <v>722</v>
      </c>
      <c r="D339" s="1" t="s">
        <v>15</v>
      </c>
      <c r="E339">
        <v>19</v>
      </c>
      <c r="F339">
        <v>26</v>
      </c>
      <c r="G339" s="1" t="s">
        <v>824</v>
      </c>
      <c r="H339">
        <v>2</v>
      </c>
      <c r="I339" t="s">
        <v>2119</v>
      </c>
    </row>
    <row r="340" spans="1:9" x14ac:dyDescent="0.3">
      <c r="A340" s="1" t="s">
        <v>2126</v>
      </c>
      <c r="B340" s="1" t="s">
        <v>2121</v>
      </c>
      <c r="C340" s="1" t="s">
        <v>723</v>
      </c>
      <c r="D340" s="1" t="s">
        <v>20</v>
      </c>
      <c r="E340">
        <v>28</v>
      </c>
      <c r="F340">
        <v>26</v>
      </c>
      <c r="G340" s="1" t="s">
        <v>824</v>
      </c>
      <c r="H340">
        <v>1</v>
      </c>
      <c r="I340" t="s">
        <v>2119</v>
      </c>
    </row>
    <row r="341" spans="1:9" x14ac:dyDescent="0.3">
      <c r="A341" s="1" t="s">
        <v>2126</v>
      </c>
      <c r="B341" s="1" t="s">
        <v>2118</v>
      </c>
      <c r="C341" s="1" t="s">
        <v>725</v>
      </c>
      <c r="D341" s="1" t="s">
        <v>20</v>
      </c>
      <c r="E341">
        <v>1</v>
      </c>
      <c r="F341">
        <v>39</v>
      </c>
      <c r="G341" s="1" t="s">
        <v>824</v>
      </c>
      <c r="H341">
        <v>4</v>
      </c>
      <c r="I341" t="s">
        <v>2120</v>
      </c>
    </row>
    <row r="342" spans="1:9" x14ac:dyDescent="0.3">
      <c r="A342" s="1" t="s">
        <v>2126</v>
      </c>
      <c r="B342" s="1" t="s">
        <v>2118</v>
      </c>
      <c r="C342" s="1" t="s">
        <v>728</v>
      </c>
      <c r="D342" s="1" t="s">
        <v>15</v>
      </c>
      <c r="E342">
        <v>4</v>
      </c>
      <c r="F342">
        <v>39</v>
      </c>
      <c r="G342" s="1" t="s">
        <v>824</v>
      </c>
      <c r="H342">
        <v>4</v>
      </c>
      <c r="I342" t="s">
        <v>2120</v>
      </c>
    </row>
    <row r="343" spans="1:9" x14ac:dyDescent="0.3">
      <c r="A343" s="1" t="s">
        <v>2126</v>
      </c>
      <c r="B343" s="1" t="s">
        <v>2118</v>
      </c>
      <c r="C343" s="1" t="s">
        <v>729</v>
      </c>
      <c r="D343" s="1" t="s">
        <v>15</v>
      </c>
      <c r="E343">
        <v>12</v>
      </c>
      <c r="F343">
        <v>39</v>
      </c>
      <c r="G343" s="1" t="s">
        <v>824</v>
      </c>
      <c r="H343">
        <v>4</v>
      </c>
      <c r="I343" t="s">
        <v>2120</v>
      </c>
    </row>
    <row r="344" spans="1:9" x14ac:dyDescent="0.3">
      <c r="A344" s="1" t="s">
        <v>2126</v>
      </c>
      <c r="B344" s="1" t="s">
        <v>2118</v>
      </c>
      <c r="C344" s="1" t="s">
        <v>730</v>
      </c>
      <c r="D344" s="1" t="s">
        <v>15</v>
      </c>
      <c r="E344">
        <v>36</v>
      </c>
      <c r="F344">
        <v>39</v>
      </c>
      <c r="G344" s="1" t="s">
        <v>824</v>
      </c>
      <c r="H344">
        <v>4</v>
      </c>
      <c r="I344" t="s">
        <v>2119</v>
      </c>
    </row>
    <row r="345" spans="1:9" x14ac:dyDescent="0.3">
      <c r="A345" s="1" t="s">
        <v>2126</v>
      </c>
      <c r="B345" s="1" t="s">
        <v>2118</v>
      </c>
      <c r="C345" s="1" t="s">
        <v>731</v>
      </c>
      <c r="D345" s="1" t="s">
        <v>20</v>
      </c>
      <c r="E345">
        <v>34</v>
      </c>
      <c r="F345">
        <v>13</v>
      </c>
      <c r="G345" s="1" t="s">
        <v>824</v>
      </c>
      <c r="H345">
        <v>1</v>
      </c>
      <c r="I345" t="s">
        <v>2119</v>
      </c>
    </row>
    <row r="346" spans="1:9" x14ac:dyDescent="0.3">
      <c r="A346" s="1" t="s">
        <v>2126</v>
      </c>
      <c r="B346" s="1" t="s">
        <v>2118</v>
      </c>
      <c r="C346" s="1" t="s">
        <v>733</v>
      </c>
      <c r="D346" s="1" t="s">
        <v>15</v>
      </c>
      <c r="E346">
        <v>19</v>
      </c>
      <c r="F346">
        <v>13</v>
      </c>
      <c r="G346" s="1" t="s">
        <v>824</v>
      </c>
      <c r="H346">
        <v>1</v>
      </c>
      <c r="I346" t="s">
        <v>2119</v>
      </c>
    </row>
    <row r="347" spans="1:9" x14ac:dyDescent="0.3">
      <c r="A347" s="1" t="s">
        <v>2126</v>
      </c>
      <c r="B347" s="1" t="s">
        <v>2121</v>
      </c>
      <c r="C347" s="1" t="s">
        <v>735</v>
      </c>
      <c r="D347" s="1" t="s">
        <v>20</v>
      </c>
      <c r="E347">
        <v>23</v>
      </c>
      <c r="F347">
        <v>13</v>
      </c>
      <c r="G347" s="1" t="s">
        <v>824</v>
      </c>
      <c r="H347">
        <v>1</v>
      </c>
      <c r="I347" t="s">
        <v>2119</v>
      </c>
    </row>
    <row r="348" spans="1:9" x14ac:dyDescent="0.3">
      <c r="A348" s="1" t="s">
        <v>2126</v>
      </c>
      <c r="B348" s="1" t="s">
        <v>2121</v>
      </c>
      <c r="C348" s="1" t="s">
        <v>737</v>
      </c>
      <c r="D348" s="1" t="s">
        <v>20</v>
      </c>
      <c r="E348">
        <v>26</v>
      </c>
      <c r="F348">
        <v>13</v>
      </c>
      <c r="G348" s="1" t="s">
        <v>824</v>
      </c>
      <c r="H348">
        <v>1</v>
      </c>
      <c r="I348" t="s">
        <v>2119</v>
      </c>
    </row>
    <row r="349" spans="1:9" x14ac:dyDescent="0.3">
      <c r="A349" s="1" t="s">
        <v>2126</v>
      </c>
      <c r="B349" s="1" t="s">
        <v>2121</v>
      </c>
      <c r="C349" s="1" t="s">
        <v>739</v>
      </c>
      <c r="D349" s="1" t="s">
        <v>20</v>
      </c>
      <c r="E349">
        <v>42</v>
      </c>
      <c r="F349">
        <v>13</v>
      </c>
      <c r="G349" s="1" t="s">
        <v>824</v>
      </c>
      <c r="H349">
        <v>1</v>
      </c>
      <c r="I349" t="s">
        <v>2119</v>
      </c>
    </row>
    <row r="350" spans="1:9" x14ac:dyDescent="0.3">
      <c r="A350" s="1" t="s">
        <v>2126</v>
      </c>
      <c r="B350" s="1" t="s">
        <v>2121</v>
      </c>
      <c r="C350" s="1" t="s">
        <v>740</v>
      </c>
      <c r="D350" s="1" t="s">
        <v>20</v>
      </c>
      <c r="E350">
        <v>27</v>
      </c>
      <c r="F350">
        <v>13</v>
      </c>
      <c r="G350" s="1" t="s">
        <v>824</v>
      </c>
      <c r="H350">
        <v>1</v>
      </c>
      <c r="I350" t="s">
        <v>2119</v>
      </c>
    </row>
    <row r="351" spans="1:9" x14ac:dyDescent="0.3">
      <c r="A351" s="1" t="s">
        <v>2126</v>
      </c>
      <c r="B351" s="1" t="s">
        <v>2118</v>
      </c>
      <c r="C351" s="1" t="s">
        <v>742</v>
      </c>
      <c r="D351" s="1" t="s">
        <v>15</v>
      </c>
      <c r="E351">
        <v>24</v>
      </c>
      <c r="F351">
        <v>13</v>
      </c>
      <c r="G351" s="1" t="s">
        <v>824</v>
      </c>
      <c r="H351">
        <v>1</v>
      </c>
      <c r="I351" t="s">
        <v>2119</v>
      </c>
    </row>
    <row r="352" spans="1:9" x14ac:dyDescent="0.3">
      <c r="A352" s="1" t="s">
        <v>2126</v>
      </c>
      <c r="B352" s="1" t="s">
        <v>2118</v>
      </c>
      <c r="C352" s="1" t="s">
        <v>745</v>
      </c>
      <c r="D352" s="1" t="s">
        <v>15</v>
      </c>
      <c r="E352">
        <v>15</v>
      </c>
      <c r="F352">
        <v>39</v>
      </c>
      <c r="G352" s="1" t="s">
        <v>824</v>
      </c>
      <c r="H352">
        <v>3</v>
      </c>
      <c r="I352" t="s">
        <v>2120</v>
      </c>
    </row>
    <row r="353" spans="1:9" x14ac:dyDescent="0.3">
      <c r="A353" s="1" t="s">
        <v>2126</v>
      </c>
      <c r="B353" s="1" t="s">
        <v>2121</v>
      </c>
      <c r="C353" s="1" t="s">
        <v>747</v>
      </c>
      <c r="D353" s="1" t="s">
        <v>20</v>
      </c>
      <c r="E353">
        <v>60</v>
      </c>
      <c r="F353">
        <v>39</v>
      </c>
      <c r="G353" s="1" t="s">
        <v>824</v>
      </c>
      <c r="H353">
        <v>3</v>
      </c>
      <c r="I353" t="s">
        <v>2122</v>
      </c>
    </row>
    <row r="354" spans="1:9" x14ac:dyDescent="0.3">
      <c r="A354" s="1" t="s">
        <v>2126</v>
      </c>
      <c r="B354" s="1" t="s">
        <v>2118</v>
      </c>
      <c r="C354" s="1" t="s">
        <v>748</v>
      </c>
      <c r="D354" s="1" t="s">
        <v>15</v>
      </c>
      <c r="E354">
        <v>40</v>
      </c>
      <c r="F354">
        <v>39</v>
      </c>
      <c r="G354" s="1" t="s">
        <v>824</v>
      </c>
      <c r="H354">
        <v>3</v>
      </c>
      <c r="I354" t="s">
        <v>2119</v>
      </c>
    </row>
    <row r="355" spans="1:9" x14ac:dyDescent="0.3">
      <c r="A355" s="1" t="s">
        <v>2126</v>
      </c>
      <c r="B355" s="1" t="s">
        <v>2118</v>
      </c>
      <c r="C355" s="1" t="s">
        <v>749</v>
      </c>
      <c r="D355" s="1" t="s">
        <v>15</v>
      </c>
      <c r="E355">
        <v>20</v>
      </c>
      <c r="F355">
        <v>26</v>
      </c>
      <c r="G355" s="1" t="s">
        <v>824</v>
      </c>
      <c r="H355">
        <v>2</v>
      </c>
      <c r="I355" t="s">
        <v>2119</v>
      </c>
    </row>
    <row r="356" spans="1:9" x14ac:dyDescent="0.3">
      <c r="A356" s="1" t="s">
        <v>2126</v>
      </c>
      <c r="B356" s="1" t="s">
        <v>2121</v>
      </c>
      <c r="C356" s="1" t="s">
        <v>751</v>
      </c>
      <c r="D356" s="1" t="s">
        <v>20</v>
      </c>
      <c r="E356">
        <v>25</v>
      </c>
      <c r="F356">
        <v>26</v>
      </c>
      <c r="G356" s="1" t="s">
        <v>824</v>
      </c>
      <c r="H356">
        <v>2</v>
      </c>
      <c r="I356" t="s">
        <v>2119</v>
      </c>
    </row>
    <row r="357" spans="1:9" x14ac:dyDescent="0.3">
      <c r="A357" s="1" t="s">
        <v>2126</v>
      </c>
      <c r="B357" s="1" t="s">
        <v>2118</v>
      </c>
      <c r="C357" s="1" t="s">
        <v>752</v>
      </c>
      <c r="D357" s="1" t="s">
        <v>15</v>
      </c>
      <c r="E357">
        <v>36</v>
      </c>
      <c r="F357">
        <v>13</v>
      </c>
      <c r="G357" s="1" t="s">
        <v>824</v>
      </c>
      <c r="H357">
        <v>1</v>
      </c>
      <c r="I357" t="s">
        <v>2119</v>
      </c>
    </row>
    <row r="358" spans="1:9" x14ac:dyDescent="0.3">
      <c r="A358" s="1" t="s">
        <v>2126</v>
      </c>
      <c r="B358" s="1" t="s">
        <v>2121</v>
      </c>
      <c r="C358" s="1" t="s">
        <v>754</v>
      </c>
      <c r="D358" s="1" t="s">
        <v>20</v>
      </c>
      <c r="E358">
        <v>25</v>
      </c>
      <c r="F358">
        <v>13</v>
      </c>
      <c r="G358" s="1" t="s">
        <v>824</v>
      </c>
      <c r="H358">
        <v>1</v>
      </c>
      <c r="I358" t="s">
        <v>2119</v>
      </c>
    </row>
    <row r="359" spans="1:9" x14ac:dyDescent="0.3">
      <c r="A359" s="1" t="s">
        <v>2126</v>
      </c>
      <c r="B359" s="1" t="s">
        <v>2121</v>
      </c>
      <c r="C359" s="1" t="s">
        <v>756</v>
      </c>
      <c r="D359" s="1" t="s">
        <v>20</v>
      </c>
      <c r="E359">
        <v>42</v>
      </c>
      <c r="F359">
        <v>13</v>
      </c>
      <c r="G359" s="1" t="s">
        <v>824</v>
      </c>
      <c r="H359">
        <v>1</v>
      </c>
      <c r="I359" t="s">
        <v>2119</v>
      </c>
    </row>
    <row r="360" spans="1:9" x14ac:dyDescent="0.3">
      <c r="A360" s="1" t="s">
        <v>2126</v>
      </c>
      <c r="B360" s="1" t="s">
        <v>2118</v>
      </c>
      <c r="C360" s="1" t="s">
        <v>757</v>
      </c>
      <c r="D360" s="1" t="s">
        <v>15</v>
      </c>
      <c r="E360">
        <v>42</v>
      </c>
      <c r="F360">
        <v>13</v>
      </c>
      <c r="G360" s="1" t="s">
        <v>824</v>
      </c>
      <c r="H360">
        <v>1</v>
      </c>
      <c r="I360" t="s">
        <v>2119</v>
      </c>
    </row>
    <row r="361" spans="1:9" x14ac:dyDescent="0.3">
      <c r="A361" s="1" t="s">
        <v>2126</v>
      </c>
      <c r="B361" s="1" t="s">
        <v>2118</v>
      </c>
      <c r="C361" s="1" t="s">
        <v>758</v>
      </c>
      <c r="D361" s="1" t="s">
        <v>20</v>
      </c>
      <c r="E361">
        <v>0.83330000000000004</v>
      </c>
      <c r="F361">
        <v>29</v>
      </c>
      <c r="G361" s="1" t="s">
        <v>824</v>
      </c>
      <c r="H361">
        <v>3</v>
      </c>
      <c r="I361" t="s">
        <v>2120</v>
      </c>
    </row>
    <row r="362" spans="1:9" x14ac:dyDescent="0.3">
      <c r="A362" s="1" t="s">
        <v>2126</v>
      </c>
      <c r="B362" s="1" t="s">
        <v>2118</v>
      </c>
      <c r="C362" s="1" t="s">
        <v>760</v>
      </c>
      <c r="D362" s="1" t="s">
        <v>20</v>
      </c>
      <c r="E362">
        <v>26</v>
      </c>
      <c r="F362">
        <v>29</v>
      </c>
      <c r="G362" s="1" t="s">
        <v>824</v>
      </c>
      <c r="H362">
        <v>3</v>
      </c>
      <c r="I362" t="s">
        <v>2119</v>
      </c>
    </row>
    <row r="363" spans="1:9" x14ac:dyDescent="0.3">
      <c r="A363" s="1" t="s">
        <v>2126</v>
      </c>
      <c r="B363" s="1" t="s">
        <v>2118</v>
      </c>
      <c r="C363" s="1" t="s">
        <v>761</v>
      </c>
      <c r="D363" s="1" t="s">
        <v>15</v>
      </c>
      <c r="E363">
        <v>22</v>
      </c>
      <c r="F363">
        <v>29</v>
      </c>
      <c r="G363" s="1" t="s">
        <v>824</v>
      </c>
      <c r="H363">
        <v>3</v>
      </c>
      <c r="I363" t="s">
        <v>2119</v>
      </c>
    </row>
    <row r="364" spans="1:9" x14ac:dyDescent="0.3">
      <c r="A364" s="1" t="s">
        <v>2126</v>
      </c>
      <c r="B364" s="1" t="s">
        <v>2118</v>
      </c>
      <c r="C364" s="1" t="s">
        <v>762</v>
      </c>
      <c r="D364" s="1" t="s">
        <v>15</v>
      </c>
      <c r="E364">
        <v>35</v>
      </c>
      <c r="F364">
        <v>21</v>
      </c>
      <c r="G364" s="1" t="s">
        <v>824</v>
      </c>
      <c r="H364">
        <v>1</v>
      </c>
      <c r="I364" t="s">
        <v>2119</v>
      </c>
    </row>
    <row r="365" spans="1:9" x14ac:dyDescent="0.3">
      <c r="A365" s="1" t="s">
        <v>2126</v>
      </c>
      <c r="B365" s="1" t="s">
        <v>2121</v>
      </c>
      <c r="C365" s="1" t="s">
        <v>765</v>
      </c>
      <c r="D365" s="1" t="s">
        <v>20</v>
      </c>
      <c r="E365">
        <v>31</v>
      </c>
      <c r="F365">
        <v>0</v>
      </c>
      <c r="G365" s="1" t="s">
        <v>824</v>
      </c>
      <c r="H365">
        <v>1</v>
      </c>
      <c r="I365" t="s">
        <v>2119</v>
      </c>
    </row>
    <row r="366" spans="1:9" x14ac:dyDescent="0.3">
      <c r="A366" s="1" t="s">
        <v>2126</v>
      </c>
      <c r="B366" s="1" t="s">
        <v>2121</v>
      </c>
      <c r="C366" s="1" t="s">
        <v>766</v>
      </c>
      <c r="D366" s="1" t="s">
        <v>20</v>
      </c>
      <c r="E366">
        <v>19</v>
      </c>
      <c r="F366">
        <v>13</v>
      </c>
      <c r="G366" s="1" t="s">
        <v>824</v>
      </c>
      <c r="H366">
        <v>1</v>
      </c>
      <c r="I366" t="s">
        <v>2119</v>
      </c>
    </row>
    <row r="367" spans="1:9" x14ac:dyDescent="0.3">
      <c r="A367" s="1" t="s">
        <v>2126</v>
      </c>
      <c r="B367" s="1" t="s">
        <v>2121</v>
      </c>
      <c r="C367" s="1" t="s">
        <v>767</v>
      </c>
      <c r="D367" s="1" t="s">
        <v>15</v>
      </c>
      <c r="E367">
        <v>44</v>
      </c>
      <c r="F367">
        <v>26</v>
      </c>
      <c r="G367" s="1" t="s">
        <v>824</v>
      </c>
      <c r="H367">
        <v>2</v>
      </c>
      <c r="I367" t="s">
        <v>2119</v>
      </c>
    </row>
    <row r="368" spans="1:9" x14ac:dyDescent="0.3">
      <c r="A368" s="1" t="s">
        <v>2126</v>
      </c>
      <c r="B368" s="1" t="s">
        <v>2121</v>
      </c>
      <c r="C368" s="1" t="s">
        <v>768</v>
      </c>
      <c r="D368" s="1" t="s">
        <v>20</v>
      </c>
      <c r="E368">
        <v>54</v>
      </c>
      <c r="F368">
        <v>26</v>
      </c>
      <c r="G368" s="1" t="s">
        <v>824</v>
      </c>
      <c r="H368">
        <v>2</v>
      </c>
      <c r="I368" t="s">
        <v>2119</v>
      </c>
    </row>
    <row r="369" spans="1:9" x14ac:dyDescent="0.3">
      <c r="A369" s="1" t="s">
        <v>2126</v>
      </c>
      <c r="B369" s="1" t="s">
        <v>2121</v>
      </c>
      <c r="C369" s="1" t="s">
        <v>769</v>
      </c>
      <c r="D369" s="1" t="s">
        <v>20</v>
      </c>
      <c r="E369">
        <v>52</v>
      </c>
      <c r="F369">
        <v>13.5</v>
      </c>
      <c r="G369" s="1" t="s">
        <v>824</v>
      </c>
      <c r="H369">
        <v>1</v>
      </c>
      <c r="I369" t="s">
        <v>2119</v>
      </c>
    </row>
    <row r="370" spans="1:9" x14ac:dyDescent="0.3">
      <c r="A370" s="1" t="s">
        <v>2126</v>
      </c>
      <c r="B370" s="1" t="s">
        <v>2121</v>
      </c>
      <c r="C370" s="1" t="s">
        <v>771</v>
      </c>
      <c r="D370" s="1" t="s">
        <v>20</v>
      </c>
      <c r="E370">
        <v>37</v>
      </c>
      <c r="F370">
        <v>26</v>
      </c>
      <c r="G370" s="1" t="s">
        <v>824</v>
      </c>
      <c r="H370">
        <v>2</v>
      </c>
      <c r="I370" t="s">
        <v>2119</v>
      </c>
    </row>
    <row r="371" spans="1:9" x14ac:dyDescent="0.3">
      <c r="A371" s="1" t="s">
        <v>2126</v>
      </c>
      <c r="B371" s="1" t="s">
        <v>2121</v>
      </c>
      <c r="C371" s="1" t="s">
        <v>774</v>
      </c>
      <c r="D371" s="1" t="s">
        <v>15</v>
      </c>
      <c r="E371">
        <v>29</v>
      </c>
      <c r="F371">
        <v>26</v>
      </c>
      <c r="G371" s="1" t="s">
        <v>824</v>
      </c>
      <c r="H371">
        <v>2</v>
      </c>
      <c r="I371" t="s">
        <v>2119</v>
      </c>
    </row>
    <row r="372" spans="1:9" x14ac:dyDescent="0.3">
      <c r="A372" s="1" t="s">
        <v>2126</v>
      </c>
      <c r="B372" s="1" t="s">
        <v>2118</v>
      </c>
      <c r="C372" s="1" t="s">
        <v>775</v>
      </c>
      <c r="D372" s="1" t="s">
        <v>15</v>
      </c>
      <c r="E372">
        <v>25</v>
      </c>
      <c r="F372">
        <v>30</v>
      </c>
      <c r="G372" s="1" t="s">
        <v>824</v>
      </c>
      <c r="H372">
        <v>3</v>
      </c>
      <c r="I372" t="s">
        <v>2119</v>
      </c>
    </row>
    <row r="373" spans="1:9" x14ac:dyDescent="0.3">
      <c r="A373" s="1" t="s">
        <v>2126</v>
      </c>
      <c r="B373" s="1" t="s">
        <v>2118</v>
      </c>
      <c r="C373" s="1" t="s">
        <v>776</v>
      </c>
      <c r="D373" s="1" t="s">
        <v>15</v>
      </c>
      <c r="E373">
        <v>45</v>
      </c>
      <c r="F373">
        <v>30</v>
      </c>
      <c r="G373" s="1" t="s">
        <v>824</v>
      </c>
      <c r="H373">
        <v>3</v>
      </c>
      <c r="I373" t="s">
        <v>2119</v>
      </c>
    </row>
    <row r="374" spans="1:9" x14ac:dyDescent="0.3">
      <c r="A374" s="1" t="s">
        <v>2126</v>
      </c>
      <c r="B374" s="1" t="s">
        <v>2121</v>
      </c>
      <c r="C374" s="1" t="s">
        <v>777</v>
      </c>
      <c r="D374" s="1" t="s">
        <v>20</v>
      </c>
      <c r="E374">
        <v>29</v>
      </c>
      <c r="F374">
        <v>26</v>
      </c>
      <c r="G374" s="1" t="s">
        <v>824</v>
      </c>
      <c r="H374">
        <v>2</v>
      </c>
      <c r="I374" t="s">
        <v>2119</v>
      </c>
    </row>
    <row r="375" spans="1:9" x14ac:dyDescent="0.3">
      <c r="A375" s="1" t="s">
        <v>2126</v>
      </c>
      <c r="B375" s="1" t="s">
        <v>2118</v>
      </c>
      <c r="C375" s="1" t="s">
        <v>779</v>
      </c>
      <c r="D375" s="1" t="s">
        <v>15</v>
      </c>
      <c r="E375">
        <v>28</v>
      </c>
      <c r="F375">
        <v>26</v>
      </c>
      <c r="G375" s="1" t="s">
        <v>824</v>
      </c>
      <c r="H375">
        <v>2</v>
      </c>
      <c r="I375" t="s">
        <v>2119</v>
      </c>
    </row>
    <row r="376" spans="1:9" x14ac:dyDescent="0.3">
      <c r="A376" s="1" t="s">
        <v>2126</v>
      </c>
      <c r="B376" s="1" t="s">
        <v>2121</v>
      </c>
      <c r="C376" s="1" t="s">
        <v>780</v>
      </c>
      <c r="D376" s="1" t="s">
        <v>20</v>
      </c>
      <c r="E376">
        <v>29</v>
      </c>
      <c r="F376">
        <v>10.5</v>
      </c>
      <c r="G376" s="1" t="s">
        <v>824</v>
      </c>
      <c r="H376">
        <v>1</v>
      </c>
      <c r="I376" t="s">
        <v>2119</v>
      </c>
    </row>
    <row r="377" spans="1:9" x14ac:dyDescent="0.3">
      <c r="A377" s="1" t="s">
        <v>2126</v>
      </c>
      <c r="B377" s="1" t="s">
        <v>2121</v>
      </c>
      <c r="C377" s="1" t="s">
        <v>783</v>
      </c>
      <c r="D377" s="1" t="s">
        <v>20</v>
      </c>
      <c r="E377">
        <v>28</v>
      </c>
      <c r="F377">
        <v>13</v>
      </c>
      <c r="G377" s="1" t="s">
        <v>824</v>
      </c>
      <c r="H377">
        <v>1</v>
      </c>
      <c r="I377" t="s">
        <v>2119</v>
      </c>
    </row>
    <row r="378" spans="1:9" x14ac:dyDescent="0.3">
      <c r="A378" s="1" t="s">
        <v>2126</v>
      </c>
      <c r="B378" s="1" t="s">
        <v>2118</v>
      </c>
      <c r="C378" s="1" t="s">
        <v>785</v>
      </c>
      <c r="D378" s="1" t="s">
        <v>20</v>
      </c>
      <c r="E378">
        <v>24</v>
      </c>
      <c r="F378">
        <v>10.5</v>
      </c>
      <c r="G378" s="1" t="s">
        <v>824</v>
      </c>
      <c r="H378">
        <v>1</v>
      </c>
      <c r="I378" t="s">
        <v>2119</v>
      </c>
    </row>
    <row r="379" spans="1:9" x14ac:dyDescent="0.3">
      <c r="A379" s="1" t="s">
        <v>2126</v>
      </c>
      <c r="B379" s="1" t="s">
        <v>2118</v>
      </c>
      <c r="C379" s="1" t="s">
        <v>787</v>
      </c>
      <c r="D379" s="1" t="s">
        <v>15</v>
      </c>
      <c r="E379">
        <v>8</v>
      </c>
      <c r="F379">
        <v>26.25</v>
      </c>
      <c r="G379" s="1" t="s">
        <v>824</v>
      </c>
      <c r="H379">
        <v>3</v>
      </c>
      <c r="I379" t="s">
        <v>2120</v>
      </c>
    </row>
    <row r="380" spans="1:9" x14ac:dyDescent="0.3">
      <c r="A380" s="1" t="s">
        <v>2126</v>
      </c>
      <c r="B380" s="1" t="s">
        <v>2121</v>
      </c>
      <c r="C380" s="1" t="s">
        <v>790</v>
      </c>
      <c r="D380" s="1" t="s">
        <v>20</v>
      </c>
      <c r="E380">
        <v>31</v>
      </c>
      <c r="F380">
        <v>26.25</v>
      </c>
      <c r="G380" s="1" t="s">
        <v>824</v>
      </c>
      <c r="H380">
        <v>3</v>
      </c>
      <c r="I380" t="s">
        <v>2119</v>
      </c>
    </row>
    <row r="381" spans="1:9" x14ac:dyDescent="0.3">
      <c r="A381" s="1" t="s">
        <v>2126</v>
      </c>
      <c r="B381" s="1" t="s">
        <v>2118</v>
      </c>
      <c r="C381" s="1" t="s">
        <v>791</v>
      </c>
      <c r="D381" s="1" t="s">
        <v>15</v>
      </c>
      <c r="E381">
        <v>31</v>
      </c>
      <c r="F381">
        <v>26.25</v>
      </c>
      <c r="G381" s="1" t="s">
        <v>824</v>
      </c>
      <c r="H381">
        <v>3</v>
      </c>
      <c r="I381" t="s">
        <v>2119</v>
      </c>
    </row>
    <row r="382" spans="1:9" x14ac:dyDescent="0.3">
      <c r="A382" s="1" t="s">
        <v>2126</v>
      </c>
      <c r="B382" s="1" t="s">
        <v>2118</v>
      </c>
      <c r="C382" s="1" t="s">
        <v>792</v>
      </c>
      <c r="D382" s="1" t="s">
        <v>15</v>
      </c>
      <c r="E382">
        <v>22</v>
      </c>
      <c r="F382">
        <v>10.5</v>
      </c>
      <c r="G382" s="1" t="s">
        <v>824</v>
      </c>
      <c r="H382">
        <v>1</v>
      </c>
      <c r="I382" t="s">
        <v>2119</v>
      </c>
    </row>
    <row r="383" spans="1:9" x14ac:dyDescent="0.3">
      <c r="A383" s="1" t="s">
        <v>2126</v>
      </c>
      <c r="B383" s="1" t="s">
        <v>2121</v>
      </c>
      <c r="C383" s="1" t="s">
        <v>795</v>
      </c>
      <c r="D383" s="1" t="s">
        <v>15</v>
      </c>
      <c r="E383">
        <v>30</v>
      </c>
      <c r="F383">
        <v>13</v>
      </c>
      <c r="G383" s="1" t="s">
        <v>824</v>
      </c>
      <c r="H383">
        <v>1</v>
      </c>
      <c r="I383" t="s">
        <v>2119</v>
      </c>
    </row>
    <row r="384" spans="1:9" x14ac:dyDescent="0.3">
      <c r="A384" s="1" t="s">
        <v>2126</v>
      </c>
      <c r="B384" s="1" t="s">
        <v>2121</v>
      </c>
      <c r="C384" s="1" t="s">
        <v>797</v>
      </c>
      <c r="D384" s="1" t="s">
        <v>15</v>
      </c>
      <c r="E384">
        <v>31</v>
      </c>
      <c r="F384">
        <v>21</v>
      </c>
      <c r="G384" s="1" t="s">
        <v>824</v>
      </c>
      <c r="H384">
        <v>1</v>
      </c>
      <c r="I384" t="s">
        <v>2119</v>
      </c>
    </row>
    <row r="385" spans="1:9" x14ac:dyDescent="0.3">
      <c r="A385" s="1" t="s">
        <v>2126</v>
      </c>
      <c r="B385" s="1" t="s">
        <v>2121</v>
      </c>
      <c r="C385" s="1" t="s">
        <v>800</v>
      </c>
      <c r="D385" s="1" t="s">
        <v>20</v>
      </c>
      <c r="E385">
        <v>21</v>
      </c>
      <c r="F385">
        <v>11.5</v>
      </c>
      <c r="G385" s="1" t="s">
        <v>824</v>
      </c>
      <c r="H385">
        <v>1</v>
      </c>
      <c r="I385" t="s">
        <v>2119</v>
      </c>
    </row>
    <row r="386" spans="1:9" x14ac:dyDescent="0.3">
      <c r="A386" s="1" t="s">
        <v>2126</v>
      </c>
      <c r="B386" s="1" t="s">
        <v>2121</v>
      </c>
      <c r="C386" s="1" t="s">
        <v>801</v>
      </c>
      <c r="D386" s="1" t="s">
        <v>20</v>
      </c>
      <c r="E386">
        <v>31</v>
      </c>
      <c r="F386">
        <v>0</v>
      </c>
      <c r="G386" s="1" t="s">
        <v>824</v>
      </c>
      <c r="H386">
        <v>1</v>
      </c>
      <c r="I386" t="s">
        <v>2119</v>
      </c>
    </row>
    <row r="387" spans="1:9" x14ac:dyDescent="0.3">
      <c r="A387" s="1" t="s">
        <v>2126</v>
      </c>
      <c r="B387" s="1" t="s">
        <v>2118</v>
      </c>
      <c r="C387" s="1" t="s">
        <v>802</v>
      </c>
      <c r="D387" s="1" t="s">
        <v>20</v>
      </c>
      <c r="E387">
        <v>8</v>
      </c>
      <c r="F387">
        <v>36.75</v>
      </c>
      <c r="G387" s="1" t="s">
        <v>824</v>
      </c>
      <c r="H387">
        <v>3</v>
      </c>
      <c r="I387" t="s">
        <v>2120</v>
      </c>
    </row>
    <row r="388" spans="1:9" x14ac:dyDescent="0.3">
      <c r="A388" s="1" t="s">
        <v>2126</v>
      </c>
      <c r="B388" s="1" t="s">
        <v>2121</v>
      </c>
      <c r="C388" s="1" t="s">
        <v>805</v>
      </c>
      <c r="D388" s="1" t="s">
        <v>20</v>
      </c>
      <c r="E388">
        <v>18</v>
      </c>
      <c r="F388">
        <v>73.5</v>
      </c>
      <c r="G388" s="1" t="s">
        <v>824</v>
      </c>
      <c r="H388">
        <v>1</v>
      </c>
      <c r="I388" t="s">
        <v>2119</v>
      </c>
    </row>
    <row r="389" spans="1:9" x14ac:dyDescent="0.3">
      <c r="A389" s="1" t="s">
        <v>2126</v>
      </c>
      <c r="B389" s="1" t="s">
        <v>2118</v>
      </c>
      <c r="C389" s="1" t="s">
        <v>808</v>
      </c>
      <c r="D389" s="1" t="s">
        <v>15</v>
      </c>
      <c r="E389">
        <v>48</v>
      </c>
      <c r="F389">
        <v>36.75</v>
      </c>
      <c r="G389" s="1" t="s">
        <v>824</v>
      </c>
      <c r="H389">
        <v>3</v>
      </c>
      <c r="I389" t="s">
        <v>2119</v>
      </c>
    </row>
    <row r="390" spans="1:9" x14ac:dyDescent="0.3">
      <c r="A390" s="1" t="s">
        <v>2126</v>
      </c>
      <c r="B390" s="1" t="s">
        <v>2118</v>
      </c>
      <c r="C390" s="1" t="s">
        <v>809</v>
      </c>
      <c r="D390" s="1" t="s">
        <v>15</v>
      </c>
      <c r="E390">
        <v>28</v>
      </c>
      <c r="F390">
        <v>13</v>
      </c>
      <c r="G390" s="1" t="s">
        <v>824</v>
      </c>
      <c r="H390">
        <v>1</v>
      </c>
      <c r="I390" t="s">
        <v>2119</v>
      </c>
    </row>
    <row r="391" spans="1:9" x14ac:dyDescent="0.3">
      <c r="A391" s="1" t="s">
        <v>2126</v>
      </c>
      <c r="B391" s="1" t="s">
        <v>2121</v>
      </c>
      <c r="C391" s="1" t="s">
        <v>811</v>
      </c>
      <c r="D391" s="1" t="s">
        <v>20</v>
      </c>
      <c r="E391">
        <v>32</v>
      </c>
      <c r="F391">
        <v>13</v>
      </c>
      <c r="G391" s="1" t="s">
        <v>824</v>
      </c>
      <c r="H391">
        <v>1</v>
      </c>
      <c r="I391" t="s">
        <v>2119</v>
      </c>
    </row>
    <row r="392" spans="1:9" x14ac:dyDescent="0.3">
      <c r="A392" s="1" t="s">
        <v>2126</v>
      </c>
      <c r="B392" s="1" t="s">
        <v>2121</v>
      </c>
      <c r="C392" s="1" t="s">
        <v>813</v>
      </c>
      <c r="D392" s="1" t="s">
        <v>20</v>
      </c>
      <c r="E392">
        <v>17</v>
      </c>
      <c r="F392">
        <v>73.5</v>
      </c>
      <c r="G392" s="1" t="s">
        <v>824</v>
      </c>
      <c r="H392">
        <v>1</v>
      </c>
      <c r="I392" t="s">
        <v>2120</v>
      </c>
    </row>
    <row r="393" spans="1:9" x14ac:dyDescent="0.3">
      <c r="A393" s="1" t="s">
        <v>2126</v>
      </c>
      <c r="B393" s="1" t="s">
        <v>2121</v>
      </c>
      <c r="C393" s="1" t="s">
        <v>814</v>
      </c>
      <c r="D393" s="1" t="s">
        <v>20</v>
      </c>
      <c r="E393">
        <v>29</v>
      </c>
      <c r="F393">
        <v>27.720800000000001</v>
      </c>
      <c r="G393" s="1" t="s">
        <v>2123</v>
      </c>
      <c r="H393">
        <v>2</v>
      </c>
      <c r="I393" t="s">
        <v>2119</v>
      </c>
    </row>
    <row r="394" spans="1:9" x14ac:dyDescent="0.3">
      <c r="A394" s="1" t="s">
        <v>2126</v>
      </c>
      <c r="B394" s="1" t="s">
        <v>2118</v>
      </c>
      <c r="C394" s="1" t="s">
        <v>817</v>
      </c>
      <c r="D394" s="1" t="s">
        <v>15</v>
      </c>
      <c r="E394">
        <v>24</v>
      </c>
      <c r="F394">
        <v>27.720800000000001</v>
      </c>
      <c r="G394" s="1" t="s">
        <v>2123</v>
      </c>
      <c r="H394">
        <v>2</v>
      </c>
      <c r="I394" t="s">
        <v>2119</v>
      </c>
    </row>
    <row r="395" spans="1:9" x14ac:dyDescent="0.3">
      <c r="A395" s="1" t="s">
        <v>2126</v>
      </c>
      <c r="B395" s="1" t="s">
        <v>2121</v>
      </c>
      <c r="C395" s="1" t="s">
        <v>818</v>
      </c>
      <c r="D395" s="1" t="s">
        <v>20</v>
      </c>
      <c r="E395">
        <v>25</v>
      </c>
      <c r="F395">
        <v>31.5</v>
      </c>
      <c r="G395" s="1" t="s">
        <v>824</v>
      </c>
      <c r="H395">
        <v>1</v>
      </c>
      <c r="I395" t="s">
        <v>2119</v>
      </c>
    </row>
    <row r="396" spans="1:9" x14ac:dyDescent="0.3">
      <c r="A396" s="1" t="s">
        <v>2126</v>
      </c>
      <c r="B396" s="1" t="s">
        <v>2121</v>
      </c>
      <c r="C396" s="1" t="s">
        <v>821</v>
      </c>
      <c r="D396" s="1" t="s">
        <v>20</v>
      </c>
      <c r="E396">
        <v>18</v>
      </c>
      <c r="F396">
        <v>73.5</v>
      </c>
      <c r="G396" s="1" t="s">
        <v>824</v>
      </c>
      <c r="H396">
        <v>1</v>
      </c>
      <c r="I396" t="s">
        <v>2119</v>
      </c>
    </row>
    <row r="397" spans="1:9" x14ac:dyDescent="0.3">
      <c r="A397" s="1" t="s">
        <v>2126</v>
      </c>
      <c r="B397" s="1" t="s">
        <v>2118</v>
      </c>
      <c r="C397" s="1" t="s">
        <v>823</v>
      </c>
      <c r="D397" s="1" t="s">
        <v>15</v>
      </c>
      <c r="E397">
        <v>18</v>
      </c>
      <c r="F397">
        <v>23</v>
      </c>
      <c r="G397" s="1" t="s">
        <v>824</v>
      </c>
      <c r="H397">
        <v>2</v>
      </c>
      <c r="I397" t="s">
        <v>2119</v>
      </c>
    </row>
    <row r="398" spans="1:9" x14ac:dyDescent="0.3">
      <c r="A398" s="1" t="s">
        <v>2126</v>
      </c>
      <c r="B398" s="1" t="s">
        <v>2118</v>
      </c>
      <c r="C398" s="1" t="s">
        <v>825</v>
      </c>
      <c r="D398" s="1" t="s">
        <v>15</v>
      </c>
      <c r="E398">
        <v>34</v>
      </c>
      <c r="F398">
        <v>23</v>
      </c>
      <c r="G398" s="1" t="s">
        <v>824</v>
      </c>
      <c r="H398">
        <v>2</v>
      </c>
      <c r="I398" t="s">
        <v>2119</v>
      </c>
    </row>
    <row r="399" spans="1:9" x14ac:dyDescent="0.3">
      <c r="A399" s="1" t="s">
        <v>2126</v>
      </c>
      <c r="B399" s="1" t="s">
        <v>2121</v>
      </c>
      <c r="C399" s="1" t="s">
        <v>826</v>
      </c>
      <c r="D399" s="1" t="s">
        <v>20</v>
      </c>
      <c r="E399">
        <v>54</v>
      </c>
      <c r="F399">
        <v>26</v>
      </c>
      <c r="G399" s="1" t="s">
        <v>824</v>
      </c>
      <c r="H399">
        <v>1</v>
      </c>
      <c r="I399" t="s">
        <v>2119</v>
      </c>
    </row>
    <row r="400" spans="1:9" x14ac:dyDescent="0.3">
      <c r="A400" s="1" t="s">
        <v>2126</v>
      </c>
      <c r="B400" s="1" t="s">
        <v>2118</v>
      </c>
      <c r="C400" s="1" t="s">
        <v>828</v>
      </c>
      <c r="D400" s="1" t="s">
        <v>20</v>
      </c>
      <c r="E400">
        <v>8</v>
      </c>
      <c r="F400">
        <v>32.5</v>
      </c>
      <c r="G400" s="1" t="s">
        <v>824</v>
      </c>
      <c r="H400">
        <v>3</v>
      </c>
      <c r="I400" t="s">
        <v>2120</v>
      </c>
    </row>
    <row r="401" spans="1:9" x14ac:dyDescent="0.3">
      <c r="A401" s="1" t="s">
        <v>2126</v>
      </c>
      <c r="B401" s="1" t="s">
        <v>2121</v>
      </c>
      <c r="C401" s="1" t="s">
        <v>830</v>
      </c>
      <c r="D401" s="1" t="s">
        <v>20</v>
      </c>
      <c r="E401">
        <v>42</v>
      </c>
      <c r="F401">
        <v>32.5</v>
      </c>
      <c r="G401" s="1" t="s">
        <v>824</v>
      </c>
      <c r="H401">
        <v>3</v>
      </c>
      <c r="I401" t="s">
        <v>2119</v>
      </c>
    </row>
    <row r="402" spans="1:9" x14ac:dyDescent="0.3">
      <c r="A402" s="1" t="s">
        <v>2126</v>
      </c>
      <c r="B402" s="1" t="s">
        <v>2118</v>
      </c>
      <c r="C402" s="1" t="s">
        <v>831</v>
      </c>
      <c r="D402" s="1" t="s">
        <v>15</v>
      </c>
      <c r="E402">
        <v>34</v>
      </c>
      <c r="F402">
        <v>32.5</v>
      </c>
      <c r="G402" s="1" t="s">
        <v>824</v>
      </c>
      <c r="H402">
        <v>3</v>
      </c>
      <c r="I402" t="s">
        <v>2119</v>
      </c>
    </row>
    <row r="403" spans="1:9" x14ac:dyDescent="0.3">
      <c r="A403" s="1" t="s">
        <v>2126</v>
      </c>
      <c r="B403" s="1" t="s">
        <v>2118</v>
      </c>
      <c r="C403" s="1" t="s">
        <v>832</v>
      </c>
      <c r="D403" s="1" t="s">
        <v>15</v>
      </c>
      <c r="E403">
        <v>27</v>
      </c>
      <c r="F403">
        <v>13.8583</v>
      </c>
      <c r="G403" s="1" t="s">
        <v>2123</v>
      </c>
      <c r="H403">
        <v>2</v>
      </c>
      <c r="I403" t="s">
        <v>2119</v>
      </c>
    </row>
    <row r="404" spans="1:9" x14ac:dyDescent="0.3">
      <c r="A404" s="1" t="s">
        <v>2126</v>
      </c>
      <c r="B404" s="1" t="s">
        <v>2118</v>
      </c>
      <c r="C404" s="1" t="s">
        <v>835</v>
      </c>
      <c r="D404" s="1" t="s">
        <v>15</v>
      </c>
      <c r="E404">
        <v>30</v>
      </c>
      <c r="F404">
        <v>13.8583</v>
      </c>
      <c r="G404" s="1" t="s">
        <v>2123</v>
      </c>
      <c r="H404">
        <v>2</v>
      </c>
      <c r="I404" t="s">
        <v>2119</v>
      </c>
    </row>
    <row r="405" spans="1:9" x14ac:dyDescent="0.3">
      <c r="A405" s="1" t="s">
        <v>2126</v>
      </c>
      <c r="B405" s="1" t="s">
        <v>2121</v>
      </c>
      <c r="C405" s="1" t="s">
        <v>837</v>
      </c>
      <c r="D405" s="1" t="s">
        <v>20</v>
      </c>
      <c r="E405">
        <v>23</v>
      </c>
      <c r="F405">
        <v>13</v>
      </c>
      <c r="G405" s="1" t="s">
        <v>824</v>
      </c>
      <c r="H405">
        <v>1</v>
      </c>
      <c r="I405" t="s">
        <v>2119</v>
      </c>
    </row>
    <row r="406" spans="1:9" x14ac:dyDescent="0.3">
      <c r="A406" s="1" t="s">
        <v>2126</v>
      </c>
      <c r="B406" s="1" t="s">
        <v>2121</v>
      </c>
      <c r="C406" s="1" t="s">
        <v>839</v>
      </c>
      <c r="D406" s="1" t="s">
        <v>20</v>
      </c>
      <c r="E406">
        <v>21</v>
      </c>
      <c r="F406">
        <v>13</v>
      </c>
      <c r="G406" s="1" t="s">
        <v>824</v>
      </c>
      <c r="H406">
        <v>1</v>
      </c>
      <c r="I406" t="s">
        <v>2119</v>
      </c>
    </row>
    <row r="407" spans="1:9" x14ac:dyDescent="0.3">
      <c r="A407" s="1" t="s">
        <v>2126</v>
      </c>
      <c r="B407" s="1" t="s">
        <v>2121</v>
      </c>
      <c r="C407" s="1" t="s">
        <v>841</v>
      </c>
      <c r="D407" s="1" t="s">
        <v>20</v>
      </c>
      <c r="E407">
        <v>18</v>
      </c>
      <c r="F407">
        <v>13</v>
      </c>
      <c r="G407" s="1" t="s">
        <v>824</v>
      </c>
      <c r="H407">
        <v>1</v>
      </c>
      <c r="I407" t="s">
        <v>2119</v>
      </c>
    </row>
    <row r="408" spans="1:9" x14ac:dyDescent="0.3">
      <c r="A408" s="1" t="s">
        <v>2126</v>
      </c>
      <c r="B408" s="1" t="s">
        <v>2121</v>
      </c>
      <c r="C408" s="1" t="s">
        <v>843</v>
      </c>
      <c r="D408" s="1" t="s">
        <v>20</v>
      </c>
      <c r="E408">
        <v>40</v>
      </c>
      <c r="F408">
        <v>26</v>
      </c>
      <c r="G408" s="1" t="s">
        <v>824</v>
      </c>
      <c r="H408">
        <v>2</v>
      </c>
      <c r="I408" t="s">
        <v>2119</v>
      </c>
    </row>
    <row r="409" spans="1:9" x14ac:dyDescent="0.3">
      <c r="A409" s="1" t="s">
        <v>2126</v>
      </c>
      <c r="B409" s="1" t="s">
        <v>2118</v>
      </c>
      <c r="C409" s="1" t="s">
        <v>845</v>
      </c>
      <c r="D409" s="1" t="s">
        <v>15</v>
      </c>
      <c r="E409">
        <v>29</v>
      </c>
      <c r="F409">
        <v>26</v>
      </c>
      <c r="G409" s="1" t="s">
        <v>824</v>
      </c>
      <c r="H409">
        <v>2</v>
      </c>
      <c r="I409" t="s">
        <v>2119</v>
      </c>
    </row>
    <row r="410" spans="1:9" x14ac:dyDescent="0.3">
      <c r="A410" s="1" t="s">
        <v>2126</v>
      </c>
      <c r="B410" s="1" t="s">
        <v>2121</v>
      </c>
      <c r="C410" s="1" t="s">
        <v>846</v>
      </c>
      <c r="D410" s="1" t="s">
        <v>20</v>
      </c>
      <c r="E410">
        <v>18</v>
      </c>
      <c r="F410">
        <v>10.5</v>
      </c>
      <c r="G410" s="1" t="s">
        <v>824</v>
      </c>
      <c r="H410">
        <v>1</v>
      </c>
      <c r="I410" t="s">
        <v>2119</v>
      </c>
    </row>
    <row r="411" spans="1:9" x14ac:dyDescent="0.3">
      <c r="A411" s="1" t="s">
        <v>2126</v>
      </c>
      <c r="B411" s="1" t="s">
        <v>2121</v>
      </c>
      <c r="C411" s="1" t="s">
        <v>849</v>
      </c>
      <c r="D411" s="1" t="s">
        <v>20</v>
      </c>
      <c r="E411">
        <v>36</v>
      </c>
      <c r="F411">
        <v>13</v>
      </c>
      <c r="G411" s="1" t="s">
        <v>824</v>
      </c>
      <c r="H411">
        <v>1</v>
      </c>
      <c r="I411" t="s">
        <v>2119</v>
      </c>
    </row>
    <row r="412" spans="1:9" x14ac:dyDescent="0.3">
      <c r="A412" s="1" t="s">
        <v>2126</v>
      </c>
      <c r="B412" s="1" t="s">
        <v>2121</v>
      </c>
      <c r="C412" s="1" t="s">
        <v>850</v>
      </c>
      <c r="D412" s="1" t="s">
        <v>20</v>
      </c>
      <c r="E412">
        <v>31</v>
      </c>
      <c r="F412">
        <v>0</v>
      </c>
      <c r="G412" s="1" t="s">
        <v>824</v>
      </c>
      <c r="H412">
        <v>1</v>
      </c>
      <c r="I412" t="s">
        <v>2119</v>
      </c>
    </row>
    <row r="413" spans="1:9" x14ac:dyDescent="0.3">
      <c r="A413" s="1" t="s">
        <v>2126</v>
      </c>
      <c r="B413" s="1" t="s">
        <v>2121</v>
      </c>
      <c r="C413" s="1" t="s">
        <v>851</v>
      </c>
      <c r="D413" s="1" t="s">
        <v>15</v>
      </c>
      <c r="E413">
        <v>38</v>
      </c>
      <c r="F413">
        <v>13</v>
      </c>
      <c r="G413" s="1" t="s">
        <v>824</v>
      </c>
      <c r="H413">
        <v>1</v>
      </c>
      <c r="I413" t="s">
        <v>2119</v>
      </c>
    </row>
    <row r="414" spans="1:9" x14ac:dyDescent="0.3">
      <c r="A414" s="1" t="s">
        <v>2126</v>
      </c>
      <c r="B414" s="1" t="s">
        <v>2121</v>
      </c>
      <c r="C414" s="1" t="s">
        <v>853</v>
      </c>
      <c r="D414" s="1" t="s">
        <v>20</v>
      </c>
      <c r="E414">
        <v>35</v>
      </c>
      <c r="F414">
        <v>26</v>
      </c>
      <c r="G414" s="1" t="s">
        <v>824</v>
      </c>
      <c r="H414">
        <v>1</v>
      </c>
      <c r="I414" t="s">
        <v>2119</v>
      </c>
    </row>
    <row r="415" spans="1:9" x14ac:dyDescent="0.3">
      <c r="A415" s="1" t="s">
        <v>2126</v>
      </c>
      <c r="B415" s="1" t="s">
        <v>2121</v>
      </c>
      <c r="C415" s="1" t="s">
        <v>855</v>
      </c>
      <c r="D415" s="1" t="s">
        <v>20</v>
      </c>
      <c r="E415">
        <v>38</v>
      </c>
      <c r="F415">
        <v>21</v>
      </c>
      <c r="G415" s="1" t="s">
        <v>824</v>
      </c>
      <c r="H415">
        <v>2</v>
      </c>
      <c r="I415" t="s">
        <v>2119</v>
      </c>
    </row>
    <row r="416" spans="1:9" x14ac:dyDescent="0.3">
      <c r="A416" s="1" t="s">
        <v>2126</v>
      </c>
      <c r="B416" s="1" t="s">
        <v>2121</v>
      </c>
      <c r="C416" s="1" t="s">
        <v>857</v>
      </c>
      <c r="D416" s="1" t="s">
        <v>20</v>
      </c>
      <c r="E416">
        <v>34</v>
      </c>
      <c r="F416">
        <v>21</v>
      </c>
      <c r="G416" s="1" t="s">
        <v>824</v>
      </c>
      <c r="H416">
        <v>2</v>
      </c>
      <c r="I416" t="s">
        <v>2119</v>
      </c>
    </row>
    <row r="417" spans="1:9" x14ac:dyDescent="0.3">
      <c r="A417" s="1" t="s">
        <v>2126</v>
      </c>
      <c r="B417" s="1" t="s">
        <v>2118</v>
      </c>
      <c r="C417" s="1" t="s">
        <v>858</v>
      </c>
      <c r="D417" s="1" t="s">
        <v>15</v>
      </c>
      <c r="E417">
        <v>34</v>
      </c>
      <c r="F417">
        <v>13</v>
      </c>
      <c r="G417" s="1" t="s">
        <v>824</v>
      </c>
      <c r="H417">
        <v>1</v>
      </c>
      <c r="I417" t="s">
        <v>2119</v>
      </c>
    </row>
    <row r="418" spans="1:9" x14ac:dyDescent="0.3">
      <c r="A418" s="1" t="s">
        <v>2126</v>
      </c>
      <c r="B418" s="1" t="s">
        <v>2121</v>
      </c>
      <c r="C418" s="1" t="s">
        <v>859</v>
      </c>
      <c r="D418" s="1" t="s">
        <v>20</v>
      </c>
      <c r="E418">
        <v>16</v>
      </c>
      <c r="F418">
        <v>26</v>
      </c>
      <c r="G418" s="1" t="s">
        <v>824</v>
      </c>
      <c r="H418">
        <v>1</v>
      </c>
      <c r="I418" t="s">
        <v>2120</v>
      </c>
    </row>
    <row r="419" spans="1:9" x14ac:dyDescent="0.3">
      <c r="A419" s="1" t="s">
        <v>2126</v>
      </c>
      <c r="B419" s="1" t="s">
        <v>2121</v>
      </c>
      <c r="C419" s="1" t="s">
        <v>860</v>
      </c>
      <c r="D419" s="1" t="s">
        <v>20</v>
      </c>
      <c r="E419">
        <v>26</v>
      </c>
      <c r="F419">
        <v>10.5</v>
      </c>
      <c r="G419" s="1" t="s">
        <v>824</v>
      </c>
      <c r="H419">
        <v>1</v>
      </c>
      <c r="I419" t="s">
        <v>2119</v>
      </c>
    </row>
    <row r="420" spans="1:9" x14ac:dyDescent="0.3">
      <c r="A420" s="1" t="s">
        <v>2126</v>
      </c>
      <c r="B420" s="1" t="s">
        <v>2121</v>
      </c>
      <c r="C420" s="1" t="s">
        <v>861</v>
      </c>
      <c r="D420" s="1" t="s">
        <v>20</v>
      </c>
      <c r="E420">
        <v>47</v>
      </c>
      <c r="F420">
        <v>10.5</v>
      </c>
      <c r="G420" s="1" t="s">
        <v>824</v>
      </c>
      <c r="H420">
        <v>1</v>
      </c>
      <c r="I420" t="s">
        <v>2119</v>
      </c>
    </row>
    <row r="421" spans="1:9" x14ac:dyDescent="0.3">
      <c r="A421" s="1" t="s">
        <v>2126</v>
      </c>
      <c r="B421" s="1" t="s">
        <v>2121</v>
      </c>
      <c r="C421" s="1" t="s">
        <v>864</v>
      </c>
      <c r="D421" s="1" t="s">
        <v>20</v>
      </c>
      <c r="E421">
        <v>21</v>
      </c>
      <c r="F421">
        <v>11.5</v>
      </c>
      <c r="G421" s="1" t="s">
        <v>824</v>
      </c>
      <c r="H421">
        <v>2</v>
      </c>
      <c r="I421" t="s">
        <v>2119</v>
      </c>
    </row>
    <row r="422" spans="1:9" x14ac:dyDescent="0.3">
      <c r="A422" s="1" t="s">
        <v>2126</v>
      </c>
      <c r="B422" s="1" t="s">
        <v>2121</v>
      </c>
      <c r="C422" s="1" t="s">
        <v>866</v>
      </c>
      <c r="D422" s="1" t="s">
        <v>20</v>
      </c>
      <c r="E422">
        <v>21</v>
      </c>
      <c r="F422">
        <v>11.5</v>
      </c>
      <c r="G422" s="1" t="s">
        <v>824</v>
      </c>
      <c r="H422">
        <v>2</v>
      </c>
      <c r="I422" t="s">
        <v>2119</v>
      </c>
    </row>
    <row r="423" spans="1:9" x14ac:dyDescent="0.3">
      <c r="A423" s="1" t="s">
        <v>2126</v>
      </c>
      <c r="B423" s="1" t="s">
        <v>2121</v>
      </c>
      <c r="C423" s="1" t="s">
        <v>867</v>
      </c>
      <c r="D423" s="1" t="s">
        <v>20</v>
      </c>
      <c r="E423">
        <v>24</v>
      </c>
      <c r="F423">
        <v>13.5</v>
      </c>
      <c r="G423" s="1" t="s">
        <v>824</v>
      </c>
      <c r="H423">
        <v>1</v>
      </c>
      <c r="I423" t="s">
        <v>2119</v>
      </c>
    </row>
    <row r="424" spans="1:9" x14ac:dyDescent="0.3">
      <c r="A424" s="1" t="s">
        <v>2126</v>
      </c>
      <c r="B424" s="1" t="s">
        <v>2121</v>
      </c>
      <c r="C424" s="1" t="s">
        <v>869</v>
      </c>
      <c r="D424" s="1" t="s">
        <v>20</v>
      </c>
      <c r="E424">
        <v>24</v>
      </c>
      <c r="F424">
        <v>13</v>
      </c>
      <c r="G424" s="1" t="s">
        <v>824</v>
      </c>
      <c r="H424">
        <v>1</v>
      </c>
      <c r="I424" t="s">
        <v>2119</v>
      </c>
    </row>
    <row r="425" spans="1:9" x14ac:dyDescent="0.3">
      <c r="A425" s="1" t="s">
        <v>2126</v>
      </c>
      <c r="B425" s="1" t="s">
        <v>2121</v>
      </c>
      <c r="C425" s="1" t="s">
        <v>871</v>
      </c>
      <c r="D425" s="1" t="s">
        <v>20</v>
      </c>
      <c r="E425">
        <v>34</v>
      </c>
      <c r="F425">
        <v>13</v>
      </c>
      <c r="G425" s="1" t="s">
        <v>824</v>
      </c>
      <c r="H425">
        <v>1</v>
      </c>
      <c r="I425" t="s">
        <v>2119</v>
      </c>
    </row>
    <row r="426" spans="1:9" x14ac:dyDescent="0.3">
      <c r="A426" s="1" t="s">
        <v>2126</v>
      </c>
      <c r="B426" s="1" t="s">
        <v>2121</v>
      </c>
      <c r="C426" s="1" t="s">
        <v>872</v>
      </c>
      <c r="D426" s="1" t="s">
        <v>20</v>
      </c>
      <c r="E426">
        <v>30</v>
      </c>
      <c r="F426">
        <v>13</v>
      </c>
      <c r="G426" s="1" t="s">
        <v>824</v>
      </c>
      <c r="H426">
        <v>1</v>
      </c>
      <c r="I426" t="s">
        <v>2119</v>
      </c>
    </row>
    <row r="427" spans="1:9" x14ac:dyDescent="0.3">
      <c r="A427" s="1" t="s">
        <v>2126</v>
      </c>
      <c r="B427" s="1" t="s">
        <v>2121</v>
      </c>
      <c r="C427" s="1" t="s">
        <v>873</v>
      </c>
      <c r="D427" s="1" t="s">
        <v>20</v>
      </c>
      <c r="E427">
        <v>52</v>
      </c>
      <c r="F427">
        <v>13</v>
      </c>
      <c r="G427" s="1" t="s">
        <v>824</v>
      </c>
      <c r="H427">
        <v>1</v>
      </c>
      <c r="I427" t="s">
        <v>2119</v>
      </c>
    </row>
    <row r="428" spans="1:9" x14ac:dyDescent="0.3">
      <c r="A428" s="1" t="s">
        <v>2126</v>
      </c>
      <c r="B428" s="1" t="s">
        <v>2121</v>
      </c>
      <c r="C428" s="1" t="s">
        <v>874</v>
      </c>
      <c r="D428" s="1" t="s">
        <v>20</v>
      </c>
      <c r="E428">
        <v>30</v>
      </c>
      <c r="F428">
        <v>13</v>
      </c>
      <c r="G428" s="1" t="s">
        <v>824</v>
      </c>
      <c r="H428">
        <v>1</v>
      </c>
      <c r="I428" t="s">
        <v>2119</v>
      </c>
    </row>
    <row r="429" spans="1:9" x14ac:dyDescent="0.3">
      <c r="A429" s="1" t="s">
        <v>2126</v>
      </c>
      <c r="B429" s="1" t="s">
        <v>2118</v>
      </c>
      <c r="C429" s="1" t="s">
        <v>876</v>
      </c>
      <c r="D429" s="1" t="s">
        <v>20</v>
      </c>
      <c r="E429">
        <v>0.66669999999999996</v>
      </c>
      <c r="F429">
        <v>14.5</v>
      </c>
      <c r="G429" s="1" t="s">
        <v>824</v>
      </c>
      <c r="H429">
        <v>3</v>
      </c>
      <c r="I429" t="s">
        <v>2120</v>
      </c>
    </row>
    <row r="430" spans="1:9" x14ac:dyDescent="0.3">
      <c r="A430" s="1" t="s">
        <v>2126</v>
      </c>
      <c r="B430" s="1" t="s">
        <v>2118</v>
      </c>
      <c r="C430" s="1" t="s">
        <v>878</v>
      </c>
      <c r="D430" s="1" t="s">
        <v>15</v>
      </c>
      <c r="E430">
        <v>24</v>
      </c>
      <c r="F430">
        <v>14.5</v>
      </c>
      <c r="G430" s="1" t="s">
        <v>824</v>
      </c>
      <c r="H430">
        <v>3</v>
      </c>
      <c r="I430" t="s">
        <v>2119</v>
      </c>
    </row>
    <row r="431" spans="1:9" x14ac:dyDescent="0.3">
      <c r="A431" s="1" t="s">
        <v>2126</v>
      </c>
      <c r="B431" s="1" t="s">
        <v>2121</v>
      </c>
      <c r="C431" s="1" t="s">
        <v>879</v>
      </c>
      <c r="D431" s="1" t="s">
        <v>20</v>
      </c>
      <c r="E431">
        <v>44</v>
      </c>
      <c r="F431">
        <v>13</v>
      </c>
      <c r="G431" s="1" t="s">
        <v>824</v>
      </c>
      <c r="H431">
        <v>1</v>
      </c>
      <c r="I431" t="s">
        <v>2119</v>
      </c>
    </row>
    <row r="432" spans="1:9" x14ac:dyDescent="0.3">
      <c r="A432" s="1" t="s">
        <v>2126</v>
      </c>
      <c r="B432" s="1" t="s">
        <v>2118</v>
      </c>
      <c r="C432" s="1" t="s">
        <v>881</v>
      </c>
      <c r="D432" s="1" t="s">
        <v>15</v>
      </c>
      <c r="E432">
        <v>6</v>
      </c>
      <c r="F432">
        <v>33</v>
      </c>
      <c r="G432" s="1" t="s">
        <v>824</v>
      </c>
      <c r="H432">
        <v>2</v>
      </c>
      <c r="I432" t="s">
        <v>2120</v>
      </c>
    </row>
    <row r="433" spans="1:9" x14ac:dyDescent="0.3">
      <c r="A433" s="1" t="s">
        <v>2126</v>
      </c>
      <c r="B433" s="1" t="s">
        <v>2121</v>
      </c>
      <c r="C433" s="1" t="s">
        <v>883</v>
      </c>
      <c r="D433" s="1" t="s">
        <v>20</v>
      </c>
      <c r="E433">
        <v>28</v>
      </c>
      <c r="F433">
        <v>33</v>
      </c>
      <c r="G433" s="1" t="s">
        <v>824</v>
      </c>
      <c r="H433">
        <v>2</v>
      </c>
      <c r="I433" t="s">
        <v>2119</v>
      </c>
    </row>
    <row r="434" spans="1:9" x14ac:dyDescent="0.3">
      <c r="A434" s="1" t="s">
        <v>2126</v>
      </c>
      <c r="B434" s="1" t="s">
        <v>2118</v>
      </c>
      <c r="C434" s="1" t="s">
        <v>884</v>
      </c>
      <c r="D434" s="1" t="s">
        <v>20</v>
      </c>
      <c r="E434">
        <v>62</v>
      </c>
      <c r="F434">
        <v>10.5</v>
      </c>
      <c r="G434" s="1" t="s">
        <v>824</v>
      </c>
      <c r="H434">
        <v>1</v>
      </c>
      <c r="I434" t="s">
        <v>2122</v>
      </c>
    </row>
    <row r="435" spans="1:9" x14ac:dyDescent="0.3">
      <c r="A435" s="1" t="s">
        <v>2126</v>
      </c>
      <c r="B435" s="1" t="s">
        <v>2121</v>
      </c>
      <c r="C435" s="1" t="s">
        <v>886</v>
      </c>
      <c r="D435" s="1" t="s">
        <v>20</v>
      </c>
      <c r="E435">
        <v>30</v>
      </c>
      <c r="F435">
        <v>10.5</v>
      </c>
      <c r="G435" s="1" t="s">
        <v>824</v>
      </c>
      <c r="H435">
        <v>1</v>
      </c>
      <c r="I435" t="s">
        <v>2119</v>
      </c>
    </row>
    <row r="436" spans="1:9" x14ac:dyDescent="0.3">
      <c r="A436" s="1" t="s">
        <v>2126</v>
      </c>
      <c r="B436" s="1" t="s">
        <v>2118</v>
      </c>
      <c r="C436" s="1" t="s">
        <v>889</v>
      </c>
      <c r="D436" s="1" t="s">
        <v>15</v>
      </c>
      <c r="E436">
        <v>7</v>
      </c>
      <c r="F436">
        <v>26.25</v>
      </c>
      <c r="G436" s="1" t="s">
        <v>824</v>
      </c>
      <c r="H436">
        <v>3</v>
      </c>
      <c r="I436" t="s">
        <v>2120</v>
      </c>
    </row>
    <row r="437" spans="1:9" x14ac:dyDescent="0.3">
      <c r="A437" s="1" t="s">
        <v>2126</v>
      </c>
      <c r="B437" s="1" t="s">
        <v>2121</v>
      </c>
      <c r="C437" s="1" t="s">
        <v>892</v>
      </c>
      <c r="D437" s="1" t="s">
        <v>20</v>
      </c>
      <c r="E437">
        <v>43</v>
      </c>
      <c r="F437">
        <v>26.25</v>
      </c>
      <c r="G437" s="1" t="s">
        <v>824</v>
      </c>
      <c r="H437">
        <v>3</v>
      </c>
      <c r="I437" t="s">
        <v>2119</v>
      </c>
    </row>
    <row r="438" spans="1:9" x14ac:dyDescent="0.3">
      <c r="A438" s="1" t="s">
        <v>2126</v>
      </c>
      <c r="B438" s="1" t="s">
        <v>2118</v>
      </c>
      <c r="C438" s="1" t="s">
        <v>893</v>
      </c>
      <c r="D438" s="1" t="s">
        <v>15</v>
      </c>
      <c r="E438">
        <v>45</v>
      </c>
      <c r="F438">
        <v>26.25</v>
      </c>
      <c r="G438" s="1" t="s">
        <v>824</v>
      </c>
      <c r="H438">
        <v>3</v>
      </c>
      <c r="I438" t="s">
        <v>2119</v>
      </c>
    </row>
    <row r="439" spans="1:9" x14ac:dyDescent="0.3">
      <c r="A439" s="1" t="s">
        <v>2126</v>
      </c>
      <c r="B439" s="1" t="s">
        <v>2118</v>
      </c>
      <c r="C439" s="1" t="s">
        <v>894</v>
      </c>
      <c r="D439" s="1" t="s">
        <v>15</v>
      </c>
      <c r="E439">
        <v>24</v>
      </c>
      <c r="F439">
        <v>65</v>
      </c>
      <c r="G439" s="1" t="s">
        <v>824</v>
      </c>
      <c r="H439">
        <v>4</v>
      </c>
      <c r="I439" t="s">
        <v>2119</v>
      </c>
    </row>
    <row r="440" spans="1:9" x14ac:dyDescent="0.3">
      <c r="A440" s="1" t="s">
        <v>2126</v>
      </c>
      <c r="B440" s="1" t="s">
        <v>2118</v>
      </c>
      <c r="C440" s="1" t="s">
        <v>896</v>
      </c>
      <c r="D440" s="1" t="s">
        <v>15</v>
      </c>
      <c r="E440">
        <v>24</v>
      </c>
      <c r="F440">
        <v>65</v>
      </c>
      <c r="G440" s="1" t="s">
        <v>824</v>
      </c>
      <c r="H440">
        <v>4</v>
      </c>
      <c r="I440" t="s">
        <v>2119</v>
      </c>
    </row>
    <row r="441" spans="1:9" x14ac:dyDescent="0.3">
      <c r="A441" s="1" t="s">
        <v>2126</v>
      </c>
      <c r="B441" s="1" t="s">
        <v>2121</v>
      </c>
      <c r="C441" s="1" t="s">
        <v>897</v>
      </c>
      <c r="D441" s="1" t="s">
        <v>20</v>
      </c>
      <c r="E441">
        <v>49</v>
      </c>
      <c r="F441">
        <v>65</v>
      </c>
      <c r="G441" s="1" t="s">
        <v>824</v>
      </c>
      <c r="H441">
        <v>4</v>
      </c>
      <c r="I441" t="s">
        <v>2119</v>
      </c>
    </row>
    <row r="442" spans="1:9" x14ac:dyDescent="0.3">
      <c r="A442" s="1" t="s">
        <v>2126</v>
      </c>
      <c r="B442" s="1" t="s">
        <v>2118</v>
      </c>
      <c r="C442" s="1" t="s">
        <v>898</v>
      </c>
      <c r="D442" s="1" t="s">
        <v>15</v>
      </c>
      <c r="E442">
        <v>48</v>
      </c>
      <c r="F442">
        <v>65</v>
      </c>
      <c r="G442" s="1" t="s">
        <v>824</v>
      </c>
      <c r="H442">
        <v>4</v>
      </c>
      <c r="I442" t="s">
        <v>2119</v>
      </c>
    </row>
    <row r="443" spans="1:9" x14ac:dyDescent="0.3">
      <c r="A443" s="1" t="s">
        <v>2126</v>
      </c>
      <c r="B443" s="1" t="s">
        <v>2118</v>
      </c>
      <c r="C443" s="1" t="s">
        <v>899</v>
      </c>
      <c r="D443" s="1" t="s">
        <v>15</v>
      </c>
      <c r="E443">
        <v>55</v>
      </c>
      <c r="F443">
        <v>16</v>
      </c>
      <c r="G443" s="1" t="s">
        <v>824</v>
      </c>
      <c r="H443">
        <v>1</v>
      </c>
      <c r="I443" t="s">
        <v>2119</v>
      </c>
    </row>
    <row r="444" spans="1:9" x14ac:dyDescent="0.3">
      <c r="A444" s="1" t="s">
        <v>2126</v>
      </c>
      <c r="B444" s="1" t="s">
        <v>2121</v>
      </c>
      <c r="C444" s="1" t="s">
        <v>901</v>
      </c>
      <c r="D444" s="1" t="s">
        <v>20</v>
      </c>
      <c r="E444">
        <v>24</v>
      </c>
      <c r="F444">
        <v>73.5</v>
      </c>
      <c r="G444" s="1" t="s">
        <v>824</v>
      </c>
      <c r="H444">
        <v>3</v>
      </c>
      <c r="I444" t="s">
        <v>2119</v>
      </c>
    </row>
    <row r="445" spans="1:9" x14ac:dyDescent="0.3">
      <c r="A445" s="1" t="s">
        <v>2126</v>
      </c>
      <c r="B445" s="1" t="s">
        <v>2121</v>
      </c>
      <c r="C445" s="1" t="s">
        <v>903</v>
      </c>
      <c r="D445" s="1" t="s">
        <v>20</v>
      </c>
      <c r="E445">
        <v>32</v>
      </c>
      <c r="F445">
        <v>73.5</v>
      </c>
      <c r="G445" s="1" t="s">
        <v>824</v>
      </c>
      <c r="H445">
        <v>3</v>
      </c>
      <c r="I445" t="s">
        <v>2119</v>
      </c>
    </row>
    <row r="446" spans="1:9" x14ac:dyDescent="0.3">
      <c r="A446" s="1" t="s">
        <v>2126</v>
      </c>
      <c r="B446" s="1" t="s">
        <v>2121</v>
      </c>
      <c r="C446" s="1" t="s">
        <v>904</v>
      </c>
      <c r="D446" s="1" t="s">
        <v>20</v>
      </c>
      <c r="E446">
        <v>21</v>
      </c>
      <c r="F446">
        <v>73.5</v>
      </c>
      <c r="G446" s="1" t="s">
        <v>824</v>
      </c>
      <c r="H446">
        <v>3</v>
      </c>
      <c r="I446" t="s">
        <v>2119</v>
      </c>
    </row>
    <row r="447" spans="1:9" x14ac:dyDescent="0.3">
      <c r="A447" s="1" t="s">
        <v>2126</v>
      </c>
      <c r="B447" s="1" t="s">
        <v>2121</v>
      </c>
      <c r="C447" s="1" t="s">
        <v>905</v>
      </c>
      <c r="D447" s="1" t="s">
        <v>15</v>
      </c>
      <c r="E447">
        <v>18</v>
      </c>
      <c r="F447">
        <v>13</v>
      </c>
      <c r="G447" s="1" t="s">
        <v>824</v>
      </c>
      <c r="H447">
        <v>3</v>
      </c>
      <c r="I447" t="s">
        <v>2119</v>
      </c>
    </row>
    <row r="448" spans="1:9" x14ac:dyDescent="0.3">
      <c r="A448" s="1" t="s">
        <v>2126</v>
      </c>
      <c r="B448" s="1" t="s">
        <v>2118</v>
      </c>
      <c r="C448" s="1" t="s">
        <v>907</v>
      </c>
      <c r="D448" s="1" t="s">
        <v>15</v>
      </c>
      <c r="E448">
        <v>20</v>
      </c>
      <c r="F448">
        <v>23</v>
      </c>
      <c r="G448" s="1" t="s">
        <v>824</v>
      </c>
      <c r="H448">
        <v>4</v>
      </c>
      <c r="I448" t="s">
        <v>2119</v>
      </c>
    </row>
    <row r="449" spans="1:9" x14ac:dyDescent="0.3">
      <c r="A449" s="1" t="s">
        <v>2126</v>
      </c>
      <c r="B449" s="1" t="s">
        <v>2121</v>
      </c>
      <c r="C449" s="1" t="s">
        <v>909</v>
      </c>
      <c r="D449" s="1" t="s">
        <v>20</v>
      </c>
      <c r="E449">
        <v>23</v>
      </c>
      <c r="F449">
        <v>11.5</v>
      </c>
      <c r="G449" s="1" t="s">
        <v>824</v>
      </c>
      <c r="H449">
        <v>4</v>
      </c>
      <c r="I449" t="s">
        <v>2119</v>
      </c>
    </row>
    <row r="450" spans="1:9" x14ac:dyDescent="0.3">
      <c r="A450" s="1" t="s">
        <v>2126</v>
      </c>
      <c r="B450" s="1" t="s">
        <v>2121</v>
      </c>
      <c r="C450" s="1" t="s">
        <v>910</v>
      </c>
      <c r="D450" s="1" t="s">
        <v>20</v>
      </c>
      <c r="E450">
        <v>36</v>
      </c>
      <c r="F450">
        <v>13</v>
      </c>
      <c r="G450" s="1" t="s">
        <v>824</v>
      </c>
      <c r="H450">
        <v>1</v>
      </c>
      <c r="I450" t="s">
        <v>2119</v>
      </c>
    </row>
    <row r="451" spans="1:9" x14ac:dyDescent="0.3">
      <c r="A451" s="1" t="s">
        <v>2126</v>
      </c>
      <c r="B451" s="1" t="s">
        <v>2118</v>
      </c>
      <c r="C451" s="1" t="s">
        <v>912</v>
      </c>
      <c r="D451" s="1" t="s">
        <v>15</v>
      </c>
      <c r="E451">
        <v>54</v>
      </c>
      <c r="F451">
        <v>23</v>
      </c>
      <c r="G451" s="1" t="s">
        <v>824</v>
      </c>
      <c r="H451">
        <v>5</v>
      </c>
      <c r="I451" t="s">
        <v>2119</v>
      </c>
    </row>
    <row r="452" spans="1:9" x14ac:dyDescent="0.3">
      <c r="A452" s="1" t="s">
        <v>2126</v>
      </c>
      <c r="B452" s="1" t="s">
        <v>2121</v>
      </c>
      <c r="C452" s="1" t="s">
        <v>913</v>
      </c>
      <c r="D452" s="1" t="s">
        <v>20</v>
      </c>
      <c r="E452">
        <v>50</v>
      </c>
      <c r="F452">
        <v>13</v>
      </c>
      <c r="G452" s="1" t="s">
        <v>824</v>
      </c>
      <c r="H452">
        <v>1</v>
      </c>
      <c r="I452" t="s">
        <v>2119</v>
      </c>
    </row>
    <row r="453" spans="1:9" x14ac:dyDescent="0.3">
      <c r="A453" s="1" t="s">
        <v>2126</v>
      </c>
      <c r="B453" s="1" t="s">
        <v>2121</v>
      </c>
      <c r="C453" s="1" t="s">
        <v>914</v>
      </c>
      <c r="D453" s="1" t="s">
        <v>20</v>
      </c>
      <c r="E453">
        <v>44</v>
      </c>
      <c r="F453">
        <v>26</v>
      </c>
      <c r="G453" s="1" t="s">
        <v>824</v>
      </c>
      <c r="H453">
        <v>2</v>
      </c>
      <c r="I453" t="s">
        <v>2119</v>
      </c>
    </row>
    <row r="454" spans="1:9" x14ac:dyDescent="0.3">
      <c r="A454" s="1" t="s">
        <v>2126</v>
      </c>
      <c r="B454" s="1" t="s">
        <v>2118</v>
      </c>
      <c r="C454" s="1" t="s">
        <v>916</v>
      </c>
      <c r="D454" s="1" t="s">
        <v>15</v>
      </c>
      <c r="E454">
        <v>29</v>
      </c>
      <c r="F454">
        <v>26</v>
      </c>
      <c r="G454" s="1" t="s">
        <v>824</v>
      </c>
      <c r="H454">
        <v>2</v>
      </c>
      <c r="I454" t="s">
        <v>2119</v>
      </c>
    </row>
    <row r="455" spans="1:9" x14ac:dyDescent="0.3">
      <c r="A455" s="1" t="s">
        <v>2126</v>
      </c>
      <c r="B455" s="1" t="s">
        <v>2121</v>
      </c>
      <c r="C455" s="1" t="s">
        <v>917</v>
      </c>
      <c r="D455" s="1" t="s">
        <v>20</v>
      </c>
      <c r="E455">
        <v>21</v>
      </c>
      <c r="F455">
        <v>73.5</v>
      </c>
      <c r="G455" s="1" t="s">
        <v>824</v>
      </c>
      <c r="H455">
        <v>1</v>
      </c>
      <c r="I455" t="s">
        <v>2119</v>
      </c>
    </row>
    <row r="456" spans="1:9" x14ac:dyDescent="0.3">
      <c r="A456" s="1" t="s">
        <v>2126</v>
      </c>
      <c r="B456" s="1" t="s">
        <v>2118</v>
      </c>
      <c r="C456" s="1" t="s">
        <v>918</v>
      </c>
      <c r="D456" s="1" t="s">
        <v>20</v>
      </c>
      <c r="E456">
        <v>42</v>
      </c>
      <c r="F456">
        <v>13</v>
      </c>
      <c r="G456" s="1" t="s">
        <v>824</v>
      </c>
      <c r="H456">
        <v>1</v>
      </c>
      <c r="I456" t="s">
        <v>2119</v>
      </c>
    </row>
    <row r="457" spans="1:9" x14ac:dyDescent="0.3">
      <c r="A457" s="1" t="s">
        <v>2126</v>
      </c>
      <c r="B457" s="1" t="s">
        <v>2121</v>
      </c>
      <c r="C457" s="1" t="s">
        <v>920</v>
      </c>
      <c r="D457" s="1" t="s">
        <v>20</v>
      </c>
      <c r="E457">
        <v>63</v>
      </c>
      <c r="F457">
        <v>26</v>
      </c>
      <c r="G457" s="1" t="s">
        <v>824</v>
      </c>
      <c r="H457">
        <v>2</v>
      </c>
      <c r="I457" t="s">
        <v>2122</v>
      </c>
    </row>
    <row r="458" spans="1:9" x14ac:dyDescent="0.3">
      <c r="A458" s="1" t="s">
        <v>2126</v>
      </c>
      <c r="B458" s="1" t="s">
        <v>2121</v>
      </c>
      <c r="C458" s="1" t="s">
        <v>922</v>
      </c>
      <c r="D458" s="1" t="s">
        <v>15</v>
      </c>
      <c r="E458">
        <v>60</v>
      </c>
      <c r="F458">
        <v>26</v>
      </c>
      <c r="G458" s="1" t="s">
        <v>824</v>
      </c>
      <c r="H458">
        <v>2</v>
      </c>
      <c r="I458" t="s">
        <v>2122</v>
      </c>
    </row>
    <row r="459" spans="1:9" x14ac:dyDescent="0.3">
      <c r="A459" s="1" t="s">
        <v>2126</v>
      </c>
      <c r="B459" s="1" t="s">
        <v>2121</v>
      </c>
      <c r="C459" s="1" t="s">
        <v>923</v>
      </c>
      <c r="D459" s="1" t="s">
        <v>20</v>
      </c>
      <c r="E459">
        <v>33</v>
      </c>
      <c r="F459">
        <v>12.275</v>
      </c>
      <c r="G459" s="1" t="s">
        <v>824</v>
      </c>
      <c r="H459">
        <v>1</v>
      </c>
      <c r="I459" t="s">
        <v>2119</v>
      </c>
    </row>
    <row r="460" spans="1:9" x14ac:dyDescent="0.3">
      <c r="A460" s="1" t="s">
        <v>2126</v>
      </c>
      <c r="B460" s="1" t="s">
        <v>2118</v>
      </c>
      <c r="C460" s="1" t="s">
        <v>925</v>
      </c>
      <c r="D460" s="1" t="s">
        <v>15</v>
      </c>
      <c r="E460">
        <v>17</v>
      </c>
      <c r="F460">
        <v>10.5</v>
      </c>
      <c r="G460" s="1" t="s">
        <v>824</v>
      </c>
      <c r="H460">
        <v>1</v>
      </c>
      <c r="I460" t="s">
        <v>2120</v>
      </c>
    </row>
    <row r="461" spans="1:9" x14ac:dyDescent="0.3">
      <c r="A461" s="1" t="s">
        <v>2126</v>
      </c>
      <c r="B461" s="1" t="s">
        <v>2121</v>
      </c>
      <c r="C461" s="1" t="s">
        <v>927</v>
      </c>
      <c r="D461" s="1" t="s">
        <v>20</v>
      </c>
      <c r="E461">
        <v>42</v>
      </c>
      <c r="F461">
        <v>27</v>
      </c>
      <c r="G461" s="1" t="s">
        <v>824</v>
      </c>
      <c r="H461">
        <v>2</v>
      </c>
      <c r="I461" t="s">
        <v>2119</v>
      </c>
    </row>
    <row r="462" spans="1:9" x14ac:dyDescent="0.3">
      <c r="A462" s="1" t="s">
        <v>2126</v>
      </c>
      <c r="B462" s="1" t="s">
        <v>2118</v>
      </c>
      <c r="C462" s="1" t="s">
        <v>928</v>
      </c>
      <c r="D462" s="1" t="s">
        <v>15</v>
      </c>
      <c r="E462">
        <v>24</v>
      </c>
      <c r="F462">
        <v>27</v>
      </c>
      <c r="G462" s="1" t="s">
        <v>824</v>
      </c>
      <c r="H462">
        <v>4</v>
      </c>
      <c r="I462" t="s">
        <v>2119</v>
      </c>
    </row>
    <row r="463" spans="1:9" x14ac:dyDescent="0.3">
      <c r="A463" s="1" t="s">
        <v>2126</v>
      </c>
      <c r="B463" s="1" t="s">
        <v>2121</v>
      </c>
      <c r="C463" s="1" t="s">
        <v>929</v>
      </c>
      <c r="D463" s="1" t="s">
        <v>20</v>
      </c>
      <c r="E463">
        <v>47</v>
      </c>
      <c r="F463">
        <v>15</v>
      </c>
      <c r="G463" s="1" t="s">
        <v>824</v>
      </c>
      <c r="H463">
        <v>1</v>
      </c>
      <c r="I463" t="s">
        <v>2119</v>
      </c>
    </row>
    <row r="464" spans="1:9" x14ac:dyDescent="0.3">
      <c r="A464" s="1" t="s">
        <v>2126</v>
      </c>
      <c r="B464" s="1" t="s">
        <v>2121</v>
      </c>
      <c r="C464" s="1" t="s">
        <v>931</v>
      </c>
      <c r="D464" s="1" t="s">
        <v>20</v>
      </c>
      <c r="E464">
        <v>24</v>
      </c>
      <c r="F464">
        <v>31.5</v>
      </c>
      <c r="G464" s="1" t="s">
        <v>824</v>
      </c>
      <c r="H464">
        <v>3</v>
      </c>
      <c r="I464" t="s">
        <v>2119</v>
      </c>
    </row>
    <row r="465" spans="1:9" x14ac:dyDescent="0.3">
      <c r="A465" s="1" t="s">
        <v>2126</v>
      </c>
      <c r="B465" s="1" t="s">
        <v>2121</v>
      </c>
      <c r="C465" s="1" t="s">
        <v>932</v>
      </c>
      <c r="D465" s="1" t="s">
        <v>20</v>
      </c>
      <c r="E465">
        <v>22</v>
      </c>
      <c r="F465">
        <v>31.5</v>
      </c>
      <c r="G465" s="1" t="s">
        <v>824</v>
      </c>
      <c r="H465">
        <v>3</v>
      </c>
      <c r="I465" t="s">
        <v>2119</v>
      </c>
    </row>
    <row r="466" spans="1:9" x14ac:dyDescent="0.3">
      <c r="A466" s="1" t="s">
        <v>2126</v>
      </c>
      <c r="B466" s="1" t="s">
        <v>2121</v>
      </c>
      <c r="C466" s="1" t="s">
        <v>933</v>
      </c>
      <c r="D466" s="1" t="s">
        <v>20</v>
      </c>
      <c r="E466">
        <v>32</v>
      </c>
      <c r="F466">
        <v>10.5</v>
      </c>
      <c r="G466" s="1" t="s">
        <v>824</v>
      </c>
      <c r="H466">
        <v>1</v>
      </c>
      <c r="I466" t="s">
        <v>2119</v>
      </c>
    </row>
    <row r="467" spans="1:9" x14ac:dyDescent="0.3">
      <c r="A467" s="1" t="s">
        <v>2126</v>
      </c>
      <c r="B467" s="1" t="s">
        <v>2118</v>
      </c>
      <c r="C467" s="1" t="s">
        <v>936</v>
      </c>
      <c r="D467" s="1" t="s">
        <v>15</v>
      </c>
      <c r="E467">
        <v>23</v>
      </c>
      <c r="F467">
        <v>13.791700000000001</v>
      </c>
      <c r="G467" s="1" t="s">
        <v>2123</v>
      </c>
      <c r="H467">
        <v>1</v>
      </c>
      <c r="I467" t="s">
        <v>2119</v>
      </c>
    </row>
    <row r="468" spans="1:9" x14ac:dyDescent="0.3">
      <c r="A468" s="1" t="s">
        <v>2126</v>
      </c>
      <c r="B468" s="1" t="s">
        <v>2121</v>
      </c>
      <c r="C468" s="1" t="s">
        <v>938</v>
      </c>
      <c r="D468" s="1" t="s">
        <v>20</v>
      </c>
      <c r="E468">
        <v>34</v>
      </c>
      <c r="F468">
        <v>26</v>
      </c>
      <c r="G468" s="1" t="s">
        <v>824</v>
      </c>
      <c r="H468">
        <v>2</v>
      </c>
      <c r="I468" t="s">
        <v>2119</v>
      </c>
    </row>
    <row r="469" spans="1:9" x14ac:dyDescent="0.3">
      <c r="A469" s="1" t="s">
        <v>2126</v>
      </c>
      <c r="B469" s="1" t="s">
        <v>2118</v>
      </c>
      <c r="C469" s="1" t="s">
        <v>940</v>
      </c>
      <c r="D469" s="1" t="s">
        <v>15</v>
      </c>
      <c r="E469">
        <v>24</v>
      </c>
      <c r="F469">
        <v>26</v>
      </c>
      <c r="G469" s="1" t="s">
        <v>824</v>
      </c>
      <c r="H469">
        <v>2</v>
      </c>
      <c r="I469" t="s">
        <v>2119</v>
      </c>
    </row>
    <row r="470" spans="1:9" x14ac:dyDescent="0.3">
      <c r="A470" s="1" t="s">
        <v>2126</v>
      </c>
      <c r="B470" s="1" t="s">
        <v>2121</v>
      </c>
      <c r="C470" s="1" t="s">
        <v>941</v>
      </c>
      <c r="D470" s="1" t="s">
        <v>15</v>
      </c>
      <c r="E470">
        <v>22</v>
      </c>
      <c r="F470">
        <v>21</v>
      </c>
      <c r="G470" s="1" t="s">
        <v>824</v>
      </c>
      <c r="H470">
        <v>1</v>
      </c>
      <c r="I470" t="s">
        <v>2119</v>
      </c>
    </row>
    <row r="471" spans="1:9" x14ac:dyDescent="0.3">
      <c r="A471" s="1" t="s">
        <v>2126</v>
      </c>
      <c r="B471" s="1" t="s">
        <v>2118</v>
      </c>
      <c r="C471" s="1" t="s">
        <v>943</v>
      </c>
      <c r="D471" s="1" t="s">
        <v>15</v>
      </c>
      <c r="E471">
        <v>31</v>
      </c>
      <c r="F471">
        <v>12.35</v>
      </c>
      <c r="G471" s="1" t="s">
        <v>2125</v>
      </c>
      <c r="H471">
        <v>1</v>
      </c>
      <c r="I471" t="s">
        <v>2119</v>
      </c>
    </row>
    <row r="472" spans="1:9" x14ac:dyDescent="0.3">
      <c r="A472" s="1" t="s">
        <v>2126</v>
      </c>
      <c r="B472" s="1" t="s">
        <v>2121</v>
      </c>
      <c r="C472" s="1" t="s">
        <v>946</v>
      </c>
      <c r="D472" s="1" t="s">
        <v>20</v>
      </c>
      <c r="E472">
        <v>35</v>
      </c>
      <c r="F472">
        <v>12.35</v>
      </c>
      <c r="G472" s="1" t="s">
        <v>2125</v>
      </c>
      <c r="H472">
        <v>1</v>
      </c>
      <c r="I472" t="s">
        <v>2119</v>
      </c>
    </row>
    <row r="473" spans="1:9" x14ac:dyDescent="0.3">
      <c r="A473" s="1" t="s">
        <v>2126</v>
      </c>
      <c r="B473" s="1" t="s">
        <v>2118</v>
      </c>
      <c r="C473" s="1" t="s">
        <v>947</v>
      </c>
      <c r="D473" s="1" t="s">
        <v>15</v>
      </c>
      <c r="E473">
        <v>45</v>
      </c>
      <c r="F473">
        <v>13.5</v>
      </c>
      <c r="G473" s="1" t="s">
        <v>824</v>
      </c>
      <c r="H473">
        <v>1</v>
      </c>
      <c r="I473" t="s">
        <v>2119</v>
      </c>
    </row>
    <row r="474" spans="1:9" x14ac:dyDescent="0.3">
      <c r="A474" s="1" t="s">
        <v>2126</v>
      </c>
      <c r="B474" s="1" t="s">
        <v>2121</v>
      </c>
      <c r="C474" s="1" t="s">
        <v>948</v>
      </c>
      <c r="D474" s="1" t="s">
        <v>20</v>
      </c>
      <c r="E474">
        <v>57</v>
      </c>
      <c r="F474">
        <v>12.35</v>
      </c>
      <c r="G474" s="1" t="s">
        <v>2125</v>
      </c>
      <c r="H474">
        <v>1</v>
      </c>
      <c r="I474" t="s">
        <v>2119</v>
      </c>
    </row>
    <row r="475" spans="1:9" x14ac:dyDescent="0.3">
      <c r="A475" s="1" t="s">
        <v>2126</v>
      </c>
      <c r="B475" s="1" t="s">
        <v>2121</v>
      </c>
      <c r="C475" s="1" t="s">
        <v>950</v>
      </c>
      <c r="D475" s="1" t="s">
        <v>20</v>
      </c>
      <c r="E475">
        <v>31</v>
      </c>
      <c r="F475">
        <v>0</v>
      </c>
      <c r="G475" s="1" t="s">
        <v>824</v>
      </c>
      <c r="H475">
        <v>1</v>
      </c>
      <c r="I475" t="s">
        <v>2119</v>
      </c>
    </row>
    <row r="476" spans="1:9" x14ac:dyDescent="0.3">
      <c r="A476" s="1" t="s">
        <v>2126</v>
      </c>
      <c r="B476" s="1" t="s">
        <v>2121</v>
      </c>
      <c r="C476" s="1" t="s">
        <v>951</v>
      </c>
      <c r="D476" s="1" t="s">
        <v>20</v>
      </c>
      <c r="E476">
        <v>31</v>
      </c>
      <c r="F476">
        <v>10.5</v>
      </c>
      <c r="G476" s="1" t="s">
        <v>824</v>
      </c>
      <c r="H476">
        <v>1</v>
      </c>
      <c r="I476" t="s">
        <v>2119</v>
      </c>
    </row>
    <row r="477" spans="1:9" x14ac:dyDescent="0.3">
      <c r="A477" s="1" t="s">
        <v>2126</v>
      </c>
      <c r="B477" s="1" t="s">
        <v>2121</v>
      </c>
      <c r="C477" s="1" t="s">
        <v>954</v>
      </c>
      <c r="D477" s="1" t="s">
        <v>15</v>
      </c>
      <c r="E477">
        <v>26</v>
      </c>
      <c r="F477">
        <v>26</v>
      </c>
      <c r="G477" s="1" t="s">
        <v>824</v>
      </c>
      <c r="H477">
        <v>3</v>
      </c>
      <c r="I477" t="s">
        <v>2119</v>
      </c>
    </row>
    <row r="478" spans="1:9" x14ac:dyDescent="0.3">
      <c r="A478" s="1" t="s">
        <v>2126</v>
      </c>
      <c r="B478" s="1" t="s">
        <v>2121</v>
      </c>
      <c r="C478" s="1" t="s">
        <v>955</v>
      </c>
      <c r="D478" s="1" t="s">
        <v>20</v>
      </c>
      <c r="E478">
        <v>30</v>
      </c>
      <c r="F478">
        <v>26</v>
      </c>
      <c r="G478" s="1" t="s">
        <v>824</v>
      </c>
      <c r="H478">
        <v>3</v>
      </c>
      <c r="I478" t="s">
        <v>2119</v>
      </c>
    </row>
    <row r="479" spans="1:9" x14ac:dyDescent="0.3">
      <c r="A479" s="1" t="s">
        <v>2126</v>
      </c>
      <c r="B479" s="1" t="s">
        <v>2121</v>
      </c>
      <c r="C479" s="1" t="s">
        <v>956</v>
      </c>
      <c r="D479" s="1" t="s">
        <v>20</v>
      </c>
      <c r="E479">
        <v>31</v>
      </c>
      <c r="F479">
        <v>10.708299999999999</v>
      </c>
      <c r="G479" s="1" t="s">
        <v>2125</v>
      </c>
      <c r="H479">
        <v>1</v>
      </c>
      <c r="I479" t="s">
        <v>2119</v>
      </c>
    </row>
    <row r="480" spans="1:9" x14ac:dyDescent="0.3">
      <c r="A480" s="1" t="s">
        <v>2126</v>
      </c>
      <c r="B480" s="1" t="s">
        <v>2118</v>
      </c>
      <c r="C480" s="1" t="s">
        <v>957</v>
      </c>
      <c r="D480" s="1" t="s">
        <v>15</v>
      </c>
      <c r="E480">
        <v>1</v>
      </c>
      <c r="F480">
        <v>41.5792</v>
      </c>
      <c r="G480" s="1" t="s">
        <v>2123</v>
      </c>
      <c r="H480">
        <v>4</v>
      </c>
      <c r="I480" t="s">
        <v>2120</v>
      </c>
    </row>
    <row r="481" spans="1:9" x14ac:dyDescent="0.3">
      <c r="A481" s="1" t="s">
        <v>2126</v>
      </c>
      <c r="B481" s="1" t="s">
        <v>2118</v>
      </c>
      <c r="C481" s="1" t="s">
        <v>960</v>
      </c>
      <c r="D481" s="1" t="s">
        <v>15</v>
      </c>
      <c r="E481">
        <v>3</v>
      </c>
      <c r="F481">
        <v>41.5792</v>
      </c>
      <c r="G481" s="1" t="s">
        <v>2123</v>
      </c>
      <c r="H481">
        <v>4</v>
      </c>
      <c r="I481" t="s">
        <v>2120</v>
      </c>
    </row>
    <row r="482" spans="1:9" x14ac:dyDescent="0.3">
      <c r="A482" s="1" t="s">
        <v>2126</v>
      </c>
      <c r="B482" s="1" t="s">
        <v>2121</v>
      </c>
      <c r="C482" s="1" t="s">
        <v>961</v>
      </c>
      <c r="D482" s="1" t="s">
        <v>20</v>
      </c>
      <c r="E482">
        <v>25</v>
      </c>
      <c r="F482">
        <v>41.5792</v>
      </c>
      <c r="G482" s="1" t="s">
        <v>2123</v>
      </c>
      <c r="H482">
        <v>4</v>
      </c>
      <c r="I482" t="s">
        <v>2119</v>
      </c>
    </row>
    <row r="483" spans="1:9" x14ac:dyDescent="0.3">
      <c r="A483" s="1" t="s">
        <v>2126</v>
      </c>
      <c r="B483" s="1" t="s">
        <v>2118</v>
      </c>
      <c r="C483" s="1" t="s">
        <v>962</v>
      </c>
      <c r="D483" s="1" t="s">
        <v>15</v>
      </c>
      <c r="E483">
        <v>22</v>
      </c>
      <c r="F483">
        <v>41.5792</v>
      </c>
      <c r="G483" s="1" t="s">
        <v>2123</v>
      </c>
      <c r="H483">
        <v>4</v>
      </c>
      <c r="I483" t="s">
        <v>2119</v>
      </c>
    </row>
    <row r="484" spans="1:9" x14ac:dyDescent="0.3">
      <c r="A484" s="1" t="s">
        <v>2126</v>
      </c>
      <c r="B484" s="1" t="s">
        <v>2118</v>
      </c>
      <c r="C484" s="1" t="s">
        <v>963</v>
      </c>
      <c r="D484" s="1" t="s">
        <v>15</v>
      </c>
      <c r="E484">
        <v>17</v>
      </c>
      <c r="F484">
        <v>12</v>
      </c>
      <c r="G484" s="1" t="s">
        <v>2123</v>
      </c>
      <c r="H484">
        <v>1</v>
      </c>
      <c r="I484" t="s">
        <v>2120</v>
      </c>
    </row>
    <row r="485" spans="1:9" x14ac:dyDescent="0.3">
      <c r="A485" s="1" t="s">
        <v>2126</v>
      </c>
      <c r="B485" s="1" t="s">
        <v>2118</v>
      </c>
      <c r="C485" s="1" t="s">
        <v>966</v>
      </c>
      <c r="D485" s="1" t="s">
        <v>15</v>
      </c>
      <c r="E485">
        <v>31</v>
      </c>
      <c r="F485">
        <v>33</v>
      </c>
      <c r="G485" s="1" t="s">
        <v>824</v>
      </c>
      <c r="H485">
        <v>1</v>
      </c>
      <c r="I485" t="s">
        <v>2119</v>
      </c>
    </row>
    <row r="486" spans="1:9" x14ac:dyDescent="0.3">
      <c r="A486" s="1" t="s">
        <v>2126</v>
      </c>
      <c r="B486" s="1" t="s">
        <v>2118</v>
      </c>
      <c r="C486" s="1" t="s">
        <v>968</v>
      </c>
      <c r="D486" s="1" t="s">
        <v>15</v>
      </c>
      <c r="E486">
        <v>34</v>
      </c>
      <c r="F486">
        <v>10.5</v>
      </c>
      <c r="G486" s="1" t="s">
        <v>824</v>
      </c>
      <c r="H486">
        <v>1</v>
      </c>
      <c r="I486" t="s">
        <v>2119</v>
      </c>
    </row>
    <row r="487" spans="1:9" x14ac:dyDescent="0.3">
      <c r="A487" s="1" t="s">
        <v>2126</v>
      </c>
      <c r="B487" s="1" t="s">
        <v>2121</v>
      </c>
      <c r="C487" s="1" t="s">
        <v>970</v>
      </c>
      <c r="D487" s="1" t="s">
        <v>20</v>
      </c>
      <c r="E487">
        <v>36</v>
      </c>
      <c r="F487">
        <v>12.875</v>
      </c>
      <c r="G487" s="1" t="s">
        <v>2123</v>
      </c>
      <c r="H487">
        <v>1</v>
      </c>
      <c r="I487" t="s">
        <v>2119</v>
      </c>
    </row>
    <row r="488" spans="1:9" x14ac:dyDescent="0.3">
      <c r="A488" s="1" t="s">
        <v>2126</v>
      </c>
      <c r="B488" s="1" t="s">
        <v>2121</v>
      </c>
      <c r="C488" s="1" t="s">
        <v>972</v>
      </c>
      <c r="D488" s="1" t="s">
        <v>20</v>
      </c>
      <c r="E488">
        <v>24</v>
      </c>
      <c r="F488">
        <v>10.5</v>
      </c>
      <c r="G488" s="1" t="s">
        <v>824</v>
      </c>
      <c r="H488">
        <v>1</v>
      </c>
      <c r="I488" t="s">
        <v>2119</v>
      </c>
    </row>
    <row r="489" spans="1:9" x14ac:dyDescent="0.3">
      <c r="A489" s="1" t="s">
        <v>2126</v>
      </c>
      <c r="B489" s="1" t="s">
        <v>2121</v>
      </c>
      <c r="C489" s="1" t="s">
        <v>974</v>
      </c>
      <c r="D489" s="1" t="s">
        <v>20</v>
      </c>
      <c r="E489">
        <v>61</v>
      </c>
      <c r="F489">
        <v>12.35</v>
      </c>
      <c r="G489" s="1" t="s">
        <v>2125</v>
      </c>
      <c r="H489">
        <v>1</v>
      </c>
      <c r="I489" t="s">
        <v>2122</v>
      </c>
    </row>
    <row r="490" spans="1:9" x14ac:dyDescent="0.3">
      <c r="A490" s="1" t="s">
        <v>2126</v>
      </c>
      <c r="B490" s="1" t="s">
        <v>2121</v>
      </c>
      <c r="C490" s="1" t="s">
        <v>975</v>
      </c>
      <c r="D490" s="1" t="s">
        <v>20</v>
      </c>
      <c r="E490">
        <v>50</v>
      </c>
      <c r="F490">
        <v>26</v>
      </c>
      <c r="G490" s="1" t="s">
        <v>824</v>
      </c>
      <c r="H490">
        <v>2</v>
      </c>
      <c r="I490" t="s">
        <v>2119</v>
      </c>
    </row>
    <row r="491" spans="1:9" x14ac:dyDescent="0.3">
      <c r="A491" s="1" t="s">
        <v>2126</v>
      </c>
      <c r="B491" s="1" t="s">
        <v>2118</v>
      </c>
      <c r="C491" s="1" t="s">
        <v>978</v>
      </c>
      <c r="D491" s="1" t="s">
        <v>15</v>
      </c>
      <c r="E491">
        <v>42</v>
      </c>
      <c r="F491">
        <v>26</v>
      </c>
      <c r="G491" s="1" t="s">
        <v>824</v>
      </c>
      <c r="H491">
        <v>2</v>
      </c>
      <c r="I491" t="s">
        <v>2119</v>
      </c>
    </row>
    <row r="492" spans="1:9" x14ac:dyDescent="0.3">
      <c r="A492" s="1" t="s">
        <v>2126</v>
      </c>
      <c r="B492" s="1" t="s">
        <v>2121</v>
      </c>
      <c r="C492" s="1" t="s">
        <v>979</v>
      </c>
      <c r="D492" s="1" t="s">
        <v>15</v>
      </c>
      <c r="E492">
        <v>57</v>
      </c>
      <c r="F492">
        <v>10.5</v>
      </c>
      <c r="G492" s="1" t="s">
        <v>824</v>
      </c>
      <c r="H492">
        <v>1</v>
      </c>
      <c r="I492" t="s">
        <v>2119</v>
      </c>
    </row>
    <row r="493" spans="1:9" x14ac:dyDescent="0.3">
      <c r="A493" s="1" t="s">
        <v>2126</v>
      </c>
      <c r="B493" s="1" t="s">
        <v>2121</v>
      </c>
      <c r="C493" s="1" t="s">
        <v>983</v>
      </c>
      <c r="D493" s="1" t="s">
        <v>20</v>
      </c>
      <c r="E493">
        <v>31</v>
      </c>
      <c r="F493">
        <v>15.0458</v>
      </c>
      <c r="G493" s="1" t="s">
        <v>2123</v>
      </c>
      <c r="H493">
        <v>1</v>
      </c>
      <c r="I493" t="s">
        <v>2119</v>
      </c>
    </row>
    <row r="494" spans="1:9" x14ac:dyDescent="0.3">
      <c r="A494" s="1" t="s">
        <v>2126</v>
      </c>
      <c r="B494" s="1" t="s">
        <v>2118</v>
      </c>
      <c r="C494" s="1" t="s">
        <v>985</v>
      </c>
      <c r="D494" s="1" t="s">
        <v>20</v>
      </c>
      <c r="E494">
        <v>1</v>
      </c>
      <c r="F494">
        <v>37.004199999999997</v>
      </c>
      <c r="G494" s="1" t="s">
        <v>2123</v>
      </c>
      <c r="H494">
        <v>3</v>
      </c>
      <c r="I494" t="s">
        <v>2120</v>
      </c>
    </row>
    <row r="495" spans="1:9" x14ac:dyDescent="0.3">
      <c r="A495" s="1" t="s">
        <v>2126</v>
      </c>
      <c r="B495" s="1" t="s">
        <v>2121</v>
      </c>
      <c r="C495" s="1" t="s">
        <v>988</v>
      </c>
      <c r="D495" s="1" t="s">
        <v>20</v>
      </c>
      <c r="E495">
        <v>31</v>
      </c>
      <c r="F495">
        <v>37.004199999999997</v>
      </c>
      <c r="G495" s="1" t="s">
        <v>2123</v>
      </c>
      <c r="H495">
        <v>3</v>
      </c>
      <c r="I495" t="s">
        <v>2119</v>
      </c>
    </row>
    <row r="496" spans="1:9" x14ac:dyDescent="0.3">
      <c r="A496" s="1" t="s">
        <v>2126</v>
      </c>
      <c r="B496" s="1" t="s">
        <v>2118</v>
      </c>
      <c r="C496" s="1" t="s">
        <v>989</v>
      </c>
      <c r="D496" s="1" t="s">
        <v>15</v>
      </c>
      <c r="E496">
        <v>24</v>
      </c>
      <c r="F496">
        <v>37.004199999999997</v>
      </c>
      <c r="G496" s="1" t="s">
        <v>2123</v>
      </c>
      <c r="H496">
        <v>3</v>
      </c>
      <c r="I496" t="s">
        <v>2119</v>
      </c>
    </row>
    <row r="497" spans="1:9" x14ac:dyDescent="0.3">
      <c r="A497" s="1" t="s">
        <v>2126</v>
      </c>
      <c r="B497" s="1" t="s">
        <v>2121</v>
      </c>
      <c r="C497" s="1" t="s">
        <v>990</v>
      </c>
      <c r="D497" s="1" t="s">
        <v>20</v>
      </c>
      <c r="E497">
        <v>31</v>
      </c>
      <c r="F497">
        <v>15.5792</v>
      </c>
      <c r="G497" s="1" t="s">
        <v>2123</v>
      </c>
      <c r="H497">
        <v>1</v>
      </c>
      <c r="I497" t="s">
        <v>2119</v>
      </c>
    </row>
    <row r="498" spans="1:9" x14ac:dyDescent="0.3">
      <c r="A498" s="1" t="s">
        <v>2126</v>
      </c>
      <c r="B498" s="1" t="s">
        <v>2121</v>
      </c>
      <c r="C498" s="1" t="s">
        <v>992</v>
      </c>
      <c r="D498" s="1" t="s">
        <v>20</v>
      </c>
      <c r="E498">
        <v>30</v>
      </c>
      <c r="F498">
        <v>13</v>
      </c>
      <c r="G498" s="1" t="s">
        <v>824</v>
      </c>
      <c r="H498">
        <v>1</v>
      </c>
      <c r="I498" t="s">
        <v>2119</v>
      </c>
    </row>
    <row r="499" spans="1:9" x14ac:dyDescent="0.3">
      <c r="A499" s="1" t="s">
        <v>2126</v>
      </c>
      <c r="B499" s="1" t="s">
        <v>2121</v>
      </c>
      <c r="C499" s="1" t="s">
        <v>994</v>
      </c>
      <c r="D499" s="1" t="s">
        <v>20</v>
      </c>
      <c r="E499">
        <v>40</v>
      </c>
      <c r="F499">
        <v>16</v>
      </c>
      <c r="G499" s="1" t="s">
        <v>824</v>
      </c>
      <c r="H499">
        <v>1</v>
      </c>
      <c r="I499" t="s">
        <v>2119</v>
      </c>
    </row>
    <row r="500" spans="1:9" x14ac:dyDescent="0.3">
      <c r="A500" s="1" t="s">
        <v>2126</v>
      </c>
      <c r="B500" s="1" t="s">
        <v>2121</v>
      </c>
      <c r="C500" s="1" t="s">
        <v>996</v>
      </c>
      <c r="D500" s="1" t="s">
        <v>20</v>
      </c>
      <c r="E500">
        <v>32</v>
      </c>
      <c r="F500">
        <v>13.5</v>
      </c>
      <c r="G500" s="1" t="s">
        <v>824</v>
      </c>
      <c r="H500">
        <v>1</v>
      </c>
      <c r="I500" t="s">
        <v>2119</v>
      </c>
    </row>
    <row r="501" spans="1:9" x14ac:dyDescent="0.3">
      <c r="A501" s="1" t="s">
        <v>2126</v>
      </c>
      <c r="B501" s="1" t="s">
        <v>2121</v>
      </c>
      <c r="C501" s="1" t="s">
        <v>998</v>
      </c>
      <c r="D501" s="1" t="s">
        <v>20</v>
      </c>
      <c r="E501">
        <v>30</v>
      </c>
      <c r="F501">
        <v>13</v>
      </c>
      <c r="G501" s="1" t="s">
        <v>824</v>
      </c>
      <c r="H501">
        <v>1</v>
      </c>
      <c r="I501" t="s">
        <v>2119</v>
      </c>
    </row>
    <row r="502" spans="1:9" x14ac:dyDescent="0.3">
      <c r="A502" s="1" t="s">
        <v>2126</v>
      </c>
      <c r="B502" s="1" t="s">
        <v>2121</v>
      </c>
      <c r="C502" s="1" t="s">
        <v>1000</v>
      </c>
      <c r="D502" s="1" t="s">
        <v>20</v>
      </c>
      <c r="E502">
        <v>46</v>
      </c>
      <c r="F502">
        <v>26</v>
      </c>
      <c r="G502" s="1" t="s">
        <v>824</v>
      </c>
      <c r="H502">
        <v>1</v>
      </c>
      <c r="I502" t="s">
        <v>2119</v>
      </c>
    </row>
    <row r="503" spans="1:9" x14ac:dyDescent="0.3">
      <c r="A503" s="1" t="s">
        <v>2126</v>
      </c>
      <c r="B503" s="1" t="s">
        <v>2118</v>
      </c>
      <c r="C503" s="1" t="s">
        <v>1001</v>
      </c>
      <c r="D503" s="1" t="s">
        <v>15</v>
      </c>
      <c r="E503">
        <v>13</v>
      </c>
      <c r="F503">
        <v>19.5</v>
      </c>
      <c r="G503" s="1" t="s">
        <v>824</v>
      </c>
      <c r="H503">
        <v>2</v>
      </c>
      <c r="I503" t="s">
        <v>2120</v>
      </c>
    </row>
    <row r="504" spans="1:9" x14ac:dyDescent="0.3">
      <c r="A504" s="1" t="s">
        <v>2126</v>
      </c>
      <c r="B504" s="1" t="s">
        <v>2118</v>
      </c>
      <c r="C504" s="1" t="s">
        <v>1003</v>
      </c>
      <c r="D504" s="1" t="s">
        <v>15</v>
      </c>
      <c r="E504">
        <v>41</v>
      </c>
      <c r="F504">
        <v>19.5</v>
      </c>
      <c r="G504" s="1" t="s">
        <v>824</v>
      </c>
      <c r="H504">
        <v>2</v>
      </c>
      <c r="I504" t="s">
        <v>2119</v>
      </c>
    </row>
    <row r="505" spans="1:9" x14ac:dyDescent="0.3">
      <c r="A505" s="1" t="s">
        <v>2126</v>
      </c>
      <c r="B505" s="1" t="s">
        <v>2118</v>
      </c>
      <c r="C505" s="1" t="s">
        <v>1004</v>
      </c>
      <c r="D505" s="1" t="s">
        <v>20</v>
      </c>
      <c r="E505">
        <v>19</v>
      </c>
      <c r="F505">
        <v>10.5</v>
      </c>
      <c r="G505" s="1" t="s">
        <v>824</v>
      </c>
      <c r="H505">
        <v>1</v>
      </c>
      <c r="I505" t="s">
        <v>2119</v>
      </c>
    </row>
    <row r="506" spans="1:9" x14ac:dyDescent="0.3">
      <c r="A506" s="1" t="s">
        <v>2126</v>
      </c>
      <c r="B506" s="1" t="s">
        <v>2121</v>
      </c>
      <c r="C506" s="1" t="s">
        <v>1007</v>
      </c>
      <c r="D506" s="1" t="s">
        <v>20</v>
      </c>
      <c r="E506">
        <v>39</v>
      </c>
      <c r="F506">
        <v>13</v>
      </c>
      <c r="G506" s="1" t="s">
        <v>824</v>
      </c>
      <c r="H506">
        <v>1</v>
      </c>
      <c r="I506" t="s">
        <v>2119</v>
      </c>
    </row>
    <row r="507" spans="1:9" x14ac:dyDescent="0.3">
      <c r="A507" s="1" t="s">
        <v>2126</v>
      </c>
      <c r="B507" s="1" t="s">
        <v>2121</v>
      </c>
      <c r="C507" s="1" t="s">
        <v>1009</v>
      </c>
      <c r="D507" s="1" t="s">
        <v>20</v>
      </c>
      <c r="E507">
        <v>48</v>
      </c>
      <c r="F507">
        <v>13</v>
      </c>
      <c r="G507" s="1" t="s">
        <v>824</v>
      </c>
      <c r="H507">
        <v>1</v>
      </c>
      <c r="I507" t="s">
        <v>2119</v>
      </c>
    </row>
    <row r="508" spans="1:9" x14ac:dyDescent="0.3">
      <c r="A508" s="1" t="s">
        <v>2126</v>
      </c>
      <c r="B508" s="1" t="s">
        <v>2121</v>
      </c>
      <c r="C508" s="1" t="s">
        <v>1011</v>
      </c>
      <c r="D508" s="1" t="s">
        <v>20</v>
      </c>
      <c r="E508">
        <v>70</v>
      </c>
      <c r="F508">
        <v>10.5</v>
      </c>
      <c r="G508" s="1" t="s">
        <v>824</v>
      </c>
      <c r="H508">
        <v>1</v>
      </c>
      <c r="I508" t="s">
        <v>2122</v>
      </c>
    </row>
    <row r="509" spans="1:9" x14ac:dyDescent="0.3">
      <c r="A509" s="1" t="s">
        <v>2126</v>
      </c>
      <c r="B509" s="1" t="s">
        <v>2121</v>
      </c>
      <c r="C509" s="1" t="s">
        <v>1014</v>
      </c>
      <c r="D509" s="1" t="s">
        <v>20</v>
      </c>
      <c r="E509">
        <v>27</v>
      </c>
      <c r="F509">
        <v>13</v>
      </c>
      <c r="G509" s="1" t="s">
        <v>824</v>
      </c>
      <c r="H509">
        <v>1</v>
      </c>
      <c r="I509" t="s">
        <v>2119</v>
      </c>
    </row>
    <row r="510" spans="1:9" x14ac:dyDescent="0.3">
      <c r="A510" s="1" t="s">
        <v>2126</v>
      </c>
      <c r="B510" s="1" t="s">
        <v>2121</v>
      </c>
      <c r="C510" s="1" t="s">
        <v>1015</v>
      </c>
      <c r="D510" s="1" t="s">
        <v>20</v>
      </c>
      <c r="E510">
        <v>54</v>
      </c>
      <c r="F510">
        <v>14</v>
      </c>
      <c r="G510" s="1" t="s">
        <v>824</v>
      </c>
      <c r="H510">
        <v>1</v>
      </c>
      <c r="I510" t="s">
        <v>2119</v>
      </c>
    </row>
    <row r="511" spans="1:9" x14ac:dyDescent="0.3">
      <c r="A511" s="1" t="s">
        <v>2126</v>
      </c>
      <c r="B511" s="1" t="s">
        <v>2121</v>
      </c>
      <c r="C511" s="1" t="s">
        <v>1017</v>
      </c>
      <c r="D511" s="1" t="s">
        <v>20</v>
      </c>
      <c r="E511">
        <v>39</v>
      </c>
      <c r="F511">
        <v>26</v>
      </c>
      <c r="G511" s="1" t="s">
        <v>824</v>
      </c>
      <c r="H511">
        <v>1</v>
      </c>
      <c r="I511" t="s">
        <v>2119</v>
      </c>
    </row>
    <row r="512" spans="1:9" x14ac:dyDescent="0.3">
      <c r="A512" s="1" t="s">
        <v>2126</v>
      </c>
      <c r="B512" s="1" t="s">
        <v>2121</v>
      </c>
      <c r="C512" s="1" t="s">
        <v>1018</v>
      </c>
      <c r="D512" s="1" t="s">
        <v>20</v>
      </c>
      <c r="E512">
        <v>16</v>
      </c>
      <c r="F512">
        <v>10.5</v>
      </c>
      <c r="G512" s="1" t="s">
        <v>824</v>
      </c>
      <c r="H512">
        <v>1</v>
      </c>
      <c r="I512" t="s">
        <v>2120</v>
      </c>
    </row>
    <row r="513" spans="1:9" x14ac:dyDescent="0.3">
      <c r="A513" s="1" t="s">
        <v>2126</v>
      </c>
      <c r="B513" s="1" t="s">
        <v>2121</v>
      </c>
      <c r="C513" s="1" t="s">
        <v>1020</v>
      </c>
      <c r="D513" s="1" t="s">
        <v>20</v>
      </c>
      <c r="E513">
        <v>62</v>
      </c>
      <c r="F513">
        <v>9.6875</v>
      </c>
      <c r="G513" s="1" t="s">
        <v>2125</v>
      </c>
      <c r="H513">
        <v>1</v>
      </c>
      <c r="I513" t="s">
        <v>2122</v>
      </c>
    </row>
    <row r="514" spans="1:9" x14ac:dyDescent="0.3">
      <c r="A514" s="1" t="s">
        <v>2126</v>
      </c>
      <c r="B514" s="1" t="s">
        <v>2121</v>
      </c>
      <c r="C514" s="1" t="s">
        <v>1022</v>
      </c>
      <c r="D514" s="1" t="s">
        <v>20</v>
      </c>
      <c r="E514">
        <v>32.5</v>
      </c>
      <c r="F514">
        <v>30.070799999999998</v>
      </c>
      <c r="G514" s="1" t="s">
        <v>2123</v>
      </c>
      <c r="H514">
        <v>2</v>
      </c>
      <c r="I514" t="s">
        <v>2119</v>
      </c>
    </row>
    <row r="515" spans="1:9" x14ac:dyDescent="0.3">
      <c r="A515" s="1" t="s">
        <v>2126</v>
      </c>
      <c r="B515" s="1" t="s">
        <v>2118</v>
      </c>
      <c r="C515" s="1" t="s">
        <v>1023</v>
      </c>
      <c r="D515" s="1" t="s">
        <v>15</v>
      </c>
      <c r="E515">
        <v>14</v>
      </c>
      <c r="F515">
        <v>30.070799999999998</v>
      </c>
      <c r="G515" s="1" t="s">
        <v>2123</v>
      </c>
      <c r="H515">
        <v>2</v>
      </c>
      <c r="I515" t="s">
        <v>2120</v>
      </c>
    </row>
    <row r="516" spans="1:9" x14ac:dyDescent="0.3">
      <c r="A516" s="1" t="s">
        <v>2126</v>
      </c>
      <c r="B516" s="1" t="s">
        <v>2118</v>
      </c>
      <c r="C516" s="1" t="s">
        <v>1024</v>
      </c>
      <c r="D516" s="1" t="s">
        <v>20</v>
      </c>
      <c r="E516">
        <v>2</v>
      </c>
      <c r="F516">
        <v>26</v>
      </c>
      <c r="G516" s="1" t="s">
        <v>824</v>
      </c>
      <c r="H516">
        <v>3</v>
      </c>
      <c r="I516" t="s">
        <v>2120</v>
      </c>
    </row>
    <row r="517" spans="1:9" x14ac:dyDescent="0.3">
      <c r="A517" s="1" t="s">
        <v>2126</v>
      </c>
      <c r="B517" s="1" t="s">
        <v>2118</v>
      </c>
      <c r="C517" s="1" t="s">
        <v>1027</v>
      </c>
      <c r="D517" s="1" t="s">
        <v>20</v>
      </c>
      <c r="E517">
        <v>3</v>
      </c>
      <c r="F517">
        <v>26</v>
      </c>
      <c r="G517" s="1" t="s">
        <v>824</v>
      </c>
      <c r="H517">
        <v>3</v>
      </c>
      <c r="I517" t="s">
        <v>2120</v>
      </c>
    </row>
    <row r="518" spans="1:9" x14ac:dyDescent="0.3">
      <c r="A518" s="1" t="s">
        <v>2126</v>
      </c>
      <c r="B518" s="1" t="s">
        <v>2121</v>
      </c>
      <c r="C518" s="1" t="s">
        <v>1028</v>
      </c>
      <c r="D518" s="1" t="s">
        <v>20</v>
      </c>
      <c r="E518">
        <v>36.5</v>
      </c>
      <c r="F518">
        <v>26</v>
      </c>
      <c r="G518" s="1" t="s">
        <v>824</v>
      </c>
      <c r="H518">
        <v>3</v>
      </c>
      <c r="I518" t="s">
        <v>2119</v>
      </c>
    </row>
    <row r="519" spans="1:9" x14ac:dyDescent="0.3">
      <c r="A519" s="1" t="s">
        <v>2126</v>
      </c>
      <c r="B519" s="1" t="s">
        <v>2121</v>
      </c>
      <c r="C519" s="1" t="s">
        <v>1029</v>
      </c>
      <c r="D519" s="1" t="s">
        <v>20</v>
      </c>
      <c r="E519">
        <v>26</v>
      </c>
      <c r="F519">
        <v>13</v>
      </c>
      <c r="G519" s="1" t="s">
        <v>824</v>
      </c>
      <c r="H519">
        <v>1</v>
      </c>
      <c r="I519" t="s">
        <v>2119</v>
      </c>
    </row>
    <row r="520" spans="1:9" x14ac:dyDescent="0.3">
      <c r="A520" s="1" t="s">
        <v>2126</v>
      </c>
      <c r="B520" s="1" t="s">
        <v>2121</v>
      </c>
      <c r="C520" s="1" t="s">
        <v>1030</v>
      </c>
      <c r="D520" s="1" t="s">
        <v>20</v>
      </c>
      <c r="E520">
        <v>19</v>
      </c>
      <c r="F520">
        <v>36.75</v>
      </c>
      <c r="G520" s="1" t="s">
        <v>824</v>
      </c>
      <c r="H520">
        <v>3</v>
      </c>
      <c r="I520" t="s">
        <v>2119</v>
      </c>
    </row>
    <row r="521" spans="1:9" x14ac:dyDescent="0.3">
      <c r="A521" s="1" t="s">
        <v>2126</v>
      </c>
      <c r="B521" s="1" t="s">
        <v>2121</v>
      </c>
      <c r="C521" s="1" t="s">
        <v>1032</v>
      </c>
      <c r="D521" s="1" t="s">
        <v>20</v>
      </c>
      <c r="E521">
        <v>28</v>
      </c>
      <c r="F521">
        <v>13.5</v>
      </c>
      <c r="G521" s="1" t="s">
        <v>824</v>
      </c>
      <c r="H521">
        <v>1</v>
      </c>
      <c r="I521" t="s">
        <v>2119</v>
      </c>
    </row>
    <row r="522" spans="1:9" x14ac:dyDescent="0.3">
      <c r="A522" s="1" t="s">
        <v>2126</v>
      </c>
      <c r="B522" s="1" t="s">
        <v>2118</v>
      </c>
      <c r="C522" s="1" t="s">
        <v>1034</v>
      </c>
      <c r="D522" s="1" t="s">
        <v>20</v>
      </c>
      <c r="E522">
        <v>20</v>
      </c>
      <c r="F522">
        <v>13.862500000000001</v>
      </c>
      <c r="G522" s="1" t="s">
        <v>2123</v>
      </c>
      <c r="H522">
        <v>1</v>
      </c>
      <c r="I522" t="s">
        <v>2119</v>
      </c>
    </row>
    <row r="523" spans="1:9" x14ac:dyDescent="0.3">
      <c r="A523" s="1" t="s">
        <v>2126</v>
      </c>
      <c r="B523" s="1" t="s">
        <v>2118</v>
      </c>
      <c r="C523" s="1" t="s">
        <v>1038</v>
      </c>
      <c r="D523" s="1" t="s">
        <v>15</v>
      </c>
      <c r="E523">
        <v>29</v>
      </c>
      <c r="F523">
        <v>10.5</v>
      </c>
      <c r="G523" s="1" t="s">
        <v>824</v>
      </c>
      <c r="H523">
        <v>1</v>
      </c>
      <c r="I523" t="s">
        <v>2119</v>
      </c>
    </row>
    <row r="524" spans="1:9" x14ac:dyDescent="0.3">
      <c r="A524" s="1" t="s">
        <v>2126</v>
      </c>
      <c r="B524" s="1" t="s">
        <v>2121</v>
      </c>
      <c r="C524" s="1" t="s">
        <v>1041</v>
      </c>
      <c r="D524" s="1" t="s">
        <v>20</v>
      </c>
      <c r="E524">
        <v>39</v>
      </c>
      <c r="F524">
        <v>13</v>
      </c>
      <c r="G524" s="1" t="s">
        <v>824</v>
      </c>
      <c r="H524">
        <v>1</v>
      </c>
      <c r="I524" t="s">
        <v>2119</v>
      </c>
    </row>
    <row r="525" spans="1:9" x14ac:dyDescent="0.3">
      <c r="A525" s="1" t="s">
        <v>2126</v>
      </c>
      <c r="B525" s="1" t="s">
        <v>2118</v>
      </c>
      <c r="C525" s="1" t="s">
        <v>1043</v>
      </c>
      <c r="D525" s="1" t="s">
        <v>20</v>
      </c>
      <c r="E525">
        <v>22</v>
      </c>
      <c r="F525">
        <v>10.5</v>
      </c>
      <c r="G525" s="1" t="s">
        <v>824</v>
      </c>
      <c r="H525">
        <v>1</v>
      </c>
      <c r="I525" t="s">
        <v>2119</v>
      </c>
    </row>
    <row r="526" spans="1:9" x14ac:dyDescent="0.3">
      <c r="A526" s="1" t="s">
        <v>2126</v>
      </c>
      <c r="B526" s="1" t="s">
        <v>2118</v>
      </c>
      <c r="C526" s="1" t="s">
        <v>1046</v>
      </c>
      <c r="D526" s="1" t="s">
        <v>20</v>
      </c>
      <c r="E526">
        <v>31</v>
      </c>
      <c r="F526">
        <v>13.862500000000001</v>
      </c>
      <c r="G526" s="1" t="s">
        <v>2123</v>
      </c>
      <c r="H526">
        <v>1</v>
      </c>
      <c r="I526" t="s">
        <v>2119</v>
      </c>
    </row>
    <row r="527" spans="1:9" x14ac:dyDescent="0.3">
      <c r="A527" s="1" t="s">
        <v>2126</v>
      </c>
      <c r="B527" s="1" t="s">
        <v>2121</v>
      </c>
      <c r="C527" s="1" t="s">
        <v>1049</v>
      </c>
      <c r="D527" s="1" t="s">
        <v>20</v>
      </c>
      <c r="E527">
        <v>23</v>
      </c>
      <c r="F527">
        <v>10.5</v>
      </c>
      <c r="G527" s="1" t="s">
        <v>824</v>
      </c>
      <c r="H527">
        <v>1</v>
      </c>
      <c r="I527" t="s">
        <v>2119</v>
      </c>
    </row>
    <row r="528" spans="1:9" x14ac:dyDescent="0.3">
      <c r="A528" s="1" t="s">
        <v>2126</v>
      </c>
      <c r="B528" s="1" t="s">
        <v>2118</v>
      </c>
      <c r="C528" s="1" t="s">
        <v>1051</v>
      </c>
      <c r="D528" s="1" t="s">
        <v>20</v>
      </c>
      <c r="E528">
        <v>29</v>
      </c>
      <c r="F528">
        <v>13.8583</v>
      </c>
      <c r="G528" s="1" t="s">
        <v>2123</v>
      </c>
      <c r="H528">
        <v>1</v>
      </c>
      <c r="I528" t="s">
        <v>2119</v>
      </c>
    </row>
    <row r="529" spans="1:9" x14ac:dyDescent="0.3">
      <c r="A529" s="1" t="s">
        <v>2126</v>
      </c>
      <c r="B529" s="1" t="s">
        <v>2121</v>
      </c>
      <c r="C529" s="1" t="s">
        <v>1053</v>
      </c>
      <c r="D529" s="1" t="s">
        <v>20</v>
      </c>
      <c r="E529">
        <v>28</v>
      </c>
      <c r="F529">
        <v>10.5</v>
      </c>
      <c r="G529" s="1" t="s">
        <v>824</v>
      </c>
      <c r="H529">
        <v>1</v>
      </c>
      <c r="I529" t="s">
        <v>2119</v>
      </c>
    </row>
    <row r="530" spans="1:9" x14ac:dyDescent="0.3">
      <c r="A530" s="1" t="s">
        <v>2126</v>
      </c>
      <c r="B530" s="1" t="s">
        <v>2121</v>
      </c>
      <c r="C530" s="1" t="s">
        <v>1056</v>
      </c>
      <c r="D530" s="1" t="s">
        <v>20</v>
      </c>
      <c r="E530">
        <v>31</v>
      </c>
      <c r="F530">
        <v>0</v>
      </c>
      <c r="G530" s="1" t="s">
        <v>824</v>
      </c>
      <c r="H530">
        <v>1</v>
      </c>
      <c r="I530" t="s">
        <v>2119</v>
      </c>
    </row>
    <row r="531" spans="1:9" x14ac:dyDescent="0.3">
      <c r="A531" s="1" t="s">
        <v>2126</v>
      </c>
      <c r="B531" s="1" t="s">
        <v>2118</v>
      </c>
      <c r="C531" s="1" t="s">
        <v>1057</v>
      </c>
      <c r="D531" s="1" t="s">
        <v>15</v>
      </c>
      <c r="E531">
        <v>50</v>
      </c>
      <c r="F531">
        <v>26</v>
      </c>
      <c r="G531" s="1" t="s">
        <v>824</v>
      </c>
      <c r="H531">
        <v>2</v>
      </c>
      <c r="I531" t="s">
        <v>2119</v>
      </c>
    </row>
    <row r="532" spans="1:9" x14ac:dyDescent="0.3">
      <c r="A532" s="1" t="s">
        <v>2126</v>
      </c>
      <c r="B532" s="1" t="s">
        <v>2121</v>
      </c>
      <c r="C532" s="1" t="s">
        <v>1059</v>
      </c>
      <c r="D532" s="1" t="s">
        <v>20</v>
      </c>
      <c r="E532">
        <v>19</v>
      </c>
      <c r="F532">
        <v>10.5</v>
      </c>
      <c r="G532" s="1" t="s">
        <v>824</v>
      </c>
      <c r="H532">
        <v>1</v>
      </c>
      <c r="I532" t="s">
        <v>2119</v>
      </c>
    </row>
    <row r="533" spans="1:9" x14ac:dyDescent="0.3">
      <c r="A533" s="1" t="s">
        <v>2126</v>
      </c>
      <c r="B533" s="1" t="s">
        <v>2121</v>
      </c>
      <c r="C533" s="1" t="s">
        <v>1061</v>
      </c>
      <c r="D533" s="1" t="s">
        <v>20</v>
      </c>
      <c r="E533">
        <v>31</v>
      </c>
      <c r="F533">
        <v>15.05</v>
      </c>
      <c r="G533" s="1" t="s">
        <v>2123</v>
      </c>
      <c r="H533">
        <v>1</v>
      </c>
      <c r="I533" t="s">
        <v>2119</v>
      </c>
    </row>
    <row r="534" spans="1:9" x14ac:dyDescent="0.3">
      <c r="A534" s="1" t="s">
        <v>2126</v>
      </c>
      <c r="B534" s="1" t="s">
        <v>2121</v>
      </c>
      <c r="C534" s="1" t="s">
        <v>1063</v>
      </c>
      <c r="D534" s="1" t="s">
        <v>20</v>
      </c>
      <c r="E534">
        <v>41</v>
      </c>
      <c r="F534">
        <v>13</v>
      </c>
      <c r="G534" s="1" t="s">
        <v>824</v>
      </c>
      <c r="H534">
        <v>1</v>
      </c>
      <c r="I534" t="s">
        <v>2119</v>
      </c>
    </row>
    <row r="535" spans="1:9" x14ac:dyDescent="0.3">
      <c r="A535" s="1" t="s">
        <v>2126</v>
      </c>
      <c r="B535" s="1" t="s">
        <v>2118</v>
      </c>
      <c r="C535" s="1" t="s">
        <v>1064</v>
      </c>
      <c r="D535" s="1" t="s">
        <v>15</v>
      </c>
      <c r="E535">
        <v>21</v>
      </c>
      <c r="F535">
        <v>21</v>
      </c>
      <c r="G535" s="1" t="s">
        <v>824</v>
      </c>
      <c r="H535">
        <v>2</v>
      </c>
      <c r="I535" t="s">
        <v>2119</v>
      </c>
    </row>
    <row r="536" spans="1:9" x14ac:dyDescent="0.3">
      <c r="A536" s="1" t="s">
        <v>2126</v>
      </c>
      <c r="B536" s="1" t="s">
        <v>2118</v>
      </c>
      <c r="C536" s="1" t="s">
        <v>1067</v>
      </c>
      <c r="D536" s="1" t="s">
        <v>15</v>
      </c>
      <c r="E536">
        <v>19</v>
      </c>
      <c r="F536">
        <v>26</v>
      </c>
      <c r="G536" s="1" t="s">
        <v>824</v>
      </c>
      <c r="H536">
        <v>1</v>
      </c>
      <c r="I536" t="s">
        <v>2119</v>
      </c>
    </row>
    <row r="537" spans="1:9" x14ac:dyDescent="0.3">
      <c r="A537" s="1" t="s">
        <v>2126</v>
      </c>
      <c r="B537" s="1" t="s">
        <v>2121</v>
      </c>
      <c r="C537" s="1" t="s">
        <v>1069</v>
      </c>
      <c r="D537" s="1" t="s">
        <v>20</v>
      </c>
      <c r="E537">
        <v>43</v>
      </c>
      <c r="F537">
        <v>21</v>
      </c>
      <c r="G537" s="1" t="s">
        <v>824</v>
      </c>
      <c r="H537">
        <v>2</v>
      </c>
      <c r="I537" t="s">
        <v>2119</v>
      </c>
    </row>
    <row r="538" spans="1:9" x14ac:dyDescent="0.3">
      <c r="A538" s="1" t="s">
        <v>2126</v>
      </c>
      <c r="B538" s="1" t="s">
        <v>2118</v>
      </c>
      <c r="C538" s="1" t="s">
        <v>1070</v>
      </c>
      <c r="D538" s="1" t="s">
        <v>15</v>
      </c>
      <c r="E538">
        <v>32</v>
      </c>
      <c r="F538">
        <v>13</v>
      </c>
      <c r="G538" s="1" t="s">
        <v>824</v>
      </c>
      <c r="H538">
        <v>1</v>
      </c>
      <c r="I538" t="s">
        <v>2119</v>
      </c>
    </row>
    <row r="539" spans="1:9" x14ac:dyDescent="0.3">
      <c r="A539" s="1" t="s">
        <v>2126</v>
      </c>
      <c r="B539" s="1" t="s">
        <v>2121</v>
      </c>
      <c r="C539" s="1" t="s">
        <v>1072</v>
      </c>
      <c r="D539" s="1" t="s">
        <v>20</v>
      </c>
      <c r="E539">
        <v>34</v>
      </c>
      <c r="F539">
        <v>13</v>
      </c>
      <c r="G539" s="1" t="s">
        <v>824</v>
      </c>
      <c r="H539">
        <v>1</v>
      </c>
      <c r="I539" t="s">
        <v>2119</v>
      </c>
    </row>
    <row r="540" spans="1:9" x14ac:dyDescent="0.3">
      <c r="A540" s="1" t="s">
        <v>2126</v>
      </c>
      <c r="B540" s="1" t="s">
        <v>2118</v>
      </c>
      <c r="C540" s="1" t="s">
        <v>1074</v>
      </c>
      <c r="D540" s="1" t="s">
        <v>20</v>
      </c>
      <c r="E540">
        <v>30</v>
      </c>
      <c r="F540">
        <v>12.737500000000001</v>
      </c>
      <c r="G540" s="1" t="s">
        <v>2123</v>
      </c>
      <c r="H540">
        <v>1</v>
      </c>
      <c r="I540" t="s">
        <v>2119</v>
      </c>
    </row>
    <row r="541" spans="1:9" x14ac:dyDescent="0.3">
      <c r="A541" s="1" t="s">
        <v>2126</v>
      </c>
      <c r="B541" s="1" t="s">
        <v>2121</v>
      </c>
      <c r="C541" s="1" t="s">
        <v>1077</v>
      </c>
      <c r="D541" s="1" t="s">
        <v>20</v>
      </c>
      <c r="E541">
        <v>27</v>
      </c>
      <c r="F541">
        <v>15.033300000000001</v>
      </c>
      <c r="G541" s="1" t="s">
        <v>2123</v>
      </c>
      <c r="H541">
        <v>1</v>
      </c>
      <c r="I541" t="s">
        <v>2119</v>
      </c>
    </row>
    <row r="542" spans="1:9" x14ac:dyDescent="0.3">
      <c r="A542" s="1" t="s">
        <v>2126</v>
      </c>
      <c r="B542" s="1" t="s">
        <v>2118</v>
      </c>
      <c r="C542" s="1" t="s">
        <v>1079</v>
      </c>
      <c r="D542" s="1" t="s">
        <v>15</v>
      </c>
      <c r="E542">
        <v>2</v>
      </c>
      <c r="F542">
        <v>26</v>
      </c>
      <c r="G542" s="1" t="s">
        <v>824</v>
      </c>
      <c r="H542">
        <v>3</v>
      </c>
      <c r="I542" t="s">
        <v>2120</v>
      </c>
    </row>
    <row r="543" spans="1:9" x14ac:dyDescent="0.3">
      <c r="A543" s="1" t="s">
        <v>2126</v>
      </c>
      <c r="B543" s="1" t="s">
        <v>2118</v>
      </c>
      <c r="C543" s="1" t="s">
        <v>1081</v>
      </c>
      <c r="D543" s="1" t="s">
        <v>15</v>
      </c>
      <c r="E543">
        <v>8</v>
      </c>
      <c r="F543">
        <v>26</v>
      </c>
      <c r="G543" s="1" t="s">
        <v>824</v>
      </c>
      <c r="H543">
        <v>3</v>
      </c>
      <c r="I543" t="s">
        <v>2120</v>
      </c>
    </row>
    <row r="544" spans="1:9" x14ac:dyDescent="0.3">
      <c r="A544" s="1" t="s">
        <v>2126</v>
      </c>
      <c r="B544" s="1" t="s">
        <v>2118</v>
      </c>
      <c r="C544" s="1" t="s">
        <v>1082</v>
      </c>
      <c r="D544" s="1" t="s">
        <v>15</v>
      </c>
      <c r="E544">
        <v>33</v>
      </c>
      <c r="F544">
        <v>26</v>
      </c>
      <c r="G544" s="1" t="s">
        <v>824</v>
      </c>
      <c r="H544">
        <v>3</v>
      </c>
      <c r="I544" t="s">
        <v>2119</v>
      </c>
    </row>
    <row r="545" spans="1:9" x14ac:dyDescent="0.3">
      <c r="A545" s="1" t="s">
        <v>2126</v>
      </c>
      <c r="B545" s="1" t="s">
        <v>2121</v>
      </c>
      <c r="C545" s="1" t="s">
        <v>1083</v>
      </c>
      <c r="D545" s="1" t="s">
        <v>20</v>
      </c>
      <c r="E545">
        <v>36</v>
      </c>
      <c r="F545">
        <v>10.5</v>
      </c>
      <c r="G545" s="1" t="s">
        <v>824</v>
      </c>
      <c r="H545">
        <v>1</v>
      </c>
      <c r="I545" t="s">
        <v>2119</v>
      </c>
    </row>
    <row r="546" spans="1:9" x14ac:dyDescent="0.3">
      <c r="A546" s="1" t="s">
        <v>2126</v>
      </c>
      <c r="B546" s="1" t="s">
        <v>2121</v>
      </c>
      <c r="C546" s="1" t="s">
        <v>1086</v>
      </c>
      <c r="D546" s="1" t="s">
        <v>20</v>
      </c>
      <c r="E546">
        <v>34</v>
      </c>
      <c r="F546">
        <v>21</v>
      </c>
      <c r="G546" s="1" t="s">
        <v>824</v>
      </c>
      <c r="H546">
        <v>2</v>
      </c>
      <c r="I546" t="s">
        <v>2119</v>
      </c>
    </row>
    <row r="547" spans="1:9" x14ac:dyDescent="0.3">
      <c r="A547" s="1" t="s">
        <v>2126</v>
      </c>
      <c r="B547" s="1" t="s">
        <v>2118</v>
      </c>
      <c r="C547" s="1" t="s">
        <v>1088</v>
      </c>
      <c r="D547" s="1" t="s">
        <v>15</v>
      </c>
      <c r="E547">
        <v>30</v>
      </c>
      <c r="F547">
        <v>21</v>
      </c>
      <c r="G547" s="1" t="s">
        <v>824</v>
      </c>
      <c r="H547">
        <v>4</v>
      </c>
      <c r="I547" t="s">
        <v>2119</v>
      </c>
    </row>
    <row r="548" spans="1:9" x14ac:dyDescent="0.3">
      <c r="A548" s="1" t="s">
        <v>2126</v>
      </c>
      <c r="B548" s="1" t="s">
        <v>2118</v>
      </c>
      <c r="C548" s="1" t="s">
        <v>1089</v>
      </c>
      <c r="D548" s="1" t="s">
        <v>15</v>
      </c>
      <c r="E548">
        <v>28</v>
      </c>
      <c r="F548">
        <v>13</v>
      </c>
      <c r="G548" s="1" t="s">
        <v>824</v>
      </c>
      <c r="H548">
        <v>1</v>
      </c>
      <c r="I548" t="s">
        <v>2119</v>
      </c>
    </row>
    <row r="549" spans="1:9" x14ac:dyDescent="0.3">
      <c r="A549" s="1" t="s">
        <v>2126</v>
      </c>
      <c r="B549" s="1" t="s">
        <v>2121</v>
      </c>
      <c r="C549" s="1" t="s">
        <v>1091</v>
      </c>
      <c r="D549" s="1" t="s">
        <v>20</v>
      </c>
      <c r="E549">
        <v>23</v>
      </c>
      <c r="F549">
        <v>15.0458</v>
      </c>
      <c r="G549" s="1" t="s">
        <v>2123</v>
      </c>
      <c r="H549">
        <v>1</v>
      </c>
      <c r="I549" t="s">
        <v>2119</v>
      </c>
    </row>
    <row r="550" spans="1:9" x14ac:dyDescent="0.3">
      <c r="A550" s="1" t="s">
        <v>2126</v>
      </c>
      <c r="B550" s="1" t="s">
        <v>2118</v>
      </c>
      <c r="C550" s="1" t="s">
        <v>1093</v>
      </c>
      <c r="D550" s="1" t="s">
        <v>20</v>
      </c>
      <c r="E550">
        <v>0.83330000000000004</v>
      </c>
      <c r="F550">
        <v>18.75</v>
      </c>
      <c r="G550" s="1" t="s">
        <v>824</v>
      </c>
      <c r="H550">
        <v>3</v>
      </c>
      <c r="I550" t="s">
        <v>2120</v>
      </c>
    </row>
    <row r="551" spans="1:9" x14ac:dyDescent="0.3">
      <c r="A551" s="1" t="s">
        <v>2126</v>
      </c>
      <c r="B551" s="1" t="s">
        <v>2118</v>
      </c>
      <c r="C551" s="1" t="s">
        <v>1094</v>
      </c>
      <c r="D551" s="1" t="s">
        <v>20</v>
      </c>
      <c r="E551">
        <v>3</v>
      </c>
      <c r="F551">
        <v>18.75</v>
      </c>
      <c r="G551" s="1" t="s">
        <v>824</v>
      </c>
      <c r="H551">
        <v>3</v>
      </c>
      <c r="I551" t="s">
        <v>2120</v>
      </c>
    </row>
    <row r="552" spans="1:9" x14ac:dyDescent="0.3">
      <c r="A552" s="1" t="s">
        <v>2126</v>
      </c>
      <c r="B552" s="1" t="s">
        <v>2118</v>
      </c>
      <c r="C552" s="1" t="s">
        <v>1095</v>
      </c>
      <c r="D552" s="1" t="s">
        <v>15</v>
      </c>
      <c r="E552">
        <v>24</v>
      </c>
      <c r="F552">
        <v>18.75</v>
      </c>
      <c r="G552" s="1" t="s">
        <v>824</v>
      </c>
      <c r="H552">
        <v>6</v>
      </c>
      <c r="I552" t="s">
        <v>2119</v>
      </c>
    </row>
    <row r="553" spans="1:9" x14ac:dyDescent="0.3">
      <c r="A553" s="1" t="s">
        <v>2126</v>
      </c>
      <c r="B553" s="1" t="s">
        <v>2118</v>
      </c>
      <c r="C553" s="1" t="s">
        <v>1096</v>
      </c>
      <c r="D553" s="1" t="s">
        <v>15</v>
      </c>
      <c r="E553">
        <v>50</v>
      </c>
      <c r="F553">
        <v>10.5</v>
      </c>
      <c r="G553" s="1" t="s">
        <v>824</v>
      </c>
      <c r="H553">
        <v>1</v>
      </c>
      <c r="I553" t="s">
        <v>2119</v>
      </c>
    </row>
    <row r="554" spans="1:9" x14ac:dyDescent="0.3">
      <c r="A554" s="1" t="s">
        <v>2126</v>
      </c>
      <c r="B554" s="1" t="s">
        <v>2121</v>
      </c>
      <c r="C554" s="1" t="s">
        <v>1099</v>
      </c>
      <c r="D554" s="1" t="s">
        <v>20</v>
      </c>
      <c r="E554">
        <v>19</v>
      </c>
      <c r="F554">
        <v>10.5</v>
      </c>
      <c r="G554" s="1" t="s">
        <v>824</v>
      </c>
      <c r="H554">
        <v>1</v>
      </c>
      <c r="I554" t="s">
        <v>2119</v>
      </c>
    </row>
    <row r="555" spans="1:9" x14ac:dyDescent="0.3">
      <c r="A555" s="1" t="s">
        <v>2126</v>
      </c>
      <c r="B555" s="1" t="s">
        <v>2118</v>
      </c>
      <c r="C555" s="1" t="s">
        <v>1100</v>
      </c>
      <c r="D555" s="1" t="s">
        <v>15</v>
      </c>
      <c r="E555">
        <v>21</v>
      </c>
      <c r="F555">
        <v>10.5</v>
      </c>
      <c r="G555" s="1" t="s">
        <v>824</v>
      </c>
      <c r="H555">
        <v>1</v>
      </c>
      <c r="I555" t="s">
        <v>2119</v>
      </c>
    </row>
    <row r="556" spans="1:9" x14ac:dyDescent="0.3">
      <c r="A556" s="1" t="s">
        <v>2126</v>
      </c>
      <c r="B556" s="1" t="s">
        <v>2121</v>
      </c>
      <c r="C556" s="1" t="s">
        <v>1103</v>
      </c>
      <c r="D556" s="1" t="s">
        <v>20</v>
      </c>
      <c r="E556">
        <v>26</v>
      </c>
      <c r="F556">
        <v>13</v>
      </c>
      <c r="G556" s="1" t="s">
        <v>824</v>
      </c>
      <c r="H556">
        <v>1</v>
      </c>
      <c r="I556" t="s">
        <v>2119</v>
      </c>
    </row>
    <row r="557" spans="1:9" x14ac:dyDescent="0.3">
      <c r="A557" s="1" t="s">
        <v>2126</v>
      </c>
      <c r="B557" s="1" t="s">
        <v>2121</v>
      </c>
      <c r="C557" s="1" t="s">
        <v>1104</v>
      </c>
      <c r="D557" s="1" t="s">
        <v>20</v>
      </c>
      <c r="E557">
        <v>25</v>
      </c>
      <c r="F557">
        <v>13</v>
      </c>
      <c r="G557" s="1" t="s">
        <v>824</v>
      </c>
      <c r="H557">
        <v>1</v>
      </c>
      <c r="I557" t="s">
        <v>2119</v>
      </c>
    </row>
    <row r="558" spans="1:9" x14ac:dyDescent="0.3">
      <c r="A558" s="1" t="s">
        <v>2126</v>
      </c>
      <c r="B558" s="1" t="s">
        <v>2121</v>
      </c>
      <c r="C558" s="1" t="s">
        <v>1105</v>
      </c>
      <c r="D558" s="1" t="s">
        <v>20</v>
      </c>
      <c r="E558">
        <v>27</v>
      </c>
      <c r="F558">
        <v>26</v>
      </c>
      <c r="G558" s="1" t="s">
        <v>824</v>
      </c>
      <c r="H558">
        <v>1</v>
      </c>
      <c r="I558" t="s">
        <v>2119</v>
      </c>
    </row>
    <row r="559" spans="1:9" x14ac:dyDescent="0.3">
      <c r="A559" s="1" t="s">
        <v>2126</v>
      </c>
      <c r="B559" s="1" t="s">
        <v>2118</v>
      </c>
      <c r="C559" s="1" t="s">
        <v>1107</v>
      </c>
      <c r="D559" s="1" t="s">
        <v>15</v>
      </c>
      <c r="E559">
        <v>25</v>
      </c>
      <c r="F559">
        <v>26</v>
      </c>
      <c r="G559" s="1" t="s">
        <v>824</v>
      </c>
      <c r="H559">
        <v>2</v>
      </c>
      <c r="I559" t="s">
        <v>2119</v>
      </c>
    </row>
    <row r="560" spans="1:9" x14ac:dyDescent="0.3">
      <c r="A560" s="1" t="s">
        <v>2126</v>
      </c>
      <c r="B560" s="1" t="s">
        <v>2118</v>
      </c>
      <c r="C560" s="1" t="s">
        <v>1109</v>
      </c>
      <c r="D560" s="1" t="s">
        <v>15</v>
      </c>
      <c r="E560">
        <v>18</v>
      </c>
      <c r="F560">
        <v>13</v>
      </c>
      <c r="G560" s="1" t="s">
        <v>824</v>
      </c>
      <c r="H560">
        <v>3</v>
      </c>
      <c r="I560" t="s">
        <v>2119</v>
      </c>
    </row>
    <row r="561" spans="1:9" x14ac:dyDescent="0.3">
      <c r="A561" s="1" t="s">
        <v>2126</v>
      </c>
      <c r="B561" s="1" t="s">
        <v>2118</v>
      </c>
      <c r="C561" s="1" t="s">
        <v>1111</v>
      </c>
      <c r="D561" s="1" t="s">
        <v>15</v>
      </c>
      <c r="E561">
        <v>20</v>
      </c>
      <c r="F561">
        <v>36.75</v>
      </c>
      <c r="G561" s="1" t="s">
        <v>824</v>
      </c>
      <c r="H561">
        <v>1</v>
      </c>
      <c r="I561" t="s">
        <v>2119</v>
      </c>
    </row>
    <row r="562" spans="1:9" x14ac:dyDescent="0.3">
      <c r="A562" s="1" t="s">
        <v>2126</v>
      </c>
      <c r="B562" s="1" t="s">
        <v>2118</v>
      </c>
      <c r="C562" s="1" t="s">
        <v>1112</v>
      </c>
      <c r="D562" s="1" t="s">
        <v>15</v>
      </c>
      <c r="E562">
        <v>30</v>
      </c>
      <c r="F562">
        <v>13</v>
      </c>
      <c r="G562" s="1" t="s">
        <v>824</v>
      </c>
      <c r="H562">
        <v>1</v>
      </c>
      <c r="I562" t="s">
        <v>2119</v>
      </c>
    </row>
    <row r="563" spans="1:9" x14ac:dyDescent="0.3">
      <c r="A563" s="1" t="s">
        <v>2126</v>
      </c>
      <c r="B563" s="1" t="s">
        <v>2121</v>
      </c>
      <c r="C563" s="1" t="s">
        <v>1114</v>
      </c>
      <c r="D563" s="1" t="s">
        <v>20</v>
      </c>
      <c r="E563">
        <v>59</v>
      </c>
      <c r="F563">
        <v>13.5</v>
      </c>
      <c r="G563" s="1" t="s">
        <v>824</v>
      </c>
      <c r="H563">
        <v>1</v>
      </c>
      <c r="I563" t="s">
        <v>2119</v>
      </c>
    </row>
    <row r="564" spans="1:9" x14ac:dyDescent="0.3">
      <c r="A564" s="1" t="s">
        <v>2126</v>
      </c>
      <c r="B564" s="1" t="s">
        <v>2118</v>
      </c>
      <c r="C564" s="1" t="s">
        <v>1116</v>
      </c>
      <c r="D564" s="1" t="s">
        <v>15</v>
      </c>
      <c r="E564">
        <v>30</v>
      </c>
      <c r="F564">
        <v>12.35</v>
      </c>
      <c r="G564" s="1" t="s">
        <v>2125</v>
      </c>
      <c r="H564">
        <v>1</v>
      </c>
      <c r="I564" t="s">
        <v>2119</v>
      </c>
    </row>
    <row r="565" spans="1:9" x14ac:dyDescent="0.3">
      <c r="A565" s="1" t="s">
        <v>2126</v>
      </c>
      <c r="B565" s="1" t="s">
        <v>2121</v>
      </c>
      <c r="C565" s="1" t="s">
        <v>1117</v>
      </c>
      <c r="D565" s="1" t="s">
        <v>20</v>
      </c>
      <c r="E565">
        <v>35</v>
      </c>
      <c r="F565">
        <v>10.5</v>
      </c>
      <c r="G565" s="1" t="s">
        <v>824</v>
      </c>
      <c r="H565">
        <v>1</v>
      </c>
      <c r="I565" t="s">
        <v>2119</v>
      </c>
    </row>
    <row r="566" spans="1:9" x14ac:dyDescent="0.3">
      <c r="A566" s="1" t="s">
        <v>2126</v>
      </c>
      <c r="B566" s="1" t="s">
        <v>2118</v>
      </c>
      <c r="C566" s="1" t="s">
        <v>1118</v>
      </c>
      <c r="D566" s="1" t="s">
        <v>15</v>
      </c>
      <c r="E566">
        <v>40</v>
      </c>
      <c r="F566">
        <v>13</v>
      </c>
      <c r="G566" s="1" t="s">
        <v>824</v>
      </c>
      <c r="H566">
        <v>1</v>
      </c>
      <c r="I566" t="s">
        <v>2119</v>
      </c>
    </row>
    <row r="567" spans="1:9" x14ac:dyDescent="0.3">
      <c r="A567" s="1" t="s">
        <v>2126</v>
      </c>
      <c r="B567" s="1" t="s">
        <v>2121</v>
      </c>
      <c r="C567" s="1" t="s">
        <v>1119</v>
      </c>
      <c r="D567" s="1" t="s">
        <v>20</v>
      </c>
      <c r="E567">
        <v>25</v>
      </c>
      <c r="F567">
        <v>13</v>
      </c>
      <c r="G567" s="1" t="s">
        <v>824</v>
      </c>
      <c r="H567">
        <v>1</v>
      </c>
      <c r="I567" t="s">
        <v>2119</v>
      </c>
    </row>
    <row r="568" spans="1:9" x14ac:dyDescent="0.3">
      <c r="A568" s="1" t="s">
        <v>2126</v>
      </c>
      <c r="B568" s="1" t="s">
        <v>2121</v>
      </c>
      <c r="C568" s="1" t="s">
        <v>1121</v>
      </c>
      <c r="D568" s="1" t="s">
        <v>20</v>
      </c>
      <c r="E568">
        <v>41</v>
      </c>
      <c r="F568">
        <v>15.0458</v>
      </c>
      <c r="G568" s="1" t="s">
        <v>2123</v>
      </c>
      <c r="H568">
        <v>1</v>
      </c>
      <c r="I568" t="s">
        <v>2119</v>
      </c>
    </row>
    <row r="569" spans="1:9" x14ac:dyDescent="0.3">
      <c r="A569" s="1" t="s">
        <v>2126</v>
      </c>
      <c r="B569" s="1" t="s">
        <v>2121</v>
      </c>
      <c r="C569" s="1" t="s">
        <v>1122</v>
      </c>
      <c r="D569" s="1" t="s">
        <v>20</v>
      </c>
      <c r="E569">
        <v>25</v>
      </c>
      <c r="F569">
        <v>10.5</v>
      </c>
      <c r="G569" s="1" t="s">
        <v>824</v>
      </c>
      <c r="H569">
        <v>1</v>
      </c>
      <c r="I569" t="s">
        <v>2119</v>
      </c>
    </row>
    <row r="570" spans="1:9" x14ac:dyDescent="0.3">
      <c r="A570" s="1" t="s">
        <v>2126</v>
      </c>
      <c r="B570" s="1" t="s">
        <v>2121</v>
      </c>
      <c r="C570" s="1" t="s">
        <v>1125</v>
      </c>
      <c r="D570" s="1" t="s">
        <v>20</v>
      </c>
      <c r="E570">
        <v>18.5</v>
      </c>
      <c r="F570">
        <v>13</v>
      </c>
      <c r="G570" s="1" t="s">
        <v>824</v>
      </c>
      <c r="H570">
        <v>1</v>
      </c>
      <c r="I570" t="s">
        <v>2119</v>
      </c>
    </row>
    <row r="571" spans="1:9" x14ac:dyDescent="0.3">
      <c r="A571" s="1" t="s">
        <v>2126</v>
      </c>
      <c r="B571" s="1" t="s">
        <v>2121</v>
      </c>
      <c r="C571" s="1" t="s">
        <v>1127</v>
      </c>
      <c r="D571" s="1" t="s">
        <v>20</v>
      </c>
      <c r="E571">
        <v>14</v>
      </c>
      <c r="F571">
        <v>65</v>
      </c>
      <c r="G571" s="1" t="s">
        <v>824</v>
      </c>
      <c r="H571">
        <v>1</v>
      </c>
      <c r="I571" t="s">
        <v>2120</v>
      </c>
    </row>
    <row r="572" spans="1:9" x14ac:dyDescent="0.3">
      <c r="A572" s="1" t="s">
        <v>2126</v>
      </c>
      <c r="B572" s="1" t="s">
        <v>2118</v>
      </c>
      <c r="C572" s="1" t="s">
        <v>1128</v>
      </c>
      <c r="D572" s="1" t="s">
        <v>15</v>
      </c>
      <c r="E572">
        <v>50</v>
      </c>
      <c r="F572">
        <v>10.5</v>
      </c>
      <c r="G572" s="1" t="s">
        <v>824</v>
      </c>
      <c r="H572">
        <v>1</v>
      </c>
      <c r="I572" t="s">
        <v>2119</v>
      </c>
    </row>
    <row r="573" spans="1:9" x14ac:dyDescent="0.3">
      <c r="A573" s="1" t="s">
        <v>2126</v>
      </c>
      <c r="B573" s="1" t="s">
        <v>2121</v>
      </c>
      <c r="C573" s="1" t="s">
        <v>1130</v>
      </c>
      <c r="D573" s="1" t="s">
        <v>20</v>
      </c>
      <c r="E573">
        <v>23</v>
      </c>
      <c r="F573">
        <v>13</v>
      </c>
      <c r="G573" s="1" t="s">
        <v>824</v>
      </c>
      <c r="H573">
        <v>1</v>
      </c>
      <c r="I573" t="s">
        <v>2119</v>
      </c>
    </row>
    <row r="574" spans="1:9" x14ac:dyDescent="0.3">
      <c r="A574" s="1" t="s">
        <v>2126</v>
      </c>
      <c r="B574" s="1" t="s">
        <v>2118</v>
      </c>
      <c r="C574" s="1" t="s">
        <v>1131</v>
      </c>
      <c r="D574" s="1" t="s">
        <v>15</v>
      </c>
      <c r="E574">
        <v>28</v>
      </c>
      <c r="F574">
        <v>12.65</v>
      </c>
      <c r="G574" s="1" t="s">
        <v>824</v>
      </c>
      <c r="H574">
        <v>1</v>
      </c>
      <c r="I574" t="s">
        <v>2119</v>
      </c>
    </row>
    <row r="575" spans="1:9" x14ac:dyDescent="0.3">
      <c r="A575" s="1" t="s">
        <v>2126</v>
      </c>
      <c r="B575" s="1" t="s">
        <v>2118</v>
      </c>
      <c r="C575" s="1" t="s">
        <v>1133</v>
      </c>
      <c r="D575" s="1" t="s">
        <v>15</v>
      </c>
      <c r="E575">
        <v>27</v>
      </c>
      <c r="F575">
        <v>10.5</v>
      </c>
      <c r="G575" s="1" t="s">
        <v>824</v>
      </c>
      <c r="H575">
        <v>1</v>
      </c>
      <c r="I575" t="s">
        <v>2119</v>
      </c>
    </row>
    <row r="576" spans="1:9" x14ac:dyDescent="0.3">
      <c r="A576" s="1" t="s">
        <v>2126</v>
      </c>
      <c r="B576" s="1" t="s">
        <v>2121</v>
      </c>
      <c r="C576" s="1" t="s">
        <v>1135</v>
      </c>
      <c r="D576" s="1" t="s">
        <v>20</v>
      </c>
      <c r="E576">
        <v>29</v>
      </c>
      <c r="F576">
        <v>21</v>
      </c>
      <c r="G576" s="1" t="s">
        <v>824</v>
      </c>
      <c r="H576">
        <v>2</v>
      </c>
      <c r="I576" t="s">
        <v>2119</v>
      </c>
    </row>
    <row r="577" spans="1:9" x14ac:dyDescent="0.3">
      <c r="A577" s="1" t="s">
        <v>2126</v>
      </c>
      <c r="B577" s="1" t="s">
        <v>2121</v>
      </c>
      <c r="C577" s="1" t="s">
        <v>1137</v>
      </c>
      <c r="D577" s="1" t="s">
        <v>15</v>
      </c>
      <c r="E577">
        <v>27</v>
      </c>
      <c r="F577">
        <v>21</v>
      </c>
      <c r="G577" s="1" t="s">
        <v>824</v>
      </c>
      <c r="H577">
        <v>2</v>
      </c>
      <c r="I577" t="s">
        <v>2119</v>
      </c>
    </row>
    <row r="578" spans="1:9" x14ac:dyDescent="0.3">
      <c r="A578" s="1" t="s">
        <v>2126</v>
      </c>
      <c r="B578" s="1" t="s">
        <v>2121</v>
      </c>
      <c r="C578" s="1" t="s">
        <v>1138</v>
      </c>
      <c r="D578" s="1" t="s">
        <v>20</v>
      </c>
      <c r="E578">
        <v>40</v>
      </c>
      <c r="F578">
        <v>13</v>
      </c>
      <c r="G578" s="1" t="s">
        <v>824</v>
      </c>
      <c r="H578">
        <v>1</v>
      </c>
      <c r="I578" t="s">
        <v>2119</v>
      </c>
    </row>
    <row r="579" spans="1:9" x14ac:dyDescent="0.3">
      <c r="A579" s="1" t="s">
        <v>2126</v>
      </c>
      <c r="B579" s="1" t="s">
        <v>2118</v>
      </c>
      <c r="C579" s="1" t="s">
        <v>1140</v>
      </c>
      <c r="D579" s="1" t="s">
        <v>15</v>
      </c>
      <c r="E579">
        <v>31</v>
      </c>
      <c r="F579">
        <v>21</v>
      </c>
      <c r="G579" s="1" t="s">
        <v>824</v>
      </c>
      <c r="H579">
        <v>1</v>
      </c>
      <c r="I579" t="s">
        <v>2119</v>
      </c>
    </row>
    <row r="580" spans="1:9" x14ac:dyDescent="0.3">
      <c r="A580" s="1" t="s">
        <v>2126</v>
      </c>
      <c r="B580" s="1" t="s">
        <v>2121</v>
      </c>
      <c r="C580" s="1" t="s">
        <v>1141</v>
      </c>
      <c r="D580" s="1" t="s">
        <v>20</v>
      </c>
      <c r="E580">
        <v>30</v>
      </c>
      <c r="F580">
        <v>21</v>
      </c>
      <c r="G580" s="1" t="s">
        <v>824</v>
      </c>
      <c r="H580">
        <v>2</v>
      </c>
      <c r="I580" t="s">
        <v>2119</v>
      </c>
    </row>
    <row r="581" spans="1:9" x14ac:dyDescent="0.3">
      <c r="A581" s="1" t="s">
        <v>2126</v>
      </c>
      <c r="B581" s="1" t="s">
        <v>2121</v>
      </c>
      <c r="C581" s="1" t="s">
        <v>1144</v>
      </c>
      <c r="D581" s="1" t="s">
        <v>20</v>
      </c>
      <c r="E581">
        <v>23</v>
      </c>
      <c r="F581">
        <v>10.5</v>
      </c>
      <c r="G581" s="1" t="s">
        <v>824</v>
      </c>
      <c r="H581">
        <v>2</v>
      </c>
      <c r="I581" t="s">
        <v>2119</v>
      </c>
    </row>
    <row r="582" spans="1:9" x14ac:dyDescent="0.3">
      <c r="A582" s="1" t="s">
        <v>2126</v>
      </c>
      <c r="B582" s="1" t="s">
        <v>2118</v>
      </c>
      <c r="C582" s="1" t="s">
        <v>1145</v>
      </c>
      <c r="D582" s="1" t="s">
        <v>15</v>
      </c>
      <c r="E582">
        <v>31</v>
      </c>
      <c r="F582">
        <v>21</v>
      </c>
      <c r="G582" s="1" t="s">
        <v>824</v>
      </c>
      <c r="H582">
        <v>1</v>
      </c>
      <c r="I582" t="s">
        <v>2119</v>
      </c>
    </row>
    <row r="583" spans="1:9" x14ac:dyDescent="0.3">
      <c r="A583" s="1" t="s">
        <v>2126</v>
      </c>
      <c r="B583" s="1" t="s">
        <v>2121</v>
      </c>
      <c r="C583" s="1" t="s">
        <v>1146</v>
      </c>
      <c r="D583" s="1" t="s">
        <v>20</v>
      </c>
      <c r="E583">
        <v>31</v>
      </c>
      <c r="F583">
        <v>0</v>
      </c>
      <c r="G583" s="1" t="s">
        <v>824</v>
      </c>
      <c r="H583">
        <v>1</v>
      </c>
      <c r="I583" t="s">
        <v>2119</v>
      </c>
    </row>
    <row r="584" spans="1:9" x14ac:dyDescent="0.3">
      <c r="A584" s="1" t="s">
        <v>2126</v>
      </c>
      <c r="B584" s="1" t="s">
        <v>2118</v>
      </c>
      <c r="C584" s="1" t="s">
        <v>1147</v>
      </c>
      <c r="D584" s="1" t="s">
        <v>15</v>
      </c>
      <c r="E584">
        <v>12</v>
      </c>
      <c r="F584">
        <v>15.75</v>
      </c>
      <c r="G584" s="1" t="s">
        <v>824</v>
      </c>
      <c r="H584">
        <v>1</v>
      </c>
      <c r="I584" t="s">
        <v>2120</v>
      </c>
    </row>
    <row r="585" spans="1:9" x14ac:dyDescent="0.3">
      <c r="A585" s="1" t="s">
        <v>2126</v>
      </c>
      <c r="B585" s="1" t="s">
        <v>2118</v>
      </c>
      <c r="C585" s="1" t="s">
        <v>1150</v>
      </c>
      <c r="D585" s="1" t="s">
        <v>15</v>
      </c>
      <c r="E585">
        <v>40</v>
      </c>
      <c r="F585">
        <v>15.75</v>
      </c>
      <c r="G585" s="1" t="s">
        <v>824</v>
      </c>
      <c r="H585">
        <v>1</v>
      </c>
      <c r="I585" t="s">
        <v>2119</v>
      </c>
    </row>
    <row r="586" spans="1:9" x14ac:dyDescent="0.3">
      <c r="A586" s="1" t="s">
        <v>2126</v>
      </c>
      <c r="B586" s="1" t="s">
        <v>2118</v>
      </c>
      <c r="C586" s="1" t="s">
        <v>1151</v>
      </c>
      <c r="D586" s="1" t="s">
        <v>15</v>
      </c>
      <c r="E586">
        <v>32.5</v>
      </c>
      <c r="F586">
        <v>13</v>
      </c>
      <c r="G586" s="1" t="s">
        <v>824</v>
      </c>
      <c r="H586">
        <v>1</v>
      </c>
      <c r="I586" t="s">
        <v>2119</v>
      </c>
    </row>
    <row r="587" spans="1:9" x14ac:dyDescent="0.3">
      <c r="A587" s="1" t="s">
        <v>2126</v>
      </c>
      <c r="B587" s="1" t="s">
        <v>2121</v>
      </c>
      <c r="C587" s="1" t="s">
        <v>1153</v>
      </c>
      <c r="D587" s="1" t="s">
        <v>20</v>
      </c>
      <c r="E587">
        <v>27</v>
      </c>
      <c r="F587">
        <v>26</v>
      </c>
      <c r="G587" s="1" t="s">
        <v>824</v>
      </c>
      <c r="H587">
        <v>2</v>
      </c>
      <c r="I587" t="s">
        <v>2119</v>
      </c>
    </row>
    <row r="588" spans="1:9" x14ac:dyDescent="0.3">
      <c r="A588" s="1" t="s">
        <v>2126</v>
      </c>
      <c r="B588" s="1" t="s">
        <v>2118</v>
      </c>
      <c r="C588" s="1" t="s">
        <v>1155</v>
      </c>
      <c r="D588" s="1" t="s">
        <v>15</v>
      </c>
      <c r="E588">
        <v>29</v>
      </c>
      <c r="F588">
        <v>26</v>
      </c>
      <c r="G588" s="1" t="s">
        <v>824</v>
      </c>
      <c r="H588">
        <v>2</v>
      </c>
      <c r="I588" t="s">
        <v>2119</v>
      </c>
    </row>
    <row r="589" spans="1:9" x14ac:dyDescent="0.3">
      <c r="A589" s="1" t="s">
        <v>2126</v>
      </c>
      <c r="B589" s="1" t="s">
        <v>2118</v>
      </c>
      <c r="C589" s="1" t="s">
        <v>1156</v>
      </c>
      <c r="D589" s="1" t="s">
        <v>20</v>
      </c>
      <c r="E589">
        <v>2</v>
      </c>
      <c r="F589">
        <v>23</v>
      </c>
      <c r="G589" s="1" t="s">
        <v>824</v>
      </c>
      <c r="H589">
        <v>3</v>
      </c>
      <c r="I589" t="s">
        <v>2120</v>
      </c>
    </row>
    <row r="590" spans="1:9" x14ac:dyDescent="0.3">
      <c r="A590" s="1" t="s">
        <v>2126</v>
      </c>
      <c r="B590" s="1" t="s">
        <v>2118</v>
      </c>
      <c r="C590" s="1" t="s">
        <v>1157</v>
      </c>
      <c r="D590" s="1" t="s">
        <v>15</v>
      </c>
      <c r="E590">
        <v>4</v>
      </c>
      <c r="F590">
        <v>23</v>
      </c>
      <c r="G590" s="1" t="s">
        <v>824</v>
      </c>
      <c r="H590">
        <v>3</v>
      </c>
      <c r="I590" t="s">
        <v>2120</v>
      </c>
    </row>
    <row r="591" spans="1:9" x14ac:dyDescent="0.3">
      <c r="A591" s="1" t="s">
        <v>2126</v>
      </c>
      <c r="B591" s="1" t="s">
        <v>2118</v>
      </c>
      <c r="C591" s="1" t="s">
        <v>1158</v>
      </c>
      <c r="D591" s="1" t="s">
        <v>15</v>
      </c>
      <c r="E591">
        <v>29</v>
      </c>
      <c r="F591">
        <v>23</v>
      </c>
      <c r="G591" s="1" t="s">
        <v>824</v>
      </c>
      <c r="H591">
        <v>3</v>
      </c>
      <c r="I591" t="s">
        <v>2119</v>
      </c>
    </row>
    <row r="592" spans="1:9" x14ac:dyDescent="0.3">
      <c r="A592" s="1" t="s">
        <v>2126</v>
      </c>
      <c r="B592" s="1" t="s">
        <v>2118</v>
      </c>
      <c r="C592" s="1" t="s">
        <v>1159</v>
      </c>
      <c r="D592" s="1" t="s">
        <v>15</v>
      </c>
      <c r="E592">
        <v>0.91669999999999996</v>
      </c>
      <c r="F592">
        <v>27.75</v>
      </c>
      <c r="G592" s="1" t="s">
        <v>824</v>
      </c>
      <c r="H592">
        <v>4</v>
      </c>
      <c r="I592" t="s">
        <v>2120</v>
      </c>
    </row>
    <row r="593" spans="1:9" x14ac:dyDescent="0.3">
      <c r="A593" s="1" t="s">
        <v>2126</v>
      </c>
      <c r="B593" s="1" t="s">
        <v>2118</v>
      </c>
      <c r="C593" s="1" t="s">
        <v>1162</v>
      </c>
      <c r="D593" s="1" t="s">
        <v>15</v>
      </c>
      <c r="E593">
        <v>5</v>
      </c>
      <c r="F593">
        <v>27.75</v>
      </c>
      <c r="G593" s="1" t="s">
        <v>824</v>
      </c>
      <c r="H593">
        <v>4</v>
      </c>
      <c r="I593" t="s">
        <v>2120</v>
      </c>
    </row>
    <row r="594" spans="1:9" x14ac:dyDescent="0.3">
      <c r="A594" s="1" t="s">
        <v>2126</v>
      </c>
      <c r="B594" s="1" t="s">
        <v>2121</v>
      </c>
      <c r="C594" s="1" t="s">
        <v>1163</v>
      </c>
      <c r="D594" s="1" t="s">
        <v>20</v>
      </c>
      <c r="E594">
        <v>36</v>
      </c>
      <c r="F594">
        <v>27.75</v>
      </c>
      <c r="G594" s="1" t="s">
        <v>824</v>
      </c>
      <c r="H594">
        <v>4</v>
      </c>
      <c r="I594" t="s">
        <v>2119</v>
      </c>
    </row>
    <row r="595" spans="1:9" x14ac:dyDescent="0.3">
      <c r="A595" s="1" t="s">
        <v>2126</v>
      </c>
      <c r="B595" s="1" t="s">
        <v>2118</v>
      </c>
      <c r="C595" s="1" t="s">
        <v>1164</v>
      </c>
      <c r="D595" s="1" t="s">
        <v>15</v>
      </c>
      <c r="E595">
        <v>33</v>
      </c>
      <c r="F595">
        <v>27.75</v>
      </c>
      <c r="G595" s="1" t="s">
        <v>824</v>
      </c>
      <c r="H595">
        <v>4</v>
      </c>
      <c r="I595" t="s">
        <v>2119</v>
      </c>
    </row>
    <row r="596" spans="1:9" x14ac:dyDescent="0.3">
      <c r="A596" s="1" t="s">
        <v>2126</v>
      </c>
      <c r="B596" s="1" t="s">
        <v>2121</v>
      </c>
      <c r="C596" s="1" t="s">
        <v>1165</v>
      </c>
      <c r="D596" s="1" t="s">
        <v>20</v>
      </c>
      <c r="E596">
        <v>66</v>
      </c>
      <c r="F596">
        <v>10.5</v>
      </c>
      <c r="G596" s="1" t="s">
        <v>824</v>
      </c>
      <c r="H596">
        <v>1</v>
      </c>
      <c r="I596" t="s">
        <v>2122</v>
      </c>
    </row>
    <row r="597" spans="1:9" x14ac:dyDescent="0.3">
      <c r="A597" s="1" t="s">
        <v>2126</v>
      </c>
      <c r="B597" s="1" t="s">
        <v>2121</v>
      </c>
      <c r="C597" s="1" t="s">
        <v>1168</v>
      </c>
      <c r="D597" s="1" t="s">
        <v>20</v>
      </c>
      <c r="E597">
        <v>31</v>
      </c>
      <c r="F597">
        <v>12.875</v>
      </c>
      <c r="G597" s="1" t="s">
        <v>824</v>
      </c>
      <c r="H597">
        <v>1</v>
      </c>
      <c r="I597" t="s">
        <v>2119</v>
      </c>
    </row>
    <row r="598" spans="1:9" x14ac:dyDescent="0.3">
      <c r="A598" s="1" t="s">
        <v>2126</v>
      </c>
      <c r="B598" s="1" t="s">
        <v>2118</v>
      </c>
      <c r="C598" s="1" t="s">
        <v>1170</v>
      </c>
      <c r="D598" s="1" t="s">
        <v>20</v>
      </c>
      <c r="E598">
        <v>31</v>
      </c>
      <c r="F598">
        <v>13</v>
      </c>
      <c r="G598" s="1" t="s">
        <v>824</v>
      </c>
      <c r="H598">
        <v>1</v>
      </c>
      <c r="I598" t="s">
        <v>2119</v>
      </c>
    </row>
    <row r="599" spans="1:9" x14ac:dyDescent="0.3">
      <c r="A599" s="1" t="s">
        <v>2126</v>
      </c>
      <c r="B599" s="1" t="s">
        <v>2118</v>
      </c>
      <c r="C599" s="1" t="s">
        <v>1171</v>
      </c>
      <c r="D599" s="1" t="s">
        <v>20</v>
      </c>
      <c r="E599">
        <v>31</v>
      </c>
      <c r="F599">
        <v>13</v>
      </c>
      <c r="G599" s="1" t="s">
        <v>824</v>
      </c>
      <c r="H599">
        <v>1</v>
      </c>
      <c r="I599" t="s">
        <v>2119</v>
      </c>
    </row>
    <row r="600" spans="1:9" x14ac:dyDescent="0.3">
      <c r="A600" s="1" t="s">
        <v>2126</v>
      </c>
      <c r="B600" s="1" t="s">
        <v>2118</v>
      </c>
      <c r="C600" s="1" t="s">
        <v>1173</v>
      </c>
      <c r="D600" s="1" t="s">
        <v>15</v>
      </c>
      <c r="E600">
        <v>26</v>
      </c>
      <c r="F600">
        <v>13.5</v>
      </c>
      <c r="G600" s="1" t="s">
        <v>824</v>
      </c>
      <c r="H600">
        <v>1</v>
      </c>
      <c r="I600" t="s">
        <v>2119</v>
      </c>
    </row>
    <row r="601" spans="1:9" x14ac:dyDescent="0.3">
      <c r="A601" s="1" t="s">
        <v>2126</v>
      </c>
      <c r="B601" s="1" t="s">
        <v>2121</v>
      </c>
      <c r="C601" s="1" t="s">
        <v>1175</v>
      </c>
      <c r="D601" s="1" t="s">
        <v>15</v>
      </c>
      <c r="E601">
        <v>24</v>
      </c>
      <c r="F601">
        <v>13</v>
      </c>
      <c r="G601" s="1" t="s">
        <v>824</v>
      </c>
      <c r="H601">
        <v>1</v>
      </c>
      <c r="I601" t="s">
        <v>2119</v>
      </c>
    </row>
    <row r="602" spans="1:9" x14ac:dyDescent="0.3">
      <c r="A602" s="1" t="s">
        <v>2127</v>
      </c>
      <c r="B602" s="1" t="s">
        <v>2121</v>
      </c>
      <c r="C602" s="1" t="s">
        <v>1176</v>
      </c>
      <c r="D602" s="1" t="s">
        <v>20</v>
      </c>
      <c r="E602">
        <v>42</v>
      </c>
      <c r="F602">
        <v>7.55</v>
      </c>
      <c r="G602" s="1" t="s">
        <v>824</v>
      </c>
      <c r="H602">
        <v>1</v>
      </c>
      <c r="I602" t="s">
        <v>2119</v>
      </c>
    </row>
    <row r="603" spans="1:9" x14ac:dyDescent="0.3">
      <c r="A603" s="1" t="s">
        <v>2127</v>
      </c>
      <c r="B603" s="1" t="s">
        <v>2121</v>
      </c>
      <c r="C603" s="1" t="s">
        <v>1178</v>
      </c>
      <c r="D603" s="1" t="s">
        <v>20</v>
      </c>
      <c r="E603">
        <v>13</v>
      </c>
      <c r="F603">
        <v>20.25</v>
      </c>
      <c r="G603" s="1" t="s">
        <v>824</v>
      </c>
      <c r="H603">
        <v>3</v>
      </c>
      <c r="I603" t="s">
        <v>2120</v>
      </c>
    </row>
    <row r="604" spans="1:9" x14ac:dyDescent="0.3">
      <c r="A604" s="1" t="s">
        <v>2127</v>
      </c>
      <c r="B604" s="1" t="s">
        <v>2121</v>
      </c>
      <c r="C604" s="1" t="s">
        <v>1181</v>
      </c>
      <c r="D604" s="1" t="s">
        <v>20</v>
      </c>
      <c r="E604">
        <v>16</v>
      </c>
      <c r="F604">
        <v>20.25</v>
      </c>
      <c r="G604" s="1" t="s">
        <v>824</v>
      </c>
      <c r="H604">
        <v>3</v>
      </c>
      <c r="I604" t="s">
        <v>2120</v>
      </c>
    </row>
    <row r="605" spans="1:9" x14ac:dyDescent="0.3">
      <c r="A605" s="1" t="s">
        <v>2127</v>
      </c>
      <c r="B605" s="1" t="s">
        <v>2118</v>
      </c>
      <c r="C605" s="1" t="s">
        <v>1182</v>
      </c>
      <c r="D605" s="1" t="s">
        <v>15</v>
      </c>
      <c r="E605">
        <v>35</v>
      </c>
      <c r="F605">
        <v>20.25</v>
      </c>
      <c r="G605" s="1" t="s">
        <v>824</v>
      </c>
      <c r="H605">
        <v>3</v>
      </c>
      <c r="I605" t="s">
        <v>2119</v>
      </c>
    </row>
    <row r="606" spans="1:9" x14ac:dyDescent="0.3">
      <c r="A606" s="1" t="s">
        <v>2127</v>
      </c>
      <c r="B606" s="1" t="s">
        <v>2118</v>
      </c>
      <c r="C606" s="1" t="s">
        <v>1183</v>
      </c>
      <c r="D606" s="1" t="s">
        <v>15</v>
      </c>
      <c r="E606">
        <v>16</v>
      </c>
      <c r="F606">
        <v>7.65</v>
      </c>
      <c r="G606" s="1" t="s">
        <v>824</v>
      </c>
      <c r="H606">
        <v>1</v>
      </c>
      <c r="I606" t="s">
        <v>2120</v>
      </c>
    </row>
    <row r="607" spans="1:9" x14ac:dyDescent="0.3">
      <c r="A607" s="1" t="s">
        <v>2127</v>
      </c>
      <c r="B607" s="1" t="s">
        <v>2118</v>
      </c>
      <c r="C607" s="1" t="s">
        <v>1185</v>
      </c>
      <c r="D607" s="1" t="s">
        <v>20</v>
      </c>
      <c r="E607">
        <v>25</v>
      </c>
      <c r="F607">
        <v>7.65</v>
      </c>
      <c r="G607" s="1" t="s">
        <v>824</v>
      </c>
      <c r="H607">
        <v>1</v>
      </c>
      <c r="I607" t="s">
        <v>2119</v>
      </c>
    </row>
    <row r="608" spans="1:9" x14ac:dyDescent="0.3">
      <c r="A608" s="1" t="s">
        <v>2127</v>
      </c>
      <c r="B608" s="1" t="s">
        <v>2118</v>
      </c>
      <c r="C608" s="1" t="s">
        <v>1188</v>
      </c>
      <c r="D608" s="1" t="s">
        <v>20</v>
      </c>
      <c r="E608">
        <v>20</v>
      </c>
      <c r="F608">
        <v>7.9249999999999998</v>
      </c>
      <c r="G608" s="1" t="s">
        <v>824</v>
      </c>
      <c r="H608">
        <v>1</v>
      </c>
      <c r="I608" t="s">
        <v>2119</v>
      </c>
    </row>
    <row r="609" spans="1:9" x14ac:dyDescent="0.3">
      <c r="A609" s="1" t="s">
        <v>2127</v>
      </c>
      <c r="B609" s="1" t="s">
        <v>2118</v>
      </c>
      <c r="C609" s="1" t="s">
        <v>1191</v>
      </c>
      <c r="D609" s="1" t="s">
        <v>15</v>
      </c>
      <c r="E609">
        <v>18</v>
      </c>
      <c r="F609">
        <v>7.2291999999999996</v>
      </c>
      <c r="G609" s="1" t="s">
        <v>2123</v>
      </c>
      <c r="H609">
        <v>1</v>
      </c>
      <c r="I609" t="s">
        <v>2119</v>
      </c>
    </row>
    <row r="610" spans="1:9" x14ac:dyDescent="0.3">
      <c r="A610" s="1" t="s">
        <v>2127</v>
      </c>
      <c r="B610" s="1" t="s">
        <v>2121</v>
      </c>
      <c r="C610" s="1" t="s">
        <v>1193</v>
      </c>
      <c r="D610" s="1" t="s">
        <v>20</v>
      </c>
      <c r="E610">
        <v>30</v>
      </c>
      <c r="F610">
        <v>7.25</v>
      </c>
      <c r="G610" s="1" t="s">
        <v>824</v>
      </c>
      <c r="H610">
        <v>1</v>
      </c>
      <c r="I610" t="s">
        <v>2119</v>
      </c>
    </row>
    <row r="611" spans="1:9" x14ac:dyDescent="0.3">
      <c r="A611" s="1" t="s">
        <v>2127</v>
      </c>
      <c r="B611" s="1" t="s">
        <v>2121</v>
      </c>
      <c r="C611" s="1" t="s">
        <v>1196</v>
      </c>
      <c r="D611" s="1" t="s">
        <v>20</v>
      </c>
      <c r="E611">
        <v>26</v>
      </c>
      <c r="F611">
        <v>8.0500000000000007</v>
      </c>
      <c r="G611" s="1" t="s">
        <v>824</v>
      </c>
      <c r="H611">
        <v>1</v>
      </c>
      <c r="I611" t="s">
        <v>2119</v>
      </c>
    </row>
    <row r="612" spans="1:9" x14ac:dyDescent="0.3">
      <c r="A612" s="1" t="s">
        <v>2127</v>
      </c>
      <c r="B612" s="1" t="s">
        <v>2121</v>
      </c>
      <c r="C612" s="1" t="s">
        <v>1198</v>
      </c>
      <c r="D612" s="1" t="s">
        <v>15</v>
      </c>
      <c r="E612">
        <v>40</v>
      </c>
      <c r="F612">
        <v>9.4749999999999996</v>
      </c>
      <c r="G612" s="1" t="s">
        <v>824</v>
      </c>
      <c r="H612">
        <v>2</v>
      </c>
      <c r="I612" t="s">
        <v>2119</v>
      </c>
    </row>
    <row r="613" spans="1:9" x14ac:dyDescent="0.3">
      <c r="A613" s="1" t="s">
        <v>2127</v>
      </c>
      <c r="B613" s="1" t="s">
        <v>2118</v>
      </c>
      <c r="C613" s="1" t="s">
        <v>1200</v>
      </c>
      <c r="D613" s="1" t="s">
        <v>20</v>
      </c>
      <c r="E613">
        <v>0.83330000000000004</v>
      </c>
      <c r="F613">
        <v>9.35</v>
      </c>
      <c r="G613" s="1" t="s">
        <v>824</v>
      </c>
      <c r="H613">
        <v>2</v>
      </c>
      <c r="I613" t="s">
        <v>2120</v>
      </c>
    </row>
    <row r="614" spans="1:9" x14ac:dyDescent="0.3">
      <c r="A614" s="1" t="s">
        <v>2127</v>
      </c>
      <c r="B614" s="1" t="s">
        <v>2118</v>
      </c>
      <c r="C614" s="1" t="s">
        <v>1202</v>
      </c>
      <c r="D614" s="1" t="s">
        <v>15</v>
      </c>
      <c r="E614">
        <v>18</v>
      </c>
      <c r="F614">
        <v>9.35</v>
      </c>
      <c r="G614" s="1" t="s">
        <v>824</v>
      </c>
      <c r="H614">
        <v>2</v>
      </c>
      <c r="I614" t="s">
        <v>2119</v>
      </c>
    </row>
    <row r="615" spans="1:9" x14ac:dyDescent="0.3">
      <c r="A615" s="1" t="s">
        <v>2127</v>
      </c>
      <c r="B615" s="1" t="s">
        <v>2118</v>
      </c>
      <c r="C615" s="1" t="s">
        <v>1203</v>
      </c>
      <c r="D615" s="1" t="s">
        <v>20</v>
      </c>
      <c r="E615">
        <v>26</v>
      </c>
      <c r="F615">
        <v>18.787500000000001</v>
      </c>
      <c r="G615" s="1" t="s">
        <v>2123</v>
      </c>
      <c r="H615">
        <v>1</v>
      </c>
      <c r="I615" t="s">
        <v>2119</v>
      </c>
    </row>
    <row r="616" spans="1:9" x14ac:dyDescent="0.3">
      <c r="A616" s="1" t="s">
        <v>2127</v>
      </c>
      <c r="B616" s="1" t="s">
        <v>2121</v>
      </c>
      <c r="C616" s="1" t="s">
        <v>1205</v>
      </c>
      <c r="D616" s="1" t="s">
        <v>20</v>
      </c>
      <c r="E616">
        <v>26</v>
      </c>
      <c r="F616">
        <v>7.8875000000000002</v>
      </c>
      <c r="G616" s="1" t="s">
        <v>824</v>
      </c>
      <c r="H616">
        <v>1</v>
      </c>
      <c r="I616" t="s">
        <v>2119</v>
      </c>
    </row>
    <row r="617" spans="1:9" x14ac:dyDescent="0.3">
      <c r="A617" s="1" t="s">
        <v>2127</v>
      </c>
      <c r="B617" s="1" t="s">
        <v>2121</v>
      </c>
      <c r="C617" s="1" t="s">
        <v>1207</v>
      </c>
      <c r="D617" s="1" t="s">
        <v>20</v>
      </c>
      <c r="E617">
        <v>20</v>
      </c>
      <c r="F617">
        <v>7.9249999999999998</v>
      </c>
      <c r="G617" s="1" t="s">
        <v>824</v>
      </c>
      <c r="H617">
        <v>1</v>
      </c>
      <c r="I617" t="s">
        <v>2119</v>
      </c>
    </row>
    <row r="618" spans="1:9" x14ac:dyDescent="0.3">
      <c r="A618" s="1" t="s">
        <v>2127</v>
      </c>
      <c r="B618" s="1" t="s">
        <v>2121</v>
      </c>
      <c r="C618" s="1" t="s">
        <v>1210</v>
      </c>
      <c r="D618" s="1" t="s">
        <v>20</v>
      </c>
      <c r="E618">
        <v>24</v>
      </c>
      <c r="F618">
        <v>7.05</v>
      </c>
      <c r="G618" s="1" t="s">
        <v>824</v>
      </c>
      <c r="H618">
        <v>1</v>
      </c>
      <c r="I618" t="s">
        <v>2119</v>
      </c>
    </row>
    <row r="619" spans="1:9" x14ac:dyDescent="0.3">
      <c r="A619" s="1" t="s">
        <v>2127</v>
      </c>
      <c r="B619" s="1" t="s">
        <v>2121</v>
      </c>
      <c r="C619" s="1" t="s">
        <v>1212</v>
      </c>
      <c r="D619" s="1" t="s">
        <v>20</v>
      </c>
      <c r="E619">
        <v>25</v>
      </c>
      <c r="F619">
        <v>7.05</v>
      </c>
      <c r="G619" s="1" t="s">
        <v>824</v>
      </c>
      <c r="H619">
        <v>1</v>
      </c>
      <c r="I619" t="s">
        <v>2119</v>
      </c>
    </row>
    <row r="620" spans="1:9" x14ac:dyDescent="0.3">
      <c r="A620" s="1" t="s">
        <v>2127</v>
      </c>
      <c r="B620" s="1" t="s">
        <v>2121</v>
      </c>
      <c r="C620" s="1" t="s">
        <v>1215</v>
      </c>
      <c r="D620" s="1" t="s">
        <v>20</v>
      </c>
      <c r="E620">
        <v>35</v>
      </c>
      <c r="F620">
        <v>8.0500000000000007</v>
      </c>
      <c r="G620" s="1" t="s">
        <v>824</v>
      </c>
      <c r="H620">
        <v>1</v>
      </c>
      <c r="I620" t="s">
        <v>2119</v>
      </c>
    </row>
    <row r="621" spans="1:9" x14ac:dyDescent="0.3">
      <c r="A621" s="1" t="s">
        <v>2127</v>
      </c>
      <c r="B621" s="1" t="s">
        <v>2121</v>
      </c>
      <c r="C621" s="1" t="s">
        <v>1217</v>
      </c>
      <c r="D621" s="1" t="s">
        <v>20</v>
      </c>
      <c r="E621">
        <v>18</v>
      </c>
      <c r="F621">
        <v>8.3000000000000007</v>
      </c>
      <c r="G621" s="1" t="s">
        <v>824</v>
      </c>
      <c r="H621">
        <v>1</v>
      </c>
      <c r="I621" t="s">
        <v>2119</v>
      </c>
    </row>
    <row r="622" spans="1:9" x14ac:dyDescent="0.3">
      <c r="A622" s="1" t="s">
        <v>2127</v>
      </c>
      <c r="B622" s="1" t="s">
        <v>2121</v>
      </c>
      <c r="C622" s="1" t="s">
        <v>1219</v>
      </c>
      <c r="D622" s="1" t="s">
        <v>20</v>
      </c>
      <c r="E622">
        <v>32</v>
      </c>
      <c r="F622">
        <v>22.524999999999999</v>
      </c>
      <c r="G622" s="1" t="s">
        <v>824</v>
      </c>
      <c r="H622">
        <v>1</v>
      </c>
      <c r="I622" t="s">
        <v>2119</v>
      </c>
    </row>
    <row r="623" spans="1:9" x14ac:dyDescent="0.3">
      <c r="A623" s="1" t="s">
        <v>2127</v>
      </c>
      <c r="B623" s="1" t="s">
        <v>2118</v>
      </c>
      <c r="C623" s="1" t="s">
        <v>1222</v>
      </c>
      <c r="D623" s="1" t="s">
        <v>15</v>
      </c>
      <c r="E623">
        <v>19</v>
      </c>
      <c r="F623">
        <v>7.8541999999999996</v>
      </c>
      <c r="G623" s="1" t="s">
        <v>824</v>
      </c>
      <c r="H623">
        <v>2</v>
      </c>
      <c r="I623" t="s">
        <v>2119</v>
      </c>
    </row>
    <row r="624" spans="1:9" x14ac:dyDescent="0.3">
      <c r="A624" s="1" t="s">
        <v>2127</v>
      </c>
      <c r="B624" s="1" t="s">
        <v>2121</v>
      </c>
      <c r="C624" s="1" t="s">
        <v>1223</v>
      </c>
      <c r="D624" s="1" t="s">
        <v>20</v>
      </c>
      <c r="E624">
        <v>4</v>
      </c>
      <c r="F624">
        <v>31.274999999999999</v>
      </c>
      <c r="G624" s="1" t="s">
        <v>824</v>
      </c>
      <c r="H624">
        <v>7</v>
      </c>
      <c r="I624" t="s">
        <v>2120</v>
      </c>
    </row>
    <row r="625" spans="1:9" x14ac:dyDescent="0.3">
      <c r="A625" s="1" t="s">
        <v>2127</v>
      </c>
      <c r="B625" s="1" t="s">
        <v>2121</v>
      </c>
      <c r="C625" s="1" t="s">
        <v>1225</v>
      </c>
      <c r="D625" s="1" t="s">
        <v>15</v>
      </c>
      <c r="E625">
        <v>6</v>
      </c>
      <c r="F625">
        <v>31.274999999999999</v>
      </c>
      <c r="G625" s="1" t="s">
        <v>824</v>
      </c>
      <c r="H625">
        <v>7</v>
      </c>
      <c r="I625" t="s">
        <v>2120</v>
      </c>
    </row>
    <row r="626" spans="1:9" x14ac:dyDescent="0.3">
      <c r="A626" s="1" t="s">
        <v>2127</v>
      </c>
      <c r="B626" s="1" t="s">
        <v>2121</v>
      </c>
      <c r="C626" s="1" t="s">
        <v>1226</v>
      </c>
      <c r="D626" s="1" t="s">
        <v>15</v>
      </c>
      <c r="E626">
        <v>2</v>
      </c>
      <c r="F626">
        <v>31.274999999999999</v>
      </c>
      <c r="G626" s="1" t="s">
        <v>824</v>
      </c>
      <c r="H626">
        <v>7</v>
      </c>
      <c r="I626" t="s">
        <v>2120</v>
      </c>
    </row>
    <row r="627" spans="1:9" x14ac:dyDescent="0.3">
      <c r="A627" s="1" t="s">
        <v>2127</v>
      </c>
      <c r="B627" s="1" t="s">
        <v>2118</v>
      </c>
      <c r="C627" s="1" t="s">
        <v>1227</v>
      </c>
      <c r="D627" s="1" t="s">
        <v>15</v>
      </c>
      <c r="E627">
        <v>17</v>
      </c>
      <c r="F627">
        <v>7.9249999999999998</v>
      </c>
      <c r="G627" s="1" t="s">
        <v>824</v>
      </c>
      <c r="H627">
        <v>7</v>
      </c>
      <c r="I627" t="s">
        <v>2120</v>
      </c>
    </row>
    <row r="628" spans="1:9" x14ac:dyDescent="0.3">
      <c r="A628" s="1" t="s">
        <v>2127</v>
      </c>
      <c r="B628" s="1" t="s">
        <v>2121</v>
      </c>
      <c r="C628" s="1" t="s">
        <v>1229</v>
      </c>
      <c r="D628" s="1" t="s">
        <v>15</v>
      </c>
      <c r="E628">
        <v>38</v>
      </c>
      <c r="F628">
        <v>7.7750000000000004</v>
      </c>
      <c r="G628" s="1" t="s">
        <v>824</v>
      </c>
      <c r="H628">
        <v>7</v>
      </c>
      <c r="I628" t="s">
        <v>2119</v>
      </c>
    </row>
    <row r="629" spans="1:9" x14ac:dyDescent="0.3">
      <c r="A629" s="1" t="s">
        <v>2127</v>
      </c>
      <c r="B629" s="1" t="s">
        <v>2121</v>
      </c>
      <c r="C629" s="1" t="s">
        <v>1231</v>
      </c>
      <c r="D629" s="1" t="s">
        <v>15</v>
      </c>
      <c r="E629">
        <v>9</v>
      </c>
      <c r="F629">
        <v>31.274999999999999</v>
      </c>
      <c r="G629" s="1" t="s">
        <v>824</v>
      </c>
      <c r="H629">
        <v>7</v>
      </c>
      <c r="I629" t="s">
        <v>2120</v>
      </c>
    </row>
    <row r="630" spans="1:9" x14ac:dyDescent="0.3">
      <c r="A630" s="1" t="s">
        <v>2127</v>
      </c>
      <c r="B630" s="1" t="s">
        <v>2121</v>
      </c>
      <c r="C630" s="1" t="s">
        <v>1232</v>
      </c>
      <c r="D630" s="1" t="s">
        <v>15</v>
      </c>
      <c r="E630">
        <v>11</v>
      </c>
      <c r="F630">
        <v>31.274999999999999</v>
      </c>
      <c r="G630" s="1" t="s">
        <v>824</v>
      </c>
      <c r="H630">
        <v>7</v>
      </c>
      <c r="I630" t="s">
        <v>2120</v>
      </c>
    </row>
    <row r="631" spans="1:9" x14ac:dyDescent="0.3">
      <c r="A631" s="1" t="s">
        <v>2127</v>
      </c>
      <c r="B631" s="1" t="s">
        <v>2121</v>
      </c>
      <c r="C631" s="1" t="s">
        <v>1233</v>
      </c>
      <c r="D631" s="1" t="s">
        <v>20</v>
      </c>
      <c r="E631">
        <v>39</v>
      </c>
      <c r="F631">
        <v>31.274999999999999</v>
      </c>
      <c r="G631" s="1" t="s">
        <v>824</v>
      </c>
      <c r="H631">
        <v>7</v>
      </c>
      <c r="I631" t="s">
        <v>2119</v>
      </c>
    </row>
    <row r="632" spans="1:9" x14ac:dyDescent="0.3">
      <c r="A632" s="1" t="s">
        <v>2127</v>
      </c>
      <c r="B632" s="1" t="s">
        <v>2118</v>
      </c>
      <c r="C632" s="1" t="s">
        <v>1234</v>
      </c>
      <c r="D632" s="1" t="s">
        <v>20</v>
      </c>
      <c r="E632">
        <v>27</v>
      </c>
      <c r="F632">
        <v>7.7957999999999998</v>
      </c>
      <c r="G632" s="1" t="s">
        <v>824</v>
      </c>
      <c r="H632">
        <v>1</v>
      </c>
      <c r="I632" t="s">
        <v>2119</v>
      </c>
    </row>
    <row r="633" spans="1:9" x14ac:dyDescent="0.3">
      <c r="A633" s="1" t="s">
        <v>2127</v>
      </c>
      <c r="B633" s="1" t="s">
        <v>2121</v>
      </c>
      <c r="C633" s="1" t="s">
        <v>1235</v>
      </c>
      <c r="D633" s="1" t="s">
        <v>20</v>
      </c>
      <c r="E633">
        <v>26</v>
      </c>
      <c r="F633">
        <v>7.7750000000000004</v>
      </c>
      <c r="G633" s="1" t="s">
        <v>824</v>
      </c>
      <c r="H633">
        <v>1</v>
      </c>
      <c r="I633" t="s">
        <v>2119</v>
      </c>
    </row>
    <row r="634" spans="1:9" x14ac:dyDescent="0.3">
      <c r="A634" s="1" t="s">
        <v>2127</v>
      </c>
      <c r="B634" s="1" t="s">
        <v>2121</v>
      </c>
      <c r="C634" s="1" t="s">
        <v>1237</v>
      </c>
      <c r="D634" s="1" t="s">
        <v>15</v>
      </c>
      <c r="E634">
        <v>39</v>
      </c>
      <c r="F634">
        <v>31.274999999999999</v>
      </c>
      <c r="G634" s="1" t="s">
        <v>824</v>
      </c>
      <c r="H634">
        <v>7</v>
      </c>
      <c r="I634" t="s">
        <v>2119</v>
      </c>
    </row>
    <row r="635" spans="1:9" x14ac:dyDescent="0.3">
      <c r="A635" s="1" t="s">
        <v>2127</v>
      </c>
      <c r="B635" s="1" t="s">
        <v>2121</v>
      </c>
      <c r="C635" s="1" t="s">
        <v>1238</v>
      </c>
      <c r="D635" s="1" t="s">
        <v>20</v>
      </c>
      <c r="E635">
        <v>20</v>
      </c>
      <c r="F635">
        <v>7.8541999999999996</v>
      </c>
      <c r="G635" s="1" t="s">
        <v>824</v>
      </c>
      <c r="H635">
        <v>1</v>
      </c>
      <c r="I635" t="s">
        <v>2119</v>
      </c>
    </row>
    <row r="636" spans="1:9" x14ac:dyDescent="0.3">
      <c r="A636" s="1" t="s">
        <v>2127</v>
      </c>
      <c r="B636" s="1" t="s">
        <v>2121</v>
      </c>
      <c r="C636" s="1" t="s">
        <v>1240</v>
      </c>
      <c r="D636" s="1" t="s">
        <v>20</v>
      </c>
      <c r="E636">
        <v>26</v>
      </c>
      <c r="F636">
        <v>7.8958000000000004</v>
      </c>
      <c r="G636" s="1" t="s">
        <v>824</v>
      </c>
      <c r="H636">
        <v>1</v>
      </c>
      <c r="I636" t="s">
        <v>2119</v>
      </c>
    </row>
    <row r="637" spans="1:9" x14ac:dyDescent="0.3">
      <c r="A637" s="1" t="s">
        <v>2127</v>
      </c>
      <c r="B637" s="1" t="s">
        <v>2121</v>
      </c>
      <c r="C637" s="1" t="s">
        <v>1242</v>
      </c>
      <c r="D637" s="1" t="s">
        <v>20</v>
      </c>
      <c r="E637">
        <v>25</v>
      </c>
      <c r="F637">
        <v>17.8</v>
      </c>
      <c r="G637" s="1" t="s">
        <v>824</v>
      </c>
      <c r="H637">
        <v>2</v>
      </c>
      <c r="I637" t="s">
        <v>2119</v>
      </c>
    </row>
    <row r="638" spans="1:9" x14ac:dyDescent="0.3">
      <c r="A638" s="1" t="s">
        <v>2127</v>
      </c>
      <c r="B638" s="1" t="s">
        <v>2121</v>
      </c>
      <c r="C638" s="1" t="s">
        <v>1244</v>
      </c>
      <c r="D638" s="1" t="s">
        <v>15</v>
      </c>
      <c r="E638">
        <v>18</v>
      </c>
      <c r="F638">
        <v>17.8</v>
      </c>
      <c r="G638" s="1" t="s">
        <v>824</v>
      </c>
      <c r="H638">
        <v>2</v>
      </c>
      <c r="I638" t="s">
        <v>2119</v>
      </c>
    </row>
    <row r="639" spans="1:9" x14ac:dyDescent="0.3">
      <c r="A639" s="1" t="s">
        <v>2127</v>
      </c>
      <c r="B639" s="1" t="s">
        <v>2121</v>
      </c>
      <c r="C639" s="1" t="s">
        <v>1245</v>
      </c>
      <c r="D639" s="1" t="s">
        <v>20</v>
      </c>
      <c r="E639">
        <v>24</v>
      </c>
      <c r="F639">
        <v>7.7750000000000004</v>
      </c>
      <c r="G639" s="1" t="s">
        <v>824</v>
      </c>
      <c r="H639">
        <v>1</v>
      </c>
      <c r="I639" t="s">
        <v>2119</v>
      </c>
    </row>
    <row r="640" spans="1:9" x14ac:dyDescent="0.3">
      <c r="A640" s="1" t="s">
        <v>2127</v>
      </c>
      <c r="B640" s="1" t="s">
        <v>2121</v>
      </c>
      <c r="C640" s="1" t="s">
        <v>1247</v>
      </c>
      <c r="D640" s="1" t="s">
        <v>20</v>
      </c>
      <c r="E640">
        <v>35</v>
      </c>
      <c r="F640">
        <v>7.05</v>
      </c>
      <c r="G640" s="1" t="s">
        <v>824</v>
      </c>
      <c r="H640">
        <v>1</v>
      </c>
      <c r="I640" t="s">
        <v>2119</v>
      </c>
    </row>
    <row r="641" spans="1:9" x14ac:dyDescent="0.3">
      <c r="A641" s="1" t="s">
        <v>2127</v>
      </c>
      <c r="B641" s="1" t="s">
        <v>2121</v>
      </c>
      <c r="C641" s="1" t="s">
        <v>1249</v>
      </c>
      <c r="D641" s="1" t="s">
        <v>20</v>
      </c>
      <c r="E641">
        <v>5</v>
      </c>
      <c r="F641">
        <v>31.387499999999999</v>
      </c>
      <c r="G641" s="1" t="s">
        <v>824</v>
      </c>
      <c r="H641">
        <v>7</v>
      </c>
      <c r="I641" t="s">
        <v>2120</v>
      </c>
    </row>
    <row r="642" spans="1:9" x14ac:dyDescent="0.3">
      <c r="A642" s="1" t="s">
        <v>2127</v>
      </c>
      <c r="B642" s="1" t="s">
        <v>2121</v>
      </c>
      <c r="C642" s="1" t="s">
        <v>1251</v>
      </c>
      <c r="D642" s="1" t="s">
        <v>20</v>
      </c>
      <c r="E642">
        <v>9</v>
      </c>
      <c r="F642">
        <v>31.387499999999999</v>
      </c>
      <c r="G642" s="1" t="s">
        <v>824</v>
      </c>
      <c r="H642">
        <v>7</v>
      </c>
      <c r="I642" t="s">
        <v>2120</v>
      </c>
    </row>
    <row r="643" spans="1:9" x14ac:dyDescent="0.3">
      <c r="A643" s="1" t="s">
        <v>2127</v>
      </c>
      <c r="B643" s="1" t="s">
        <v>2118</v>
      </c>
      <c r="C643" s="1" t="s">
        <v>1253</v>
      </c>
      <c r="D643" s="1" t="s">
        <v>20</v>
      </c>
      <c r="E643">
        <v>3</v>
      </c>
      <c r="F643">
        <v>31.387499999999999</v>
      </c>
      <c r="G643" s="1" t="s">
        <v>824</v>
      </c>
      <c r="H643">
        <v>7</v>
      </c>
      <c r="I643" t="s">
        <v>2120</v>
      </c>
    </row>
    <row r="644" spans="1:9" x14ac:dyDescent="0.3">
      <c r="A644" s="1" t="s">
        <v>2127</v>
      </c>
      <c r="B644" s="1" t="s">
        <v>2121</v>
      </c>
      <c r="C644" s="1" t="s">
        <v>1254</v>
      </c>
      <c r="D644" s="1" t="s">
        <v>20</v>
      </c>
      <c r="E644">
        <v>13</v>
      </c>
      <c r="F644">
        <v>31.387499999999999</v>
      </c>
      <c r="G644" s="1" t="s">
        <v>824</v>
      </c>
      <c r="H644">
        <v>7</v>
      </c>
      <c r="I644" t="s">
        <v>2120</v>
      </c>
    </row>
    <row r="645" spans="1:9" x14ac:dyDescent="0.3">
      <c r="A645" s="1" t="s">
        <v>2127</v>
      </c>
      <c r="B645" s="1" t="s">
        <v>2118</v>
      </c>
      <c r="C645" s="1" t="s">
        <v>1255</v>
      </c>
      <c r="D645" s="1" t="s">
        <v>15</v>
      </c>
      <c r="E645">
        <v>5</v>
      </c>
      <c r="F645">
        <v>31.387499999999999</v>
      </c>
      <c r="G645" s="1" t="s">
        <v>824</v>
      </c>
      <c r="H645">
        <v>7</v>
      </c>
      <c r="I645" t="s">
        <v>2120</v>
      </c>
    </row>
    <row r="646" spans="1:9" x14ac:dyDescent="0.3">
      <c r="A646" s="1" t="s">
        <v>2127</v>
      </c>
      <c r="B646" s="1" t="s">
        <v>2121</v>
      </c>
      <c r="C646" s="1" t="s">
        <v>1256</v>
      </c>
      <c r="D646" s="1" t="s">
        <v>20</v>
      </c>
      <c r="E646">
        <v>40</v>
      </c>
      <c r="F646">
        <v>31.387499999999999</v>
      </c>
      <c r="G646" s="1" t="s">
        <v>824</v>
      </c>
      <c r="H646">
        <v>7</v>
      </c>
      <c r="I646" t="s">
        <v>2119</v>
      </c>
    </row>
    <row r="647" spans="1:9" x14ac:dyDescent="0.3">
      <c r="A647" s="1" t="s">
        <v>2127</v>
      </c>
      <c r="B647" s="1" t="s">
        <v>2118</v>
      </c>
      <c r="C647" s="1" t="s">
        <v>1257</v>
      </c>
      <c r="D647" s="1" t="s">
        <v>20</v>
      </c>
      <c r="E647">
        <v>23</v>
      </c>
      <c r="F647">
        <v>7.7957999999999998</v>
      </c>
      <c r="G647" s="1" t="s">
        <v>824</v>
      </c>
      <c r="H647">
        <v>1</v>
      </c>
      <c r="I647" t="s">
        <v>2119</v>
      </c>
    </row>
    <row r="648" spans="1:9" x14ac:dyDescent="0.3">
      <c r="A648" s="1" t="s">
        <v>2127</v>
      </c>
      <c r="B648" s="1" t="s">
        <v>2118</v>
      </c>
      <c r="C648" s="1" t="s">
        <v>1259</v>
      </c>
      <c r="D648" s="1" t="s">
        <v>15</v>
      </c>
      <c r="E648">
        <v>38</v>
      </c>
      <c r="F648">
        <v>31.387499999999999</v>
      </c>
      <c r="G648" s="1" t="s">
        <v>824</v>
      </c>
      <c r="H648">
        <v>7</v>
      </c>
      <c r="I648" t="s">
        <v>2119</v>
      </c>
    </row>
    <row r="649" spans="1:9" x14ac:dyDescent="0.3">
      <c r="A649" s="1" t="s">
        <v>2127</v>
      </c>
      <c r="B649" s="1" t="s">
        <v>2118</v>
      </c>
      <c r="C649" s="1" t="s">
        <v>1260</v>
      </c>
      <c r="D649" s="1" t="s">
        <v>15</v>
      </c>
      <c r="E649">
        <v>45</v>
      </c>
      <c r="F649">
        <v>7.2249999999999996</v>
      </c>
      <c r="G649" s="1" t="s">
        <v>2123</v>
      </c>
      <c r="H649">
        <v>1</v>
      </c>
      <c r="I649" t="s">
        <v>2119</v>
      </c>
    </row>
    <row r="650" spans="1:9" x14ac:dyDescent="0.3">
      <c r="A650" s="1" t="s">
        <v>2127</v>
      </c>
      <c r="B650" s="1" t="s">
        <v>2121</v>
      </c>
      <c r="C650" s="1" t="s">
        <v>1262</v>
      </c>
      <c r="D650" s="1" t="s">
        <v>20</v>
      </c>
      <c r="E650">
        <v>21</v>
      </c>
      <c r="F650">
        <v>7.2249999999999996</v>
      </c>
      <c r="G650" s="1" t="s">
        <v>2123</v>
      </c>
      <c r="H650">
        <v>1</v>
      </c>
      <c r="I650" t="s">
        <v>2119</v>
      </c>
    </row>
    <row r="651" spans="1:9" x14ac:dyDescent="0.3">
      <c r="A651" s="1" t="s">
        <v>2127</v>
      </c>
      <c r="B651" s="1" t="s">
        <v>2121</v>
      </c>
      <c r="C651" s="1" t="s">
        <v>1263</v>
      </c>
      <c r="D651" s="1" t="s">
        <v>20</v>
      </c>
      <c r="E651">
        <v>23</v>
      </c>
      <c r="F651">
        <v>7.05</v>
      </c>
      <c r="G651" s="1" t="s">
        <v>824</v>
      </c>
      <c r="H651">
        <v>1</v>
      </c>
      <c r="I651" t="s">
        <v>2119</v>
      </c>
    </row>
    <row r="652" spans="1:9" x14ac:dyDescent="0.3">
      <c r="A652" s="1" t="s">
        <v>2127</v>
      </c>
      <c r="B652" s="1" t="s">
        <v>2121</v>
      </c>
      <c r="C652" s="1" t="s">
        <v>1265</v>
      </c>
      <c r="D652" s="1" t="s">
        <v>15</v>
      </c>
      <c r="E652">
        <v>17</v>
      </c>
      <c r="F652">
        <v>14.458299999999999</v>
      </c>
      <c r="G652" s="1" t="s">
        <v>2123</v>
      </c>
      <c r="H652">
        <v>1</v>
      </c>
      <c r="I652" t="s">
        <v>2120</v>
      </c>
    </row>
    <row r="653" spans="1:9" x14ac:dyDescent="0.3">
      <c r="A653" s="1" t="s">
        <v>2127</v>
      </c>
      <c r="B653" s="1" t="s">
        <v>2121</v>
      </c>
      <c r="C653" s="1" t="s">
        <v>1266</v>
      </c>
      <c r="D653" s="1" t="s">
        <v>20</v>
      </c>
      <c r="E653">
        <v>30</v>
      </c>
      <c r="F653">
        <v>7.2249999999999996</v>
      </c>
      <c r="G653" s="1" t="s">
        <v>2123</v>
      </c>
      <c r="H653">
        <v>1</v>
      </c>
      <c r="I653" t="s">
        <v>2119</v>
      </c>
    </row>
    <row r="654" spans="1:9" x14ac:dyDescent="0.3">
      <c r="A654" s="1" t="s">
        <v>2127</v>
      </c>
      <c r="B654" s="1" t="s">
        <v>2121</v>
      </c>
      <c r="C654" s="1" t="s">
        <v>1267</v>
      </c>
      <c r="D654" s="1" t="s">
        <v>20</v>
      </c>
      <c r="E654">
        <v>23</v>
      </c>
      <c r="F654">
        <v>7.8541999999999996</v>
      </c>
      <c r="G654" s="1" t="s">
        <v>824</v>
      </c>
      <c r="H654">
        <v>1</v>
      </c>
      <c r="I654" t="s">
        <v>2119</v>
      </c>
    </row>
    <row r="655" spans="1:9" x14ac:dyDescent="0.3">
      <c r="A655" s="1" t="s">
        <v>2127</v>
      </c>
      <c r="B655" s="1" t="s">
        <v>2118</v>
      </c>
      <c r="C655" s="1" t="s">
        <v>1269</v>
      </c>
      <c r="D655" s="1" t="s">
        <v>15</v>
      </c>
      <c r="E655">
        <v>13</v>
      </c>
      <c r="F655">
        <v>7.2291999999999996</v>
      </c>
      <c r="G655" s="1" t="s">
        <v>2123</v>
      </c>
      <c r="H655">
        <v>1</v>
      </c>
      <c r="I655" t="s">
        <v>2120</v>
      </c>
    </row>
    <row r="656" spans="1:9" x14ac:dyDescent="0.3">
      <c r="A656" s="1" t="s">
        <v>2127</v>
      </c>
      <c r="B656" s="1" t="s">
        <v>2121</v>
      </c>
      <c r="C656" s="1" t="s">
        <v>1271</v>
      </c>
      <c r="D656" s="1" t="s">
        <v>20</v>
      </c>
      <c r="E656">
        <v>20</v>
      </c>
      <c r="F656">
        <v>7.2249999999999996</v>
      </c>
      <c r="G656" s="1" t="s">
        <v>2123</v>
      </c>
      <c r="H656">
        <v>1</v>
      </c>
      <c r="I656" t="s">
        <v>2119</v>
      </c>
    </row>
    <row r="657" spans="1:9" x14ac:dyDescent="0.3">
      <c r="A657" s="1" t="s">
        <v>2127</v>
      </c>
      <c r="B657" s="1" t="s">
        <v>2121</v>
      </c>
      <c r="C657" s="1" t="s">
        <v>1272</v>
      </c>
      <c r="D657" s="1" t="s">
        <v>20</v>
      </c>
      <c r="E657">
        <v>32</v>
      </c>
      <c r="F657">
        <v>15.85</v>
      </c>
      <c r="G657" s="1" t="s">
        <v>824</v>
      </c>
      <c r="H657">
        <v>2</v>
      </c>
      <c r="I657" t="s">
        <v>2119</v>
      </c>
    </row>
    <row r="658" spans="1:9" x14ac:dyDescent="0.3">
      <c r="A658" s="1" t="s">
        <v>2127</v>
      </c>
      <c r="B658" s="1" t="s">
        <v>2118</v>
      </c>
      <c r="C658" s="1" t="s">
        <v>1274</v>
      </c>
      <c r="D658" s="1" t="s">
        <v>15</v>
      </c>
      <c r="E658">
        <v>33</v>
      </c>
      <c r="F658">
        <v>15.85</v>
      </c>
      <c r="G658" s="1" t="s">
        <v>824</v>
      </c>
      <c r="H658">
        <v>4</v>
      </c>
      <c r="I658" t="s">
        <v>2119</v>
      </c>
    </row>
    <row r="659" spans="1:9" x14ac:dyDescent="0.3">
      <c r="A659" s="1" t="s">
        <v>2127</v>
      </c>
      <c r="B659" s="1" t="s">
        <v>2118</v>
      </c>
      <c r="C659" s="1" t="s">
        <v>1275</v>
      </c>
      <c r="D659" s="1" t="s">
        <v>15</v>
      </c>
      <c r="E659">
        <v>0.75</v>
      </c>
      <c r="F659">
        <v>19.258299999999998</v>
      </c>
      <c r="G659" s="1" t="s">
        <v>2123</v>
      </c>
      <c r="H659">
        <v>4</v>
      </c>
      <c r="I659" t="s">
        <v>2120</v>
      </c>
    </row>
    <row r="660" spans="1:9" x14ac:dyDescent="0.3">
      <c r="A660" s="1" t="s">
        <v>2127</v>
      </c>
      <c r="B660" s="1" t="s">
        <v>2118</v>
      </c>
      <c r="C660" s="1" t="s">
        <v>1277</v>
      </c>
      <c r="D660" s="1" t="s">
        <v>15</v>
      </c>
      <c r="E660">
        <v>0.75</v>
      </c>
      <c r="F660">
        <v>19.258299999999998</v>
      </c>
      <c r="G660" s="1" t="s">
        <v>2123</v>
      </c>
      <c r="H660">
        <v>4</v>
      </c>
      <c r="I660" t="s">
        <v>2120</v>
      </c>
    </row>
    <row r="661" spans="1:9" x14ac:dyDescent="0.3">
      <c r="A661" s="1" t="s">
        <v>2127</v>
      </c>
      <c r="B661" s="1" t="s">
        <v>2118</v>
      </c>
      <c r="C661" s="1" t="s">
        <v>1278</v>
      </c>
      <c r="D661" s="1" t="s">
        <v>15</v>
      </c>
      <c r="E661">
        <v>5</v>
      </c>
      <c r="F661">
        <v>19.258299999999998</v>
      </c>
      <c r="G661" s="1" t="s">
        <v>2123</v>
      </c>
      <c r="H661">
        <v>4</v>
      </c>
      <c r="I661" t="s">
        <v>2120</v>
      </c>
    </row>
    <row r="662" spans="1:9" x14ac:dyDescent="0.3">
      <c r="A662" s="1" t="s">
        <v>2127</v>
      </c>
      <c r="B662" s="1" t="s">
        <v>2118</v>
      </c>
      <c r="C662" s="1" t="s">
        <v>1279</v>
      </c>
      <c r="D662" s="1" t="s">
        <v>15</v>
      </c>
      <c r="E662">
        <v>24</v>
      </c>
      <c r="F662">
        <v>19.258299999999998</v>
      </c>
      <c r="G662" s="1" t="s">
        <v>2123</v>
      </c>
      <c r="H662">
        <v>4</v>
      </c>
      <c r="I662" t="s">
        <v>2119</v>
      </c>
    </row>
    <row r="663" spans="1:9" x14ac:dyDescent="0.3">
      <c r="A663" s="1" t="s">
        <v>2127</v>
      </c>
      <c r="B663" s="1" t="s">
        <v>2118</v>
      </c>
      <c r="C663" s="1" t="s">
        <v>1280</v>
      </c>
      <c r="D663" s="1" t="s">
        <v>15</v>
      </c>
      <c r="E663">
        <v>18</v>
      </c>
      <c r="F663">
        <v>8.0500000000000007</v>
      </c>
      <c r="G663" s="1" t="s">
        <v>824</v>
      </c>
      <c r="H663">
        <v>1</v>
      </c>
      <c r="I663" t="s">
        <v>2119</v>
      </c>
    </row>
    <row r="664" spans="1:9" x14ac:dyDescent="0.3">
      <c r="A664" s="1" t="s">
        <v>2127</v>
      </c>
      <c r="B664" s="1" t="s">
        <v>2121</v>
      </c>
      <c r="C664" s="1" t="s">
        <v>1283</v>
      </c>
      <c r="D664" s="1" t="s">
        <v>20</v>
      </c>
      <c r="E664">
        <v>40</v>
      </c>
      <c r="F664">
        <v>7.2249999999999996</v>
      </c>
      <c r="G664" s="1" t="s">
        <v>2123</v>
      </c>
      <c r="H664">
        <v>1</v>
      </c>
      <c r="I664" t="s">
        <v>2119</v>
      </c>
    </row>
    <row r="665" spans="1:9" x14ac:dyDescent="0.3">
      <c r="A665" s="1" t="s">
        <v>2127</v>
      </c>
      <c r="B665" s="1" t="s">
        <v>2121</v>
      </c>
      <c r="C665" s="1" t="s">
        <v>1284</v>
      </c>
      <c r="D665" s="1" t="s">
        <v>20</v>
      </c>
      <c r="E665">
        <v>26</v>
      </c>
      <c r="F665">
        <v>7.8958000000000004</v>
      </c>
      <c r="G665" s="1" t="s">
        <v>824</v>
      </c>
      <c r="H665">
        <v>1</v>
      </c>
      <c r="I665" t="s">
        <v>2119</v>
      </c>
    </row>
    <row r="666" spans="1:9" x14ac:dyDescent="0.3">
      <c r="A666" s="1" t="s">
        <v>2127</v>
      </c>
      <c r="B666" s="1" t="s">
        <v>2118</v>
      </c>
      <c r="C666" s="1" t="s">
        <v>1285</v>
      </c>
      <c r="D666" s="1" t="s">
        <v>20</v>
      </c>
      <c r="E666">
        <v>20</v>
      </c>
      <c r="F666">
        <v>7.2291999999999996</v>
      </c>
      <c r="G666" s="1" t="s">
        <v>2123</v>
      </c>
      <c r="H666">
        <v>1</v>
      </c>
      <c r="I666" t="s">
        <v>2119</v>
      </c>
    </row>
    <row r="667" spans="1:9" x14ac:dyDescent="0.3">
      <c r="A667" s="1" t="s">
        <v>2127</v>
      </c>
      <c r="B667" s="1" t="s">
        <v>2121</v>
      </c>
      <c r="C667" s="1" t="s">
        <v>1286</v>
      </c>
      <c r="D667" s="1" t="s">
        <v>15</v>
      </c>
      <c r="E667">
        <v>18</v>
      </c>
      <c r="F667">
        <v>14.4542</v>
      </c>
      <c r="G667" s="1" t="s">
        <v>2123</v>
      </c>
      <c r="H667">
        <v>2</v>
      </c>
      <c r="I667" t="s">
        <v>2119</v>
      </c>
    </row>
    <row r="668" spans="1:9" x14ac:dyDescent="0.3">
      <c r="A668" s="1" t="s">
        <v>2127</v>
      </c>
      <c r="B668" s="1" t="s">
        <v>2121</v>
      </c>
      <c r="C668" s="1" t="s">
        <v>1288</v>
      </c>
      <c r="D668" s="1" t="s">
        <v>15</v>
      </c>
      <c r="E668">
        <v>45</v>
      </c>
      <c r="F668">
        <v>14.4542</v>
      </c>
      <c r="G668" s="1" t="s">
        <v>2123</v>
      </c>
      <c r="H668">
        <v>2</v>
      </c>
      <c r="I668" t="s">
        <v>2119</v>
      </c>
    </row>
    <row r="669" spans="1:9" x14ac:dyDescent="0.3">
      <c r="A669" s="1" t="s">
        <v>2127</v>
      </c>
      <c r="B669" s="1" t="s">
        <v>2121</v>
      </c>
      <c r="C669" s="1" t="s">
        <v>1289</v>
      </c>
      <c r="D669" s="1" t="s">
        <v>15</v>
      </c>
      <c r="E669">
        <v>27</v>
      </c>
      <c r="F669">
        <v>7.8792</v>
      </c>
      <c r="G669" s="1" t="s">
        <v>2125</v>
      </c>
      <c r="H669">
        <v>1</v>
      </c>
      <c r="I669" t="s">
        <v>2119</v>
      </c>
    </row>
    <row r="670" spans="1:9" x14ac:dyDescent="0.3">
      <c r="A670" s="1" t="s">
        <v>2127</v>
      </c>
      <c r="B670" s="1" t="s">
        <v>2121</v>
      </c>
      <c r="C670" s="1" t="s">
        <v>1290</v>
      </c>
      <c r="D670" s="1" t="s">
        <v>20</v>
      </c>
      <c r="E670">
        <v>22</v>
      </c>
      <c r="F670">
        <v>8.0500000000000007</v>
      </c>
      <c r="G670" s="1" t="s">
        <v>824</v>
      </c>
      <c r="H670">
        <v>1</v>
      </c>
      <c r="I670" t="s">
        <v>2119</v>
      </c>
    </row>
    <row r="671" spans="1:9" x14ac:dyDescent="0.3">
      <c r="A671" s="1" t="s">
        <v>2127</v>
      </c>
      <c r="B671" s="1" t="s">
        <v>2121</v>
      </c>
      <c r="C671" s="1" t="s">
        <v>1292</v>
      </c>
      <c r="D671" s="1" t="s">
        <v>20</v>
      </c>
      <c r="E671">
        <v>19</v>
      </c>
      <c r="F671">
        <v>8.0500000000000007</v>
      </c>
      <c r="G671" s="1" t="s">
        <v>824</v>
      </c>
      <c r="H671">
        <v>1</v>
      </c>
      <c r="I671" t="s">
        <v>2119</v>
      </c>
    </row>
    <row r="672" spans="1:9" x14ac:dyDescent="0.3">
      <c r="A672" s="1" t="s">
        <v>2127</v>
      </c>
      <c r="B672" s="1" t="s">
        <v>2121</v>
      </c>
      <c r="C672" s="1" t="s">
        <v>1293</v>
      </c>
      <c r="D672" s="1" t="s">
        <v>20</v>
      </c>
      <c r="E672">
        <v>26</v>
      </c>
      <c r="F672">
        <v>7.7750000000000004</v>
      </c>
      <c r="G672" s="1" t="s">
        <v>824</v>
      </c>
      <c r="H672">
        <v>1</v>
      </c>
      <c r="I672" t="s">
        <v>2119</v>
      </c>
    </row>
    <row r="673" spans="1:9" x14ac:dyDescent="0.3">
      <c r="A673" s="1" t="s">
        <v>2127</v>
      </c>
      <c r="B673" s="1" t="s">
        <v>2121</v>
      </c>
      <c r="C673" s="1" t="s">
        <v>1295</v>
      </c>
      <c r="D673" s="1" t="s">
        <v>20</v>
      </c>
      <c r="E673">
        <v>22</v>
      </c>
      <c r="F673">
        <v>9.35</v>
      </c>
      <c r="G673" s="1" t="s">
        <v>824</v>
      </c>
      <c r="H673">
        <v>1</v>
      </c>
      <c r="I673" t="s">
        <v>2119</v>
      </c>
    </row>
    <row r="674" spans="1:9" x14ac:dyDescent="0.3">
      <c r="A674" s="1" t="s">
        <v>2127</v>
      </c>
      <c r="B674" s="1" t="s">
        <v>2121</v>
      </c>
      <c r="C674" s="1" t="s">
        <v>1298</v>
      </c>
      <c r="D674" s="1" t="s">
        <v>20</v>
      </c>
      <c r="E674">
        <v>31</v>
      </c>
      <c r="F674">
        <v>7.2291999999999996</v>
      </c>
      <c r="G674" s="1" t="s">
        <v>2123</v>
      </c>
      <c r="H674">
        <v>1</v>
      </c>
      <c r="I674" t="s">
        <v>2119</v>
      </c>
    </row>
    <row r="675" spans="1:9" x14ac:dyDescent="0.3">
      <c r="A675" s="1" t="s">
        <v>2127</v>
      </c>
      <c r="B675" s="1" t="s">
        <v>2121</v>
      </c>
      <c r="C675" s="1" t="s">
        <v>1299</v>
      </c>
      <c r="D675" s="1" t="s">
        <v>20</v>
      </c>
      <c r="E675">
        <v>20</v>
      </c>
      <c r="F675">
        <v>4.0125000000000002</v>
      </c>
      <c r="G675" s="1" t="s">
        <v>2123</v>
      </c>
      <c r="H675">
        <v>1</v>
      </c>
      <c r="I675" t="s">
        <v>2119</v>
      </c>
    </row>
    <row r="676" spans="1:9" x14ac:dyDescent="0.3">
      <c r="A676" s="1" t="s">
        <v>2127</v>
      </c>
      <c r="B676" s="1" t="s">
        <v>2118</v>
      </c>
      <c r="C676" s="1" t="s">
        <v>1301</v>
      </c>
      <c r="D676" s="1" t="s">
        <v>20</v>
      </c>
      <c r="E676">
        <v>32</v>
      </c>
      <c r="F676">
        <v>56.495800000000003</v>
      </c>
      <c r="G676" s="1" t="s">
        <v>824</v>
      </c>
      <c r="H676">
        <v>1</v>
      </c>
      <c r="I676" t="s">
        <v>2119</v>
      </c>
    </row>
    <row r="677" spans="1:9" x14ac:dyDescent="0.3">
      <c r="A677" s="1" t="s">
        <v>2127</v>
      </c>
      <c r="B677" s="1" t="s">
        <v>2121</v>
      </c>
      <c r="C677" s="1" t="s">
        <v>1303</v>
      </c>
      <c r="D677" s="1" t="s">
        <v>20</v>
      </c>
      <c r="E677">
        <v>21</v>
      </c>
      <c r="F677">
        <v>7.7750000000000004</v>
      </c>
      <c r="G677" s="1" t="s">
        <v>824</v>
      </c>
      <c r="H677">
        <v>1</v>
      </c>
      <c r="I677" t="s">
        <v>2119</v>
      </c>
    </row>
    <row r="678" spans="1:9" x14ac:dyDescent="0.3">
      <c r="A678" s="1" t="s">
        <v>2127</v>
      </c>
      <c r="B678" s="1" t="s">
        <v>2121</v>
      </c>
      <c r="C678" s="1" t="s">
        <v>1305</v>
      </c>
      <c r="D678" s="1" t="s">
        <v>20</v>
      </c>
      <c r="E678">
        <v>18</v>
      </c>
      <c r="F678">
        <v>7.75</v>
      </c>
      <c r="G678" s="1" t="s">
        <v>824</v>
      </c>
      <c r="H678">
        <v>1</v>
      </c>
      <c r="I678" t="s">
        <v>2119</v>
      </c>
    </row>
    <row r="679" spans="1:9" x14ac:dyDescent="0.3">
      <c r="A679" s="1" t="s">
        <v>2127</v>
      </c>
      <c r="B679" s="1" t="s">
        <v>2121</v>
      </c>
      <c r="C679" s="1" t="s">
        <v>1307</v>
      </c>
      <c r="D679" s="1" t="s">
        <v>20</v>
      </c>
      <c r="E679">
        <v>26</v>
      </c>
      <c r="F679">
        <v>7.8958000000000004</v>
      </c>
      <c r="G679" s="1" t="s">
        <v>824</v>
      </c>
      <c r="H679">
        <v>1</v>
      </c>
      <c r="I679" t="s">
        <v>2119</v>
      </c>
    </row>
    <row r="680" spans="1:9" x14ac:dyDescent="0.3">
      <c r="A680" s="1" t="s">
        <v>2127</v>
      </c>
      <c r="B680" s="1" t="s">
        <v>2121</v>
      </c>
      <c r="C680" s="1" t="s">
        <v>1308</v>
      </c>
      <c r="D680" s="1" t="s">
        <v>20</v>
      </c>
      <c r="E680">
        <v>6</v>
      </c>
      <c r="F680">
        <v>15.245799999999999</v>
      </c>
      <c r="G680" s="1" t="s">
        <v>2123</v>
      </c>
      <c r="H680">
        <v>3</v>
      </c>
      <c r="I680" t="s">
        <v>2120</v>
      </c>
    </row>
    <row r="681" spans="1:9" x14ac:dyDescent="0.3">
      <c r="A681" s="1" t="s">
        <v>2127</v>
      </c>
      <c r="B681" s="1" t="s">
        <v>2121</v>
      </c>
      <c r="C681" s="1" t="s">
        <v>1310</v>
      </c>
      <c r="D681" s="1" t="s">
        <v>15</v>
      </c>
      <c r="E681">
        <v>9</v>
      </c>
      <c r="F681">
        <v>15.245799999999999</v>
      </c>
      <c r="G681" s="1" t="s">
        <v>2123</v>
      </c>
      <c r="H681">
        <v>3</v>
      </c>
      <c r="I681" t="s">
        <v>2120</v>
      </c>
    </row>
    <row r="682" spans="1:9" x14ac:dyDescent="0.3">
      <c r="A682" s="1" t="s">
        <v>2127</v>
      </c>
      <c r="B682" s="1" t="s">
        <v>2121</v>
      </c>
      <c r="C682" s="1" t="s">
        <v>1311</v>
      </c>
      <c r="D682" s="1" t="s">
        <v>20</v>
      </c>
      <c r="E682">
        <v>31</v>
      </c>
      <c r="F682">
        <v>7.2249999999999996</v>
      </c>
      <c r="G682" s="1" t="s">
        <v>2123</v>
      </c>
      <c r="H682">
        <v>1</v>
      </c>
      <c r="I682" t="s">
        <v>2119</v>
      </c>
    </row>
    <row r="683" spans="1:9" x14ac:dyDescent="0.3">
      <c r="A683" s="1" t="s">
        <v>2127</v>
      </c>
      <c r="B683" s="1" t="s">
        <v>2121</v>
      </c>
      <c r="C683" s="1" t="s">
        <v>1312</v>
      </c>
      <c r="D683" s="1" t="s">
        <v>15</v>
      </c>
      <c r="E683">
        <v>31</v>
      </c>
      <c r="F683">
        <v>15.245799999999999</v>
      </c>
      <c r="G683" s="1" t="s">
        <v>2123</v>
      </c>
      <c r="H683">
        <v>3</v>
      </c>
      <c r="I683" t="s">
        <v>2119</v>
      </c>
    </row>
    <row r="684" spans="1:9" x14ac:dyDescent="0.3">
      <c r="A684" s="1" t="s">
        <v>2127</v>
      </c>
      <c r="B684" s="1" t="s">
        <v>2121</v>
      </c>
      <c r="C684" s="1" t="s">
        <v>1313</v>
      </c>
      <c r="D684" s="1" t="s">
        <v>15</v>
      </c>
      <c r="E684">
        <v>31</v>
      </c>
      <c r="F684">
        <v>7.75</v>
      </c>
      <c r="G684" s="1" t="s">
        <v>2125</v>
      </c>
      <c r="H684">
        <v>3</v>
      </c>
      <c r="I684" t="s">
        <v>2119</v>
      </c>
    </row>
    <row r="685" spans="1:9" x14ac:dyDescent="0.3">
      <c r="A685" s="1" t="s">
        <v>2127</v>
      </c>
      <c r="B685" s="1" t="s">
        <v>2121</v>
      </c>
      <c r="C685" s="1" t="s">
        <v>1315</v>
      </c>
      <c r="D685" s="1" t="s">
        <v>20</v>
      </c>
      <c r="E685">
        <v>40</v>
      </c>
      <c r="F685">
        <v>15.5</v>
      </c>
      <c r="G685" s="1" t="s">
        <v>2125</v>
      </c>
      <c r="H685">
        <v>3</v>
      </c>
      <c r="I685" t="s">
        <v>2119</v>
      </c>
    </row>
    <row r="686" spans="1:9" x14ac:dyDescent="0.3">
      <c r="A686" s="1" t="s">
        <v>2127</v>
      </c>
      <c r="B686" s="1" t="s">
        <v>2121</v>
      </c>
      <c r="C686" s="1" t="s">
        <v>1316</v>
      </c>
      <c r="D686" s="1" t="s">
        <v>15</v>
      </c>
      <c r="E686">
        <v>32</v>
      </c>
      <c r="F686">
        <v>15.5</v>
      </c>
      <c r="G686" s="1" t="s">
        <v>2125</v>
      </c>
      <c r="H686">
        <v>3</v>
      </c>
      <c r="I686" t="s">
        <v>2119</v>
      </c>
    </row>
    <row r="687" spans="1:9" x14ac:dyDescent="0.3">
      <c r="A687" s="1" t="s">
        <v>2127</v>
      </c>
      <c r="B687" s="1" t="s">
        <v>2121</v>
      </c>
      <c r="C687" s="1" t="s">
        <v>1317</v>
      </c>
      <c r="D687" s="1" t="s">
        <v>20</v>
      </c>
      <c r="E687">
        <v>21</v>
      </c>
      <c r="F687">
        <v>16.100000000000001</v>
      </c>
      <c r="G687" s="1" t="s">
        <v>824</v>
      </c>
      <c r="H687">
        <v>1</v>
      </c>
      <c r="I687" t="s">
        <v>2119</v>
      </c>
    </row>
    <row r="688" spans="1:9" x14ac:dyDescent="0.3">
      <c r="A688" s="1" t="s">
        <v>2127</v>
      </c>
      <c r="B688" s="1" t="s">
        <v>2118</v>
      </c>
      <c r="C688" s="1" t="s">
        <v>1319</v>
      </c>
      <c r="D688" s="1" t="s">
        <v>15</v>
      </c>
      <c r="E688">
        <v>22</v>
      </c>
      <c r="F688">
        <v>7.7249999999999996</v>
      </c>
      <c r="G688" s="1" t="s">
        <v>2125</v>
      </c>
      <c r="H688">
        <v>1</v>
      </c>
      <c r="I688" t="s">
        <v>2119</v>
      </c>
    </row>
    <row r="689" spans="1:9" x14ac:dyDescent="0.3">
      <c r="A689" s="1" t="s">
        <v>2127</v>
      </c>
      <c r="B689" s="1" t="s">
        <v>2121</v>
      </c>
      <c r="C689" s="1" t="s">
        <v>1321</v>
      </c>
      <c r="D689" s="1" t="s">
        <v>15</v>
      </c>
      <c r="E689">
        <v>20</v>
      </c>
      <c r="F689">
        <v>7.8541999999999996</v>
      </c>
      <c r="G689" s="1" t="s">
        <v>824</v>
      </c>
      <c r="H689">
        <v>1</v>
      </c>
      <c r="I689" t="s">
        <v>2119</v>
      </c>
    </row>
    <row r="690" spans="1:9" x14ac:dyDescent="0.3">
      <c r="A690" s="1" t="s">
        <v>2127</v>
      </c>
      <c r="B690" s="1" t="s">
        <v>2121</v>
      </c>
      <c r="C690" s="1" t="s">
        <v>1323</v>
      </c>
      <c r="D690" s="1" t="s">
        <v>20</v>
      </c>
      <c r="E690">
        <v>29</v>
      </c>
      <c r="F690">
        <v>7.0457999999999998</v>
      </c>
      <c r="G690" s="1" t="s">
        <v>824</v>
      </c>
      <c r="H690">
        <v>2</v>
      </c>
      <c r="I690" t="s">
        <v>2119</v>
      </c>
    </row>
    <row r="691" spans="1:9" x14ac:dyDescent="0.3">
      <c r="A691" s="1" t="s">
        <v>2127</v>
      </c>
      <c r="B691" s="1" t="s">
        <v>2121</v>
      </c>
      <c r="C691" s="1" t="s">
        <v>1325</v>
      </c>
      <c r="D691" s="1" t="s">
        <v>20</v>
      </c>
      <c r="E691">
        <v>22</v>
      </c>
      <c r="F691">
        <v>7.25</v>
      </c>
      <c r="G691" s="1" t="s">
        <v>824</v>
      </c>
      <c r="H691">
        <v>2</v>
      </c>
      <c r="I691" t="s">
        <v>2119</v>
      </c>
    </row>
    <row r="692" spans="1:9" x14ac:dyDescent="0.3">
      <c r="A692" s="1" t="s">
        <v>2127</v>
      </c>
      <c r="B692" s="1" t="s">
        <v>2121</v>
      </c>
      <c r="C692" s="1" t="s">
        <v>1327</v>
      </c>
      <c r="D692" s="1" t="s">
        <v>20</v>
      </c>
      <c r="E692">
        <v>22</v>
      </c>
      <c r="F692">
        <v>7.7957999999999998</v>
      </c>
      <c r="G692" s="1" t="s">
        <v>824</v>
      </c>
      <c r="H692">
        <v>1</v>
      </c>
      <c r="I692" t="s">
        <v>2119</v>
      </c>
    </row>
    <row r="693" spans="1:9" x14ac:dyDescent="0.3">
      <c r="A693" s="1" t="s">
        <v>2127</v>
      </c>
      <c r="B693" s="1" t="s">
        <v>2121</v>
      </c>
      <c r="C693" s="1" t="s">
        <v>1328</v>
      </c>
      <c r="D693" s="1" t="s">
        <v>20</v>
      </c>
      <c r="E693">
        <v>35</v>
      </c>
      <c r="F693">
        <v>8.0500000000000007</v>
      </c>
      <c r="G693" s="1" t="s">
        <v>824</v>
      </c>
      <c r="H693">
        <v>1</v>
      </c>
      <c r="I693" t="s">
        <v>2119</v>
      </c>
    </row>
    <row r="694" spans="1:9" x14ac:dyDescent="0.3">
      <c r="A694" s="1" t="s">
        <v>2127</v>
      </c>
      <c r="B694" s="1" t="s">
        <v>2121</v>
      </c>
      <c r="C694" s="1" t="s">
        <v>1330</v>
      </c>
      <c r="D694" s="1" t="s">
        <v>15</v>
      </c>
      <c r="E694">
        <v>18.5</v>
      </c>
      <c r="F694">
        <v>7.2832999999999997</v>
      </c>
      <c r="G694" s="1" t="s">
        <v>2125</v>
      </c>
      <c r="H694">
        <v>1</v>
      </c>
      <c r="I694" t="s">
        <v>2119</v>
      </c>
    </row>
    <row r="695" spans="1:9" x14ac:dyDescent="0.3">
      <c r="A695" s="1" t="s">
        <v>2127</v>
      </c>
      <c r="B695" s="1" t="s">
        <v>2118</v>
      </c>
      <c r="C695" s="1" t="s">
        <v>1332</v>
      </c>
      <c r="D695" s="1" t="s">
        <v>20</v>
      </c>
      <c r="E695">
        <v>21</v>
      </c>
      <c r="F695">
        <v>7.8208000000000002</v>
      </c>
      <c r="G695" s="1" t="s">
        <v>2125</v>
      </c>
      <c r="H695">
        <v>1</v>
      </c>
      <c r="I695" t="s">
        <v>2119</v>
      </c>
    </row>
    <row r="696" spans="1:9" x14ac:dyDescent="0.3">
      <c r="A696" s="1" t="s">
        <v>2127</v>
      </c>
      <c r="B696" s="1" t="s">
        <v>2121</v>
      </c>
      <c r="C696" s="1" t="s">
        <v>1334</v>
      </c>
      <c r="D696" s="1" t="s">
        <v>20</v>
      </c>
      <c r="E696">
        <v>19</v>
      </c>
      <c r="F696">
        <v>6.75</v>
      </c>
      <c r="G696" s="1" t="s">
        <v>2125</v>
      </c>
      <c r="H696">
        <v>1</v>
      </c>
      <c r="I696" t="s">
        <v>2119</v>
      </c>
    </row>
    <row r="697" spans="1:9" x14ac:dyDescent="0.3">
      <c r="A697" s="1" t="s">
        <v>2127</v>
      </c>
      <c r="B697" s="1" t="s">
        <v>2121</v>
      </c>
      <c r="C697" s="1" t="s">
        <v>1336</v>
      </c>
      <c r="D697" s="1" t="s">
        <v>15</v>
      </c>
      <c r="E697">
        <v>18</v>
      </c>
      <c r="F697">
        <v>7.8792</v>
      </c>
      <c r="G697" s="1" t="s">
        <v>2125</v>
      </c>
      <c r="H697">
        <v>1</v>
      </c>
      <c r="I697" t="s">
        <v>2119</v>
      </c>
    </row>
    <row r="698" spans="1:9" x14ac:dyDescent="0.3">
      <c r="A698" s="1" t="s">
        <v>2127</v>
      </c>
      <c r="B698" s="1" t="s">
        <v>2121</v>
      </c>
      <c r="C698" s="1" t="s">
        <v>1338</v>
      </c>
      <c r="D698" s="1" t="s">
        <v>15</v>
      </c>
      <c r="E698">
        <v>21</v>
      </c>
      <c r="F698">
        <v>8.6624999999999996</v>
      </c>
      <c r="G698" s="1" t="s">
        <v>824</v>
      </c>
      <c r="H698">
        <v>1</v>
      </c>
      <c r="I698" t="s">
        <v>2119</v>
      </c>
    </row>
    <row r="699" spans="1:9" x14ac:dyDescent="0.3">
      <c r="A699" s="1" t="s">
        <v>2127</v>
      </c>
      <c r="B699" s="1" t="s">
        <v>2121</v>
      </c>
      <c r="C699" s="1" t="s">
        <v>1339</v>
      </c>
      <c r="D699" s="1" t="s">
        <v>15</v>
      </c>
      <c r="E699">
        <v>30</v>
      </c>
      <c r="F699">
        <v>8.6624999999999996</v>
      </c>
      <c r="G699" s="1" t="s">
        <v>824</v>
      </c>
      <c r="H699">
        <v>1</v>
      </c>
      <c r="I699" t="s">
        <v>2119</v>
      </c>
    </row>
    <row r="700" spans="1:9" x14ac:dyDescent="0.3">
      <c r="A700" s="1" t="s">
        <v>2127</v>
      </c>
      <c r="B700" s="1" t="s">
        <v>2121</v>
      </c>
      <c r="C700" s="1" t="s">
        <v>1340</v>
      </c>
      <c r="D700" s="1" t="s">
        <v>20</v>
      </c>
      <c r="E700">
        <v>18</v>
      </c>
      <c r="F700">
        <v>8.6624999999999996</v>
      </c>
      <c r="G700" s="1" t="s">
        <v>824</v>
      </c>
      <c r="H700">
        <v>1</v>
      </c>
      <c r="I700" t="s">
        <v>2119</v>
      </c>
    </row>
    <row r="701" spans="1:9" x14ac:dyDescent="0.3">
      <c r="A701" s="1" t="s">
        <v>2127</v>
      </c>
      <c r="B701" s="1" t="s">
        <v>2121</v>
      </c>
      <c r="C701" s="1" t="s">
        <v>1341</v>
      </c>
      <c r="D701" s="1" t="s">
        <v>20</v>
      </c>
      <c r="E701">
        <v>38</v>
      </c>
      <c r="F701">
        <v>8.6624999999999996</v>
      </c>
      <c r="G701" s="1" t="s">
        <v>824</v>
      </c>
      <c r="H701">
        <v>1</v>
      </c>
      <c r="I701" t="s">
        <v>2119</v>
      </c>
    </row>
    <row r="702" spans="1:9" x14ac:dyDescent="0.3">
      <c r="A702" s="1" t="s">
        <v>2127</v>
      </c>
      <c r="B702" s="1" t="s">
        <v>2121</v>
      </c>
      <c r="C702" s="1" t="s">
        <v>1343</v>
      </c>
      <c r="D702" s="1" t="s">
        <v>20</v>
      </c>
      <c r="E702">
        <v>17</v>
      </c>
      <c r="F702">
        <v>8.6624999999999996</v>
      </c>
      <c r="G702" s="1" t="s">
        <v>824</v>
      </c>
      <c r="H702">
        <v>1</v>
      </c>
      <c r="I702" t="s">
        <v>2120</v>
      </c>
    </row>
    <row r="703" spans="1:9" x14ac:dyDescent="0.3">
      <c r="A703" s="1" t="s">
        <v>2127</v>
      </c>
      <c r="B703" s="1" t="s">
        <v>2121</v>
      </c>
      <c r="C703" s="1" t="s">
        <v>1344</v>
      </c>
      <c r="D703" s="1" t="s">
        <v>20</v>
      </c>
      <c r="E703">
        <v>17</v>
      </c>
      <c r="F703">
        <v>8.6624999999999996</v>
      </c>
      <c r="G703" s="1" t="s">
        <v>824</v>
      </c>
      <c r="H703">
        <v>1</v>
      </c>
      <c r="I703" t="s">
        <v>2120</v>
      </c>
    </row>
    <row r="704" spans="1:9" x14ac:dyDescent="0.3">
      <c r="A704" s="1" t="s">
        <v>2127</v>
      </c>
      <c r="B704" s="1" t="s">
        <v>2121</v>
      </c>
      <c r="C704" s="1" t="s">
        <v>1345</v>
      </c>
      <c r="D704" s="1" t="s">
        <v>15</v>
      </c>
      <c r="E704">
        <v>21</v>
      </c>
      <c r="F704">
        <v>7.75</v>
      </c>
      <c r="G704" s="1" t="s">
        <v>2125</v>
      </c>
      <c r="H704">
        <v>1</v>
      </c>
      <c r="I704" t="s">
        <v>2119</v>
      </c>
    </row>
    <row r="705" spans="1:9" x14ac:dyDescent="0.3">
      <c r="A705" s="1" t="s">
        <v>2127</v>
      </c>
      <c r="B705" s="1" t="s">
        <v>2121</v>
      </c>
      <c r="C705" s="1" t="s">
        <v>1346</v>
      </c>
      <c r="D705" s="1" t="s">
        <v>20</v>
      </c>
      <c r="E705">
        <v>21</v>
      </c>
      <c r="F705">
        <v>7.75</v>
      </c>
      <c r="G705" s="1" t="s">
        <v>2125</v>
      </c>
      <c r="H705">
        <v>1</v>
      </c>
      <c r="I705" t="s">
        <v>2119</v>
      </c>
    </row>
    <row r="706" spans="1:9" x14ac:dyDescent="0.3">
      <c r="A706" s="1" t="s">
        <v>2127</v>
      </c>
      <c r="B706" s="1" t="s">
        <v>2121</v>
      </c>
      <c r="C706" s="1" t="s">
        <v>1348</v>
      </c>
      <c r="D706" s="1" t="s">
        <v>20</v>
      </c>
      <c r="E706">
        <v>21</v>
      </c>
      <c r="F706">
        <v>8.0500000000000007</v>
      </c>
      <c r="G706" s="1" t="s">
        <v>824</v>
      </c>
      <c r="H706">
        <v>1</v>
      </c>
      <c r="I706" t="s">
        <v>2119</v>
      </c>
    </row>
    <row r="707" spans="1:9" x14ac:dyDescent="0.3">
      <c r="A707" s="1" t="s">
        <v>2127</v>
      </c>
      <c r="B707" s="1" t="s">
        <v>2121</v>
      </c>
      <c r="C707" s="1" t="s">
        <v>1350</v>
      </c>
      <c r="D707" s="1" t="s">
        <v>20</v>
      </c>
      <c r="E707">
        <v>31</v>
      </c>
      <c r="F707">
        <v>14.458299999999999</v>
      </c>
      <c r="G707" s="1" t="s">
        <v>2123</v>
      </c>
      <c r="H707">
        <v>2</v>
      </c>
      <c r="I707" t="s">
        <v>2119</v>
      </c>
    </row>
    <row r="708" spans="1:9" x14ac:dyDescent="0.3">
      <c r="A708" s="1" t="s">
        <v>2127</v>
      </c>
      <c r="B708" s="1" t="s">
        <v>2121</v>
      </c>
      <c r="C708" s="1" t="s">
        <v>1351</v>
      </c>
      <c r="D708" s="1" t="s">
        <v>15</v>
      </c>
      <c r="E708">
        <v>31</v>
      </c>
      <c r="F708">
        <v>14.458299999999999</v>
      </c>
      <c r="G708" s="1" t="s">
        <v>2123</v>
      </c>
      <c r="H708">
        <v>2</v>
      </c>
      <c r="I708" t="s">
        <v>2119</v>
      </c>
    </row>
    <row r="709" spans="1:9" x14ac:dyDescent="0.3">
      <c r="A709" s="1" t="s">
        <v>2127</v>
      </c>
      <c r="B709" s="1" t="s">
        <v>2121</v>
      </c>
      <c r="C709" s="1" t="s">
        <v>1352</v>
      </c>
      <c r="D709" s="1" t="s">
        <v>20</v>
      </c>
      <c r="E709">
        <v>28</v>
      </c>
      <c r="F709">
        <v>7.7957999999999998</v>
      </c>
      <c r="G709" s="1" t="s">
        <v>824</v>
      </c>
      <c r="H709">
        <v>1</v>
      </c>
      <c r="I709" t="s">
        <v>2119</v>
      </c>
    </row>
    <row r="710" spans="1:9" x14ac:dyDescent="0.3">
      <c r="A710" s="1" t="s">
        <v>2127</v>
      </c>
      <c r="B710" s="1" t="s">
        <v>2121</v>
      </c>
      <c r="C710" s="1" t="s">
        <v>1354</v>
      </c>
      <c r="D710" s="1" t="s">
        <v>20</v>
      </c>
      <c r="E710">
        <v>24</v>
      </c>
      <c r="F710">
        <v>7.8541999999999996</v>
      </c>
      <c r="G710" s="1" t="s">
        <v>824</v>
      </c>
      <c r="H710">
        <v>1</v>
      </c>
      <c r="I710" t="s">
        <v>2119</v>
      </c>
    </row>
    <row r="711" spans="1:9" x14ac:dyDescent="0.3">
      <c r="A711" s="1" t="s">
        <v>2127</v>
      </c>
      <c r="B711" s="1" t="s">
        <v>2118</v>
      </c>
      <c r="C711" s="1" t="s">
        <v>1356</v>
      </c>
      <c r="D711" s="1" t="s">
        <v>15</v>
      </c>
      <c r="E711">
        <v>16</v>
      </c>
      <c r="F711">
        <v>7.75</v>
      </c>
      <c r="G711" s="1" t="s">
        <v>2125</v>
      </c>
      <c r="H711">
        <v>1</v>
      </c>
      <c r="I711" t="s">
        <v>2120</v>
      </c>
    </row>
    <row r="712" spans="1:9" x14ac:dyDescent="0.3">
      <c r="A712" s="1" t="s">
        <v>2127</v>
      </c>
      <c r="B712" s="1" t="s">
        <v>2121</v>
      </c>
      <c r="C712" s="1" t="s">
        <v>1358</v>
      </c>
      <c r="D712" s="1" t="s">
        <v>15</v>
      </c>
      <c r="E712">
        <v>37</v>
      </c>
      <c r="F712">
        <v>7.75</v>
      </c>
      <c r="G712" s="1" t="s">
        <v>2125</v>
      </c>
      <c r="H712">
        <v>1</v>
      </c>
      <c r="I712" t="s">
        <v>2119</v>
      </c>
    </row>
    <row r="713" spans="1:9" x14ac:dyDescent="0.3">
      <c r="A713" s="1" t="s">
        <v>2127</v>
      </c>
      <c r="B713" s="1" t="s">
        <v>2121</v>
      </c>
      <c r="C713" s="1" t="s">
        <v>1360</v>
      </c>
      <c r="D713" s="1" t="s">
        <v>20</v>
      </c>
      <c r="E713">
        <v>28</v>
      </c>
      <c r="F713">
        <v>7.25</v>
      </c>
      <c r="G713" s="1" t="s">
        <v>824</v>
      </c>
      <c r="H713">
        <v>1</v>
      </c>
      <c r="I713" t="s">
        <v>2119</v>
      </c>
    </row>
    <row r="714" spans="1:9" x14ac:dyDescent="0.3">
      <c r="A714" s="1" t="s">
        <v>2127</v>
      </c>
      <c r="B714" s="1" t="s">
        <v>2121</v>
      </c>
      <c r="C714" s="1" t="s">
        <v>1362</v>
      </c>
      <c r="D714" s="1" t="s">
        <v>20</v>
      </c>
      <c r="E714">
        <v>24</v>
      </c>
      <c r="F714">
        <v>8.0500000000000007</v>
      </c>
      <c r="G714" s="1" t="s">
        <v>824</v>
      </c>
      <c r="H714">
        <v>1</v>
      </c>
      <c r="I714" t="s">
        <v>2119</v>
      </c>
    </row>
    <row r="715" spans="1:9" x14ac:dyDescent="0.3">
      <c r="A715" s="1" t="s">
        <v>2127</v>
      </c>
      <c r="B715" s="1" t="s">
        <v>2121</v>
      </c>
      <c r="C715" s="1" t="s">
        <v>1363</v>
      </c>
      <c r="D715" s="1" t="s">
        <v>20</v>
      </c>
      <c r="E715">
        <v>21</v>
      </c>
      <c r="F715">
        <v>7.7332999999999998</v>
      </c>
      <c r="G715" s="1" t="s">
        <v>2125</v>
      </c>
      <c r="H715">
        <v>1</v>
      </c>
      <c r="I715" t="s">
        <v>2119</v>
      </c>
    </row>
    <row r="716" spans="1:9" x14ac:dyDescent="0.3">
      <c r="A716" s="1" t="s">
        <v>2127</v>
      </c>
      <c r="B716" s="1" t="s">
        <v>2118</v>
      </c>
      <c r="C716" s="1" t="s">
        <v>1366</v>
      </c>
      <c r="D716" s="1" t="s">
        <v>20</v>
      </c>
      <c r="E716">
        <v>32</v>
      </c>
      <c r="F716">
        <v>56.495800000000003</v>
      </c>
      <c r="G716" s="1" t="s">
        <v>824</v>
      </c>
      <c r="H716">
        <v>1</v>
      </c>
      <c r="I716" t="s">
        <v>2119</v>
      </c>
    </row>
    <row r="717" spans="1:9" x14ac:dyDescent="0.3">
      <c r="A717" s="1" t="s">
        <v>2127</v>
      </c>
      <c r="B717" s="1" t="s">
        <v>2121</v>
      </c>
      <c r="C717" s="1" t="s">
        <v>1367</v>
      </c>
      <c r="D717" s="1" t="s">
        <v>20</v>
      </c>
      <c r="E717">
        <v>29</v>
      </c>
      <c r="F717">
        <v>8.0500000000000007</v>
      </c>
      <c r="G717" s="1" t="s">
        <v>824</v>
      </c>
      <c r="H717">
        <v>1</v>
      </c>
      <c r="I717" t="s">
        <v>2119</v>
      </c>
    </row>
    <row r="718" spans="1:9" x14ac:dyDescent="0.3">
      <c r="A718" s="1" t="s">
        <v>2127</v>
      </c>
      <c r="B718" s="1" t="s">
        <v>2121</v>
      </c>
      <c r="C718" s="1" t="s">
        <v>1368</v>
      </c>
      <c r="D718" s="1" t="s">
        <v>20</v>
      </c>
      <c r="E718">
        <v>26</v>
      </c>
      <c r="F718">
        <v>14.4542</v>
      </c>
      <c r="G718" s="1" t="s">
        <v>2123</v>
      </c>
      <c r="H718">
        <v>2</v>
      </c>
      <c r="I718" t="s">
        <v>2119</v>
      </c>
    </row>
    <row r="719" spans="1:9" x14ac:dyDescent="0.3">
      <c r="A719" s="1" t="s">
        <v>2127</v>
      </c>
      <c r="B719" s="1" t="s">
        <v>2121</v>
      </c>
      <c r="C719" s="1" t="s">
        <v>1370</v>
      </c>
      <c r="D719" s="1" t="s">
        <v>20</v>
      </c>
      <c r="E719">
        <v>18</v>
      </c>
      <c r="F719">
        <v>14.4542</v>
      </c>
      <c r="G719" s="1" t="s">
        <v>2123</v>
      </c>
      <c r="H719">
        <v>2</v>
      </c>
      <c r="I719" t="s">
        <v>2119</v>
      </c>
    </row>
    <row r="720" spans="1:9" x14ac:dyDescent="0.3">
      <c r="A720" s="1" t="s">
        <v>2127</v>
      </c>
      <c r="B720" s="1" t="s">
        <v>2121</v>
      </c>
      <c r="C720" s="1" t="s">
        <v>1371</v>
      </c>
      <c r="D720" s="1" t="s">
        <v>20</v>
      </c>
      <c r="E720">
        <v>20</v>
      </c>
      <c r="F720">
        <v>7.05</v>
      </c>
      <c r="G720" s="1" t="s">
        <v>824</v>
      </c>
      <c r="H720">
        <v>1</v>
      </c>
      <c r="I720" t="s">
        <v>2119</v>
      </c>
    </row>
    <row r="721" spans="1:9" x14ac:dyDescent="0.3">
      <c r="A721" s="1" t="s">
        <v>2127</v>
      </c>
      <c r="B721" s="1" t="s">
        <v>2118</v>
      </c>
      <c r="C721" s="1" t="s">
        <v>1374</v>
      </c>
      <c r="D721" s="1" t="s">
        <v>20</v>
      </c>
      <c r="E721">
        <v>18</v>
      </c>
      <c r="F721">
        <v>8.0500000000000007</v>
      </c>
      <c r="G721" s="1" t="s">
        <v>824</v>
      </c>
      <c r="H721">
        <v>1</v>
      </c>
      <c r="I721" t="s">
        <v>2119</v>
      </c>
    </row>
    <row r="722" spans="1:9" x14ac:dyDescent="0.3">
      <c r="A722" s="1" t="s">
        <v>2127</v>
      </c>
      <c r="B722" s="1" t="s">
        <v>2121</v>
      </c>
      <c r="C722" s="1" t="s">
        <v>1377</v>
      </c>
      <c r="D722" s="1" t="s">
        <v>20</v>
      </c>
      <c r="E722">
        <v>24</v>
      </c>
      <c r="F722">
        <v>7.25</v>
      </c>
      <c r="G722" s="1" t="s">
        <v>2125</v>
      </c>
      <c r="H722">
        <v>1</v>
      </c>
      <c r="I722" t="s">
        <v>2119</v>
      </c>
    </row>
    <row r="723" spans="1:9" x14ac:dyDescent="0.3">
      <c r="A723" s="1" t="s">
        <v>2127</v>
      </c>
      <c r="B723" s="1" t="s">
        <v>2121</v>
      </c>
      <c r="C723" s="1" t="s">
        <v>1379</v>
      </c>
      <c r="D723" s="1" t="s">
        <v>20</v>
      </c>
      <c r="E723">
        <v>36</v>
      </c>
      <c r="F723">
        <v>7.4958</v>
      </c>
      <c r="G723" s="1" t="s">
        <v>824</v>
      </c>
      <c r="H723">
        <v>1</v>
      </c>
      <c r="I723" t="s">
        <v>2119</v>
      </c>
    </row>
    <row r="724" spans="1:9" x14ac:dyDescent="0.3">
      <c r="A724" s="1" t="s">
        <v>2127</v>
      </c>
      <c r="B724" s="1" t="s">
        <v>2121</v>
      </c>
      <c r="C724" s="1" t="s">
        <v>1380</v>
      </c>
      <c r="D724" s="1" t="s">
        <v>20</v>
      </c>
      <c r="E724">
        <v>24</v>
      </c>
      <c r="F724">
        <v>7.4958</v>
      </c>
      <c r="G724" s="1" t="s">
        <v>824</v>
      </c>
      <c r="H724">
        <v>1</v>
      </c>
      <c r="I724" t="s">
        <v>2119</v>
      </c>
    </row>
    <row r="725" spans="1:9" x14ac:dyDescent="0.3">
      <c r="A725" s="1" t="s">
        <v>2127</v>
      </c>
      <c r="B725" s="1" t="s">
        <v>2121</v>
      </c>
      <c r="C725" s="1" t="s">
        <v>1381</v>
      </c>
      <c r="D725" s="1" t="s">
        <v>20</v>
      </c>
      <c r="E725">
        <v>31</v>
      </c>
      <c r="F725">
        <v>7.7332999999999998</v>
      </c>
      <c r="G725" s="1" t="s">
        <v>2125</v>
      </c>
      <c r="H725">
        <v>1</v>
      </c>
      <c r="I725" t="s">
        <v>2119</v>
      </c>
    </row>
    <row r="726" spans="1:9" x14ac:dyDescent="0.3">
      <c r="A726" s="1" t="s">
        <v>2127</v>
      </c>
      <c r="B726" s="1" t="s">
        <v>2121</v>
      </c>
      <c r="C726" s="1" t="s">
        <v>1382</v>
      </c>
      <c r="D726" s="1" t="s">
        <v>20</v>
      </c>
      <c r="E726">
        <v>31</v>
      </c>
      <c r="F726">
        <v>7.75</v>
      </c>
      <c r="G726" s="1" t="s">
        <v>2125</v>
      </c>
      <c r="H726">
        <v>1</v>
      </c>
      <c r="I726" t="s">
        <v>2119</v>
      </c>
    </row>
    <row r="727" spans="1:9" x14ac:dyDescent="0.3">
      <c r="A727" s="1" t="s">
        <v>2127</v>
      </c>
      <c r="B727" s="1" t="s">
        <v>2118</v>
      </c>
      <c r="C727" s="1" t="s">
        <v>1384</v>
      </c>
      <c r="D727" s="1" t="s">
        <v>15</v>
      </c>
      <c r="E727">
        <v>22</v>
      </c>
      <c r="F727">
        <v>7.75</v>
      </c>
      <c r="G727" s="1" t="s">
        <v>2125</v>
      </c>
      <c r="H727">
        <v>1</v>
      </c>
      <c r="I727" t="s">
        <v>2119</v>
      </c>
    </row>
    <row r="728" spans="1:9" x14ac:dyDescent="0.3">
      <c r="A728" s="1" t="s">
        <v>2127</v>
      </c>
      <c r="B728" s="1" t="s">
        <v>2121</v>
      </c>
      <c r="C728" s="1" t="s">
        <v>1384</v>
      </c>
      <c r="D728" s="1" t="s">
        <v>15</v>
      </c>
      <c r="E728">
        <v>30</v>
      </c>
      <c r="F728">
        <v>7.6292</v>
      </c>
      <c r="G728" s="1" t="s">
        <v>2125</v>
      </c>
      <c r="H728">
        <v>1</v>
      </c>
      <c r="I728" t="s">
        <v>2119</v>
      </c>
    </row>
    <row r="729" spans="1:9" x14ac:dyDescent="0.3">
      <c r="A729" s="1" t="s">
        <v>2127</v>
      </c>
      <c r="B729" s="1" t="s">
        <v>2121</v>
      </c>
      <c r="C729" s="1" t="s">
        <v>1386</v>
      </c>
      <c r="D729" s="1" t="s">
        <v>20</v>
      </c>
      <c r="E729">
        <v>70.5</v>
      </c>
      <c r="F729">
        <v>7.75</v>
      </c>
      <c r="G729" s="1" t="s">
        <v>2125</v>
      </c>
      <c r="H729">
        <v>1</v>
      </c>
      <c r="I729" t="s">
        <v>2122</v>
      </c>
    </row>
    <row r="730" spans="1:9" x14ac:dyDescent="0.3">
      <c r="A730" s="1" t="s">
        <v>2127</v>
      </c>
      <c r="B730" s="1" t="s">
        <v>2121</v>
      </c>
      <c r="C730" s="1" t="s">
        <v>1387</v>
      </c>
      <c r="D730" s="1" t="s">
        <v>20</v>
      </c>
      <c r="E730">
        <v>43</v>
      </c>
      <c r="F730">
        <v>8.0500000000000007</v>
      </c>
      <c r="G730" s="1" t="s">
        <v>824</v>
      </c>
      <c r="H730">
        <v>1</v>
      </c>
      <c r="I730" t="s">
        <v>2119</v>
      </c>
    </row>
    <row r="731" spans="1:9" x14ac:dyDescent="0.3">
      <c r="A731" s="1" t="s">
        <v>2127</v>
      </c>
      <c r="B731" s="1" t="s">
        <v>2121</v>
      </c>
      <c r="C731" s="1" t="s">
        <v>1389</v>
      </c>
      <c r="D731" s="1" t="s">
        <v>20</v>
      </c>
      <c r="E731">
        <v>35</v>
      </c>
      <c r="F731">
        <v>7.8958000000000004</v>
      </c>
      <c r="G731" s="1" t="s">
        <v>824</v>
      </c>
      <c r="H731">
        <v>1</v>
      </c>
      <c r="I731" t="s">
        <v>2119</v>
      </c>
    </row>
    <row r="732" spans="1:9" x14ac:dyDescent="0.3">
      <c r="A732" s="1" t="s">
        <v>2127</v>
      </c>
      <c r="B732" s="1" t="s">
        <v>2121</v>
      </c>
      <c r="C732" s="1" t="s">
        <v>1391</v>
      </c>
      <c r="D732" s="1" t="s">
        <v>20</v>
      </c>
      <c r="E732">
        <v>27</v>
      </c>
      <c r="F732">
        <v>7.8958000000000004</v>
      </c>
      <c r="G732" s="1" t="s">
        <v>824</v>
      </c>
      <c r="H732">
        <v>1</v>
      </c>
      <c r="I732" t="s">
        <v>2119</v>
      </c>
    </row>
    <row r="733" spans="1:9" x14ac:dyDescent="0.3">
      <c r="A733" s="1" t="s">
        <v>2127</v>
      </c>
      <c r="B733" s="1" t="s">
        <v>2121</v>
      </c>
      <c r="C733" s="1" t="s">
        <v>1392</v>
      </c>
      <c r="D733" s="1" t="s">
        <v>20</v>
      </c>
      <c r="E733">
        <v>19</v>
      </c>
      <c r="F733">
        <v>7.8958000000000004</v>
      </c>
      <c r="G733" s="1" t="s">
        <v>824</v>
      </c>
      <c r="H733">
        <v>1</v>
      </c>
      <c r="I733" t="s">
        <v>2119</v>
      </c>
    </row>
    <row r="734" spans="1:9" x14ac:dyDescent="0.3">
      <c r="A734" s="1" t="s">
        <v>2127</v>
      </c>
      <c r="B734" s="1" t="s">
        <v>2121</v>
      </c>
      <c r="C734" s="1" t="s">
        <v>1393</v>
      </c>
      <c r="D734" s="1" t="s">
        <v>20</v>
      </c>
      <c r="E734">
        <v>30</v>
      </c>
      <c r="F734">
        <v>8.0500000000000007</v>
      </c>
      <c r="G734" s="1" t="s">
        <v>824</v>
      </c>
      <c r="H734">
        <v>1</v>
      </c>
      <c r="I734" t="s">
        <v>2119</v>
      </c>
    </row>
    <row r="735" spans="1:9" x14ac:dyDescent="0.3">
      <c r="A735" s="1" t="s">
        <v>2127</v>
      </c>
      <c r="B735" s="1" t="s">
        <v>2118</v>
      </c>
      <c r="C735" s="1" t="s">
        <v>1395</v>
      </c>
      <c r="D735" s="1" t="s">
        <v>20</v>
      </c>
      <c r="E735">
        <v>9</v>
      </c>
      <c r="F735">
        <v>15.9</v>
      </c>
      <c r="G735" s="1" t="s">
        <v>824</v>
      </c>
      <c r="H735">
        <v>3</v>
      </c>
      <c r="I735" t="s">
        <v>2120</v>
      </c>
    </row>
    <row r="736" spans="1:9" x14ac:dyDescent="0.3">
      <c r="A736" s="1" t="s">
        <v>2127</v>
      </c>
      <c r="B736" s="1" t="s">
        <v>2118</v>
      </c>
      <c r="C736" s="1" t="s">
        <v>1398</v>
      </c>
      <c r="D736" s="1" t="s">
        <v>20</v>
      </c>
      <c r="E736">
        <v>3</v>
      </c>
      <c r="F736">
        <v>15.9</v>
      </c>
      <c r="G736" s="1" t="s">
        <v>824</v>
      </c>
      <c r="H736">
        <v>3</v>
      </c>
      <c r="I736" t="s">
        <v>2120</v>
      </c>
    </row>
    <row r="737" spans="1:9" x14ac:dyDescent="0.3">
      <c r="A737" s="1" t="s">
        <v>2127</v>
      </c>
      <c r="B737" s="1" t="s">
        <v>2118</v>
      </c>
      <c r="C737" s="1" t="s">
        <v>1399</v>
      </c>
      <c r="D737" s="1" t="s">
        <v>15</v>
      </c>
      <c r="E737">
        <v>36</v>
      </c>
      <c r="F737">
        <v>15.9</v>
      </c>
      <c r="G737" s="1" t="s">
        <v>824</v>
      </c>
      <c r="H737">
        <v>3</v>
      </c>
      <c r="I737" t="s">
        <v>2119</v>
      </c>
    </row>
    <row r="738" spans="1:9" x14ac:dyDescent="0.3">
      <c r="A738" s="1" t="s">
        <v>2127</v>
      </c>
      <c r="B738" s="1" t="s">
        <v>2121</v>
      </c>
      <c r="C738" s="1" t="s">
        <v>1400</v>
      </c>
      <c r="D738" s="1" t="s">
        <v>20</v>
      </c>
      <c r="E738">
        <v>59</v>
      </c>
      <c r="F738">
        <v>7.25</v>
      </c>
      <c r="G738" s="1" t="s">
        <v>824</v>
      </c>
      <c r="H738">
        <v>1</v>
      </c>
      <c r="I738" t="s">
        <v>2119</v>
      </c>
    </row>
    <row r="739" spans="1:9" x14ac:dyDescent="0.3">
      <c r="A739" s="1" t="s">
        <v>2127</v>
      </c>
      <c r="B739" s="1" t="s">
        <v>2121</v>
      </c>
      <c r="C739" s="1" t="s">
        <v>1402</v>
      </c>
      <c r="D739" s="1" t="s">
        <v>20</v>
      </c>
      <c r="E739">
        <v>19</v>
      </c>
      <c r="F739">
        <v>8.1583000000000006</v>
      </c>
      <c r="G739" s="1" t="s">
        <v>824</v>
      </c>
      <c r="H739">
        <v>1</v>
      </c>
      <c r="I739" t="s">
        <v>2119</v>
      </c>
    </row>
    <row r="740" spans="1:9" x14ac:dyDescent="0.3">
      <c r="A740" s="1" t="s">
        <v>2127</v>
      </c>
      <c r="B740" s="1" t="s">
        <v>2118</v>
      </c>
      <c r="C740" s="1" t="s">
        <v>1405</v>
      </c>
      <c r="D740" s="1" t="s">
        <v>15</v>
      </c>
      <c r="E740">
        <v>17</v>
      </c>
      <c r="F740">
        <v>16.100000000000001</v>
      </c>
      <c r="G740" s="1" t="s">
        <v>824</v>
      </c>
      <c r="H740">
        <v>2</v>
      </c>
      <c r="I740" t="s">
        <v>2120</v>
      </c>
    </row>
    <row r="741" spans="1:9" x14ac:dyDescent="0.3">
      <c r="A741" s="1" t="s">
        <v>2127</v>
      </c>
      <c r="B741" s="1" t="s">
        <v>2121</v>
      </c>
      <c r="C741" s="1" t="s">
        <v>1407</v>
      </c>
      <c r="D741" s="1" t="s">
        <v>20</v>
      </c>
      <c r="E741">
        <v>44</v>
      </c>
      <c r="F741">
        <v>16.100000000000001</v>
      </c>
      <c r="G741" s="1" t="s">
        <v>824</v>
      </c>
      <c r="H741">
        <v>2</v>
      </c>
      <c r="I741" t="s">
        <v>2119</v>
      </c>
    </row>
    <row r="742" spans="1:9" x14ac:dyDescent="0.3">
      <c r="A742" s="1" t="s">
        <v>2127</v>
      </c>
      <c r="B742" s="1" t="s">
        <v>2121</v>
      </c>
      <c r="C742" s="1" t="s">
        <v>1408</v>
      </c>
      <c r="D742" s="1" t="s">
        <v>20</v>
      </c>
      <c r="E742">
        <v>17</v>
      </c>
      <c r="F742">
        <v>8.6624999999999996</v>
      </c>
      <c r="G742" s="1" t="s">
        <v>824</v>
      </c>
      <c r="H742">
        <v>1</v>
      </c>
      <c r="I742" t="s">
        <v>2120</v>
      </c>
    </row>
    <row r="743" spans="1:9" x14ac:dyDescent="0.3">
      <c r="A743" s="1" t="s">
        <v>2127</v>
      </c>
      <c r="B743" s="1" t="s">
        <v>2121</v>
      </c>
      <c r="C743" s="1" t="s">
        <v>1410</v>
      </c>
      <c r="D743" s="1" t="s">
        <v>20</v>
      </c>
      <c r="E743">
        <v>22.5</v>
      </c>
      <c r="F743">
        <v>7.2249999999999996</v>
      </c>
      <c r="G743" s="1" t="s">
        <v>2123</v>
      </c>
      <c r="H743">
        <v>1</v>
      </c>
      <c r="I743" t="s">
        <v>2119</v>
      </c>
    </row>
    <row r="744" spans="1:9" x14ac:dyDescent="0.3">
      <c r="A744" s="1" t="s">
        <v>2127</v>
      </c>
      <c r="B744" s="1" t="s">
        <v>2118</v>
      </c>
      <c r="C744" s="1" t="s">
        <v>1411</v>
      </c>
      <c r="D744" s="1" t="s">
        <v>20</v>
      </c>
      <c r="E744">
        <v>45</v>
      </c>
      <c r="F744">
        <v>8.0500000000000007</v>
      </c>
      <c r="G744" s="1" t="s">
        <v>824</v>
      </c>
      <c r="H744">
        <v>1</v>
      </c>
      <c r="I744" t="s">
        <v>2119</v>
      </c>
    </row>
    <row r="745" spans="1:9" x14ac:dyDescent="0.3">
      <c r="A745" s="1" t="s">
        <v>2127</v>
      </c>
      <c r="B745" s="1" t="s">
        <v>2121</v>
      </c>
      <c r="C745" s="1" t="s">
        <v>1413</v>
      </c>
      <c r="D745" s="1" t="s">
        <v>15</v>
      </c>
      <c r="E745">
        <v>22</v>
      </c>
      <c r="F745">
        <v>10.5167</v>
      </c>
      <c r="G745" s="1" t="s">
        <v>824</v>
      </c>
      <c r="H745">
        <v>1</v>
      </c>
      <c r="I745" t="s">
        <v>2119</v>
      </c>
    </row>
    <row r="746" spans="1:9" x14ac:dyDescent="0.3">
      <c r="A746" s="1" t="s">
        <v>2127</v>
      </c>
      <c r="B746" s="1" t="s">
        <v>2121</v>
      </c>
      <c r="C746" s="1" t="s">
        <v>1415</v>
      </c>
      <c r="D746" s="1" t="s">
        <v>20</v>
      </c>
      <c r="E746">
        <v>19</v>
      </c>
      <c r="F746">
        <v>10.1708</v>
      </c>
      <c r="G746" s="1" t="s">
        <v>824</v>
      </c>
      <c r="H746">
        <v>1</v>
      </c>
      <c r="I746" t="s">
        <v>2119</v>
      </c>
    </row>
    <row r="747" spans="1:9" x14ac:dyDescent="0.3">
      <c r="A747" s="1" t="s">
        <v>2127</v>
      </c>
      <c r="B747" s="1" t="s">
        <v>2118</v>
      </c>
      <c r="C747" s="1" t="s">
        <v>1416</v>
      </c>
      <c r="D747" s="1" t="s">
        <v>15</v>
      </c>
      <c r="E747">
        <v>30</v>
      </c>
      <c r="F747">
        <v>6.95</v>
      </c>
      <c r="G747" s="1" t="s">
        <v>2125</v>
      </c>
      <c r="H747">
        <v>1</v>
      </c>
      <c r="I747" t="s">
        <v>2119</v>
      </c>
    </row>
    <row r="748" spans="1:9" x14ac:dyDescent="0.3">
      <c r="A748" s="1" t="s">
        <v>2127</v>
      </c>
      <c r="B748" s="1" t="s">
        <v>2118</v>
      </c>
      <c r="C748" s="1" t="s">
        <v>1418</v>
      </c>
      <c r="D748" s="1" t="s">
        <v>20</v>
      </c>
      <c r="E748">
        <v>29</v>
      </c>
      <c r="F748">
        <v>7.75</v>
      </c>
      <c r="G748" s="1" t="s">
        <v>2125</v>
      </c>
      <c r="H748">
        <v>1</v>
      </c>
      <c r="I748" t="s">
        <v>2119</v>
      </c>
    </row>
    <row r="749" spans="1:9" x14ac:dyDescent="0.3">
      <c r="A749" s="1" t="s">
        <v>2127</v>
      </c>
      <c r="B749" s="1" t="s">
        <v>2121</v>
      </c>
      <c r="C749" s="1" t="s">
        <v>1420</v>
      </c>
      <c r="D749" s="1" t="s">
        <v>20</v>
      </c>
      <c r="E749">
        <v>0.33329999999999999</v>
      </c>
      <c r="F749">
        <v>14.4</v>
      </c>
      <c r="G749" s="1" t="s">
        <v>824</v>
      </c>
      <c r="H749">
        <v>3</v>
      </c>
      <c r="I749" t="s">
        <v>2120</v>
      </c>
    </row>
    <row r="750" spans="1:9" x14ac:dyDescent="0.3">
      <c r="A750" s="1" t="s">
        <v>2127</v>
      </c>
      <c r="B750" s="1" t="s">
        <v>2121</v>
      </c>
      <c r="C750" s="1" t="s">
        <v>1422</v>
      </c>
      <c r="D750" s="1" t="s">
        <v>20</v>
      </c>
      <c r="E750">
        <v>34</v>
      </c>
      <c r="F750">
        <v>14.4</v>
      </c>
      <c r="G750" s="1" t="s">
        <v>824</v>
      </c>
      <c r="H750">
        <v>3</v>
      </c>
      <c r="I750" t="s">
        <v>2119</v>
      </c>
    </row>
    <row r="751" spans="1:9" x14ac:dyDescent="0.3">
      <c r="A751" s="1" t="s">
        <v>2127</v>
      </c>
      <c r="B751" s="1" t="s">
        <v>2121</v>
      </c>
      <c r="C751" s="1" t="s">
        <v>1423</v>
      </c>
      <c r="D751" s="1" t="s">
        <v>15</v>
      </c>
      <c r="E751">
        <v>28</v>
      </c>
      <c r="F751">
        <v>14.4</v>
      </c>
      <c r="G751" s="1" t="s">
        <v>824</v>
      </c>
      <c r="H751">
        <v>3</v>
      </c>
      <c r="I751" t="s">
        <v>2119</v>
      </c>
    </row>
    <row r="752" spans="1:9" x14ac:dyDescent="0.3">
      <c r="A752" s="1" t="s">
        <v>2127</v>
      </c>
      <c r="B752" s="1" t="s">
        <v>2121</v>
      </c>
      <c r="C752" s="1" t="s">
        <v>1424</v>
      </c>
      <c r="D752" s="1" t="s">
        <v>20</v>
      </c>
      <c r="E752">
        <v>27</v>
      </c>
      <c r="F752">
        <v>7.8958000000000004</v>
      </c>
      <c r="G752" s="1" t="s">
        <v>824</v>
      </c>
      <c r="H752">
        <v>1</v>
      </c>
      <c r="I752" t="s">
        <v>2119</v>
      </c>
    </row>
    <row r="753" spans="1:9" x14ac:dyDescent="0.3">
      <c r="A753" s="1" t="s">
        <v>2127</v>
      </c>
      <c r="B753" s="1" t="s">
        <v>2121</v>
      </c>
      <c r="C753" s="1" t="s">
        <v>1425</v>
      </c>
      <c r="D753" s="1" t="s">
        <v>20</v>
      </c>
      <c r="E753">
        <v>25</v>
      </c>
      <c r="F753">
        <v>7.8958000000000004</v>
      </c>
      <c r="G753" s="1" t="s">
        <v>824</v>
      </c>
      <c r="H753">
        <v>1</v>
      </c>
      <c r="I753" t="s">
        <v>2119</v>
      </c>
    </row>
    <row r="754" spans="1:9" x14ac:dyDescent="0.3">
      <c r="A754" s="1" t="s">
        <v>2127</v>
      </c>
      <c r="B754" s="1" t="s">
        <v>2121</v>
      </c>
      <c r="C754" s="1" t="s">
        <v>1426</v>
      </c>
      <c r="D754" s="1" t="s">
        <v>20</v>
      </c>
      <c r="E754">
        <v>24</v>
      </c>
      <c r="F754">
        <v>24.15</v>
      </c>
      <c r="G754" s="1" t="s">
        <v>824</v>
      </c>
      <c r="H754">
        <v>3</v>
      </c>
      <c r="I754" t="s">
        <v>2119</v>
      </c>
    </row>
    <row r="755" spans="1:9" x14ac:dyDescent="0.3">
      <c r="A755" s="1" t="s">
        <v>2127</v>
      </c>
      <c r="B755" s="1" t="s">
        <v>2121</v>
      </c>
      <c r="C755" s="1" t="s">
        <v>1429</v>
      </c>
      <c r="D755" s="1" t="s">
        <v>20</v>
      </c>
      <c r="E755">
        <v>22</v>
      </c>
      <c r="F755">
        <v>8.0500000000000007</v>
      </c>
      <c r="G755" s="1" t="s">
        <v>824</v>
      </c>
      <c r="H755">
        <v>1</v>
      </c>
      <c r="I755" t="s">
        <v>2119</v>
      </c>
    </row>
    <row r="756" spans="1:9" x14ac:dyDescent="0.3">
      <c r="A756" s="1" t="s">
        <v>2127</v>
      </c>
      <c r="B756" s="1" t="s">
        <v>2121</v>
      </c>
      <c r="C756" s="1" t="s">
        <v>1431</v>
      </c>
      <c r="D756" s="1" t="s">
        <v>20</v>
      </c>
      <c r="E756">
        <v>21</v>
      </c>
      <c r="F756">
        <v>24.15</v>
      </c>
      <c r="G756" s="1" t="s">
        <v>824</v>
      </c>
      <c r="H756">
        <v>3</v>
      </c>
      <c r="I756" t="s">
        <v>2119</v>
      </c>
    </row>
    <row r="757" spans="1:9" x14ac:dyDescent="0.3">
      <c r="A757" s="1" t="s">
        <v>2127</v>
      </c>
      <c r="B757" s="1" t="s">
        <v>2121</v>
      </c>
      <c r="C757" s="1" t="s">
        <v>1432</v>
      </c>
      <c r="D757" s="1" t="s">
        <v>20</v>
      </c>
      <c r="E757">
        <v>17</v>
      </c>
      <c r="F757">
        <v>8.0500000000000007</v>
      </c>
      <c r="G757" s="1" t="s">
        <v>824</v>
      </c>
      <c r="H757">
        <v>3</v>
      </c>
      <c r="I757" t="s">
        <v>2120</v>
      </c>
    </row>
    <row r="758" spans="1:9" x14ac:dyDescent="0.3">
      <c r="A758" s="1" t="s">
        <v>2127</v>
      </c>
      <c r="B758" s="1" t="s">
        <v>2121</v>
      </c>
      <c r="C758" s="1" t="s">
        <v>1434</v>
      </c>
      <c r="D758" s="1" t="s">
        <v>20</v>
      </c>
      <c r="E758">
        <v>31</v>
      </c>
      <c r="F758">
        <v>16.100000000000001</v>
      </c>
      <c r="G758" s="1" t="s">
        <v>824</v>
      </c>
      <c r="H758">
        <v>2</v>
      </c>
      <c r="I758" t="s">
        <v>2119</v>
      </c>
    </row>
    <row r="759" spans="1:9" x14ac:dyDescent="0.3">
      <c r="A759" s="1" t="s">
        <v>2127</v>
      </c>
      <c r="B759" s="1" t="s">
        <v>2118</v>
      </c>
      <c r="C759" s="1" t="s">
        <v>1436</v>
      </c>
      <c r="D759" s="1" t="s">
        <v>15</v>
      </c>
      <c r="E759">
        <v>31</v>
      </c>
      <c r="F759">
        <v>16.100000000000001</v>
      </c>
      <c r="G759" s="1" t="s">
        <v>824</v>
      </c>
      <c r="H759">
        <v>2</v>
      </c>
      <c r="I759" t="s">
        <v>2119</v>
      </c>
    </row>
    <row r="760" spans="1:9" x14ac:dyDescent="0.3">
      <c r="A760" s="1" t="s">
        <v>2127</v>
      </c>
      <c r="B760" s="1" t="s">
        <v>2118</v>
      </c>
      <c r="C760" s="1" t="s">
        <v>1437</v>
      </c>
      <c r="D760" s="1" t="s">
        <v>20</v>
      </c>
      <c r="E760">
        <v>36.5</v>
      </c>
      <c r="F760">
        <v>17.399999999999999</v>
      </c>
      <c r="G760" s="1" t="s">
        <v>824</v>
      </c>
      <c r="H760">
        <v>2</v>
      </c>
      <c r="I760" t="s">
        <v>2119</v>
      </c>
    </row>
    <row r="761" spans="1:9" x14ac:dyDescent="0.3">
      <c r="A761" s="1" t="s">
        <v>2127</v>
      </c>
      <c r="B761" s="1" t="s">
        <v>2118</v>
      </c>
      <c r="C761" s="1" t="s">
        <v>1439</v>
      </c>
      <c r="D761" s="1" t="s">
        <v>15</v>
      </c>
      <c r="E761">
        <v>36</v>
      </c>
      <c r="F761">
        <v>17.399999999999999</v>
      </c>
      <c r="G761" s="1" t="s">
        <v>824</v>
      </c>
      <c r="H761">
        <v>2</v>
      </c>
      <c r="I761" t="s">
        <v>2119</v>
      </c>
    </row>
    <row r="762" spans="1:9" x14ac:dyDescent="0.3">
      <c r="A762" s="1" t="s">
        <v>2127</v>
      </c>
      <c r="B762" s="1" t="s">
        <v>2118</v>
      </c>
      <c r="C762" s="1" t="s">
        <v>1440</v>
      </c>
      <c r="D762" s="1" t="s">
        <v>20</v>
      </c>
      <c r="E762">
        <v>30</v>
      </c>
      <c r="F762">
        <v>9.5</v>
      </c>
      <c r="G762" s="1" t="s">
        <v>824</v>
      </c>
      <c r="H762">
        <v>1</v>
      </c>
      <c r="I762" t="s">
        <v>2119</v>
      </c>
    </row>
    <row r="763" spans="1:9" x14ac:dyDescent="0.3">
      <c r="A763" s="1" t="s">
        <v>2127</v>
      </c>
      <c r="B763" s="1" t="s">
        <v>2121</v>
      </c>
      <c r="C763" s="1" t="s">
        <v>1442</v>
      </c>
      <c r="D763" s="1" t="s">
        <v>20</v>
      </c>
      <c r="E763">
        <v>16</v>
      </c>
      <c r="F763">
        <v>9.5</v>
      </c>
      <c r="G763" s="1" t="s">
        <v>824</v>
      </c>
      <c r="H763">
        <v>1</v>
      </c>
      <c r="I763" t="s">
        <v>2120</v>
      </c>
    </row>
    <row r="764" spans="1:9" x14ac:dyDescent="0.3">
      <c r="A764" s="1" t="s">
        <v>2127</v>
      </c>
      <c r="B764" s="1" t="s">
        <v>2118</v>
      </c>
      <c r="C764" s="1" t="s">
        <v>1443</v>
      </c>
      <c r="D764" s="1" t="s">
        <v>20</v>
      </c>
      <c r="E764">
        <v>1</v>
      </c>
      <c r="F764">
        <v>20.574999999999999</v>
      </c>
      <c r="G764" s="1" t="s">
        <v>824</v>
      </c>
      <c r="H764">
        <v>4</v>
      </c>
      <c r="I764" t="s">
        <v>2120</v>
      </c>
    </row>
    <row r="765" spans="1:9" x14ac:dyDescent="0.3">
      <c r="A765" s="1" t="s">
        <v>2127</v>
      </c>
      <c r="B765" s="1" t="s">
        <v>2118</v>
      </c>
      <c r="C765" s="1" t="s">
        <v>1446</v>
      </c>
      <c r="D765" s="1" t="s">
        <v>15</v>
      </c>
      <c r="E765">
        <v>0.16669999999999999</v>
      </c>
      <c r="F765">
        <v>20.574999999999999</v>
      </c>
      <c r="G765" s="1" t="s">
        <v>824</v>
      </c>
      <c r="H765">
        <v>4</v>
      </c>
      <c r="I765" t="s">
        <v>2120</v>
      </c>
    </row>
    <row r="766" spans="1:9" x14ac:dyDescent="0.3">
      <c r="A766" s="1" t="s">
        <v>2127</v>
      </c>
      <c r="B766" s="1" t="s">
        <v>2121</v>
      </c>
      <c r="C766" s="1" t="s">
        <v>1447</v>
      </c>
      <c r="D766" s="1" t="s">
        <v>20</v>
      </c>
      <c r="E766">
        <v>26</v>
      </c>
      <c r="F766">
        <v>20.574999999999999</v>
      </c>
      <c r="G766" s="1" t="s">
        <v>824</v>
      </c>
      <c r="H766">
        <v>4</v>
      </c>
      <c r="I766" t="s">
        <v>2119</v>
      </c>
    </row>
    <row r="767" spans="1:9" x14ac:dyDescent="0.3">
      <c r="A767" s="1" t="s">
        <v>2127</v>
      </c>
      <c r="B767" s="1" t="s">
        <v>2118</v>
      </c>
      <c r="C767" s="1" t="s">
        <v>1448</v>
      </c>
      <c r="D767" s="1" t="s">
        <v>15</v>
      </c>
      <c r="E767">
        <v>33</v>
      </c>
      <c r="F767">
        <v>20.574999999999999</v>
      </c>
      <c r="G767" s="1" t="s">
        <v>824</v>
      </c>
      <c r="H767">
        <v>4</v>
      </c>
      <c r="I767" t="s">
        <v>2119</v>
      </c>
    </row>
    <row r="768" spans="1:9" x14ac:dyDescent="0.3">
      <c r="A768" s="1" t="s">
        <v>2127</v>
      </c>
      <c r="B768" s="1" t="s">
        <v>2121</v>
      </c>
      <c r="C768" s="1" t="s">
        <v>1449</v>
      </c>
      <c r="D768" s="1" t="s">
        <v>20</v>
      </c>
      <c r="E768">
        <v>25</v>
      </c>
      <c r="F768">
        <v>7.8958000000000004</v>
      </c>
      <c r="G768" s="1" t="s">
        <v>824</v>
      </c>
      <c r="H768">
        <v>1</v>
      </c>
      <c r="I768" t="s">
        <v>2119</v>
      </c>
    </row>
    <row r="769" spans="1:9" x14ac:dyDescent="0.3">
      <c r="A769" s="1" t="s">
        <v>2127</v>
      </c>
      <c r="B769" s="1" t="s">
        <v>2121</v>
      </c>
      <c r="C769" s="1" t="s">
        <v>1450</v>
      </c>
      <c r="D769" s="1" t="s">
        <v>20</v>
      </c>
      <c r="E769">
        <v>31</v>
      </c>
      <c r="F769">
        <v>7.8958000000000004</v>
      </c>
      <c r="G769" s="1" t="s">
        <v>824</v>
      </c>
      <c r="H769">
        <v>1</v>
      </c>
      <c r="I769" t="s">
        <v>2119</v>
      </c>
    </row>
    <row r="770" spans="1:9" x14ac:dyDescent="0.3">
      <c r="A770" s="1" t="s">
        <v>2127</v>
      </c>
      <c r="B770" s="1" t="s">
        <v>2121</v>
      </c>
      <c r="C770" s="1" t="s">
        <v>1451</v>
      </c>
      <c r="D770" s="1" t="s">
        <v>20</v>
      </c>
      <c r="E770">
        <v>31</v>
      </c>
      <c r="F770">
        <v>7.8958000000000004</v>
      </c>
      <c r="G770" s="1" t="s">
        <v>824</v>
      </c>
      <c r="H770">
        <v>1</v>
      </c>
      <c r="I770" t="s">
        <v>2119</v>
      </c>
    </row>
    <row r="771" spans="1:9" x14ac:dyDescent="0.3">
      <c r="A771" s="1" t="s">
        <v>2127</v>
      </c>
      <c r="B771" s="1" t="s">
        <v>2121</v>
      </c>
      <c r="C771" s="1" t="s">
        <v>1453</v>
      </c>
      <c r="D771" s="1" t="s">
        <v>20</v>
      </c>
      <c r="E771">
        <v>22</v>
      </c>
      <c r="F771">
        <v>7.25</v>
      </c>
      <c r="G771" s="1" t="s">
        <v>824</v>
      </c>
      <c r="H771">
        <v>1</v>
      </c>
      <c r="I771" t="s">
        <v>2119</v>
      </c>
    </row>
    <row r="772" spans="1:9" x14ac:dyDescent="0.3">
      <c r="A772" s="1" t="s">
        <v>2127</v>
      </c>
      <c r="B772" s="1" t="s">
        <v>2121</v>
      </c>
      <c r="C772" s="1" t="s">
        <v>1455</v>
      </c>
      <c r="D772" s="1" t="s">
        <v>20</v>
      </c>
      <c r="E772">
        <v>36</v>
      </c>
      <c r="F772">
        <v>7.25</v>
      </c>
      <c r="G772" s="1" t="s">
        <v>824</v>
      </c>
      <c r="H772">
        <v>1</v>
      </c>
      <c r="I772" t="s">
        <v>2119</v>
      </c>
    </row>
    <row r="773" spans="1:9" x14ac:dyDescent="0.3">
      <c r="A773" s="1" t="s">
        <v>2127</v>
      </c>
      <c r="B773" s="1" t="s">
        <v>2118</v>
      </c>
      <c r="C773" s="1" t="s">
        <v>1457</v>
      </c>
      <c r="D773" s="1" t="s">
        <v>15</v>
      </c>
      <c r="E773">
        <v>19</v>
      </c>
      <c r="F773">
        <v>7.8792</v>
      </c>
      <c r="G773" s="1" t="s">
        <v>2125</v>
      </c>
      <c r="H773">
        <v>1</v>
      </c>
      <c r="I773" t="s">
        <v>2119</v>
      </c>
    </row>
    <row r="774" spans="1:9" x14ac:dyDescent="0.3">
      <c r="A774" s="1" t="s">
        <v>2127</v>
      </c>
      <c r="B774" s="1" t="s">
        <v>2121</v>
      </c>
      <c r="C774" s="1" t="s">
        <v>1459</v>
      </c>
      <c r="D774" s="1" t="s">
        <v>20</v>
      </c>
      <c r="E774">
        <v>17</v>
      </c>
      <c r="F774">
        <v>7.8958000000000004</v>
      </c>
      <c r="G774" s="1" t="s">
        <v>824</v>
      </c>
      <c r="H774">
        <v>1</v>
      </c>
      <c r="I774" t="s">
        <v>2120</v>
      </c>
    </row>
    <row r="775" spans="1:9" x14ac:dyDescent="0.3">
      <c r="A775" s="1" t="s">
        <v>2127</v>
      </c>
      <c r="B775" s="1" t="s">
        <v>2121</v>
      </c>
      <c r="C775" s="1" t="s">
        <v>1460</v>
      </c>
      <c r="D775" s="1" t="s">
        <v>20</v>
      </c>
      <c r="E775">
        <v>42</v>
      </c>
      <c r="F775">
        <v>8.6624999999999996</v>
      </c>
      <c r="G775" s="1" t="s">
        <v>824</v>
      </c>
      <c r="H775">
        <v>1</v>
      </c>
      <c r="I775" t="s">
        <v>2119</v>
      </c>
    </row>
    <row r="776" spans="1:9" x14ac:dyDescent="0.3">
      <c r="A776" s="1" t="s">
        <v>2127</v>
      </c>
      <c r="B776" s="1" t="s">
        <v>2121</v>
      </c>
      <c r="C776" s="1" t="s">
        <v>1461</v>
      </c>
      <c r="D776" s="1" t="s">
        <v>20</v>
      </c>
      <c r="E776">
        <v>43</v>
      </c>
      <c r="F776">
        <v>7.8958000000000004</v>
      </c>
      <c r="G776" s="1" t="s">
        <v>824</v>
      </c>
      <c r="H776">
        <v>1</v>
      </c>
      <c r="I776" t="s">
        <v>2119</v>
      </c>
    </row>
    <row r="777" spans="1:9" x14ac:dyDescent="0.3">
      <c r="A777" s="1" t="s">
        <v>2127</v>
      </c>
      <c r="B777" s="1" t="s">
        <v>2121</v>
      </c>
      <c r="C777" s="1" t="s">
        <v>1462</v>
      </c>
      <c r="D777" s="1" t="s">
        <v>20</v>
      </c>
      <c r="E777">
        <v>31</v>
      </c>
      <c r="F777">
        <v>7.2291999999999996</v>
      </c>
      <c r="G777" s="1" t="s">
        <v>2123</v>
      </c>
      <c r="H777">
        <v>1</v>
      </c>
      <c r="I777" t="s">
        <v>2119</v>
      </c>
    </row>
    <row r="778" spans="1:9" x14ac:dyDescent="0.3">
      <c r="A778" s="1" t="s">
        <v>2127</v>
      </c>
      <c r="B778" s="1" t="s">
        <v>2121</v>
      </c>
      <c r="C778" s="1" t="s">
        <v>1463</v>
      </c>
      <c r="D778" s="1" t="s">
        <v>20</v>
      </c>
      <c r="E778">
        <v>32</v>
      </c>
      <c r="F778">
        <v>7.75</v>
      </c>
      <c r="G778" s="1" t="s">
        <v>2125</v>
      </c>
      <c r="H778">
        <v>1</v>
      </c>
      <c r="I778" t="s">
        <v>2119</v>
      </c>
    </row>
    <row r="779" spans="1:9" x14ac:dyDescent="0.3">
      <c r="A779" s="1" t="s">
        <v>2127</v>
      </c>
      <c r="B779" s="1" t="s">
        <v>2118</v>
      </c>
      <c r="C779" s="1" t="s">
        <v>1464</v>
      </c>
      <c r="D779" s="1" t="s">
        <v>20</v>
      </c>
      <c r="E779">
        <v>19</v>
      </c>
      <c r="F779">
        <v>8.0500000000000007</v>
      </c>
      <c r="G779" s="1" t="s">
        <v>824</v>
      </c>
      <c r="H779">
        <v>1</v>
      </c>
      <c r="I779" t="s">
        <v>2119</v>
      </c>
    </row>
    <row r="780" spans="1:9" x14ac:dyDescent="0.3">
      <c r="A780" s="1" t="s">
        <v>2127</v>
      </c>
      <c r="B780" s="1" t="s">
        <v>2118</v>
      </c>
      <c r="C780" s="1" t="s">
        <v>1467</v>
      </c>
      <c r="D780" s="1" t="s">
        <v>15</v>
      </c>
      <c r="E780">
        <v>30</v>
      </c>
      <c r="F780">
        <v>12.475</v>
      </c>
      <c r="G780" s="1" t="s">
        <v>824</v>
      </c>
      <c r="H780">
        <v>1</v>
      </c>
      <c r="I780" t="s">
        <v>2119</v>
      </c>
    </row>
    <row r="781" spans="1:9" x14ac:dyDescent="0.3">
      <c r="A781" s="1" t="s">
        <v>2127</v>
      </c>
      <c r="B781" s="1" t="s">
        <v>2121</v>
      </c>
      <c r="C781" s="1" t="s">
        <v>1469</v>
      </c>
      <c r="D781" s="1" t="s">
        <v>15</v>
      </c>
      <c r="E781">
        <v>24</v>
      </c>
      <c r="F781">
        <v>7.75</v>
      </c>
      <c r="G781" s="1" t="s">
        <v>2125</v>
      </c>
      <c r="H781">
        <v>1</v>
      </c>
      <c r="I781" t="s">
        <v>2119</v>
      </c>
    </row>
    <row r="782" spans="1:9" x14ac:dyDescent="0.3">
      <c r="A782" s="1" t="s">
        <v>2127</v>
      </c>
      <c r="B782" s="1" t="s">
        <v>2118</v>
      </c>
      <c r="C782" s="1" t="s">
        <v>1470</v>
      </c>
      <c r="D782" s="1" t="s">
        <v>15</v>
      </c>
      <c r="E782">
        <v>23</v>
      </c>
      <c r="F782">
        <v>8.0500000000000007</v>
      </c>
      <c r="G782" s="1" t="s">
        <v>824</v>
      </c>
      <c r="H782">
        <v>1</v>
      </c>
      <c r="I782" t="s">
        <v>2119</v>
      </c>
    </row>
    <row r="783" spans="1:9" x14ac:dyDescent="0.3">
      <c r="A783" s="1" t="s">
        <v>2127</v>
      </c>
      <c r="B783" s="1" t="s">
        <v>2121</v>
      </c>
      <c r="C783" s="1" t="s">
        <v>1473</v>
      </c>
      <c r="D783" s="1" t="s">
        <v>20</v>
      </c>
      <c r="E783">
        <v>33</v>
      </c>
      <c r="F783">
        <v>7.8958000000000004</v>
      </c>
      <c r="G783" s="1" t="s">
        <v>2123</v>
      </c>
      <c r="H783">
        <v>1</v>
      </c>
      <c r="I783" t="s">
        <v>2119</v>
      </c>
    </row>
    <row r="784" spans="1:9" x14ac:dyDescent="0.3">
      <c r="A784" s="1" t="s">
        <v>2127</v>
      </c>
      <c r="B784" s="1" t="s">
        <v>2121</v>
      </c>
      <c r="C784" s="1" t="s">
        <v>1475</v>
      </c>
      <c r="D784" s="1" t="s">
        <v>20</v>
      </c>
      <c r="E784">
        <v>65</v>
      </c>
      <c r="F784">
        <v>7.75</v>
      </c>
      <c r="G784" s="1" t="s">
        <v>2125</v>
      </c>
      <c r="H784">
        <v>1</v>
      </c>
      <c r="I784" t="s">
        <v>2122</v>
      </c>
    </row>
    <row r="785" spans="1:9" x14ac:dyDescent="0.3">
      <c r="A785" s="1" t="s">
        <v>2127</v>
      </c>
      <c r="B785" s="1" t="s">
        <v>2118</v>
      </c>
      <c r="C785" s="1" t="s">
        <v>1476</v>
      </c>
      <c r="D785" s="1" t="s">
        <v>20</v>
      </c>
      <c r="E785">
        <v>24</v>
      </c>
      <c r="F785">
        <v>7.55</v>
      </c>
      <c r="G785" s="1" t="s">
        <v>824</v>
      </c>
      <c r="H785">
        <v>1</v>
      </c>
      <c r="I785" t="s">
        <v>2119</v>
      </c>
    </row>
    <row r="786" spans="1:9" x14ac:dyDescent="0.3">
      <c r="A786" s="1" t="s">
        <v>2127</v>
      </c>
      <c r="B786" s="1" t="s">
        <v>2121</v>
      </c>
      <c r="C786" s="1" t="s">
        <v>1478</v>
      </c>
      <c r="D786" s="1" t="s">
        <v>20</v>
      </c>
      <c r="E786">
        <v>23</v>
      </c>
      <c r="F786">
        <v>13.9</v>
      </c>
      <c r="G786" s="1" t="s">
        <v>824</v>
      </c>
      <c r="H786">
        <v>2</v>
      </c>
      <c r="I786" t="s">
        <v>2119</v>
      </c>
    </row>
    <row r="787" spans="1:9" x14ac:dyDescent="0.3">
      <c r="A787" s="1" t="s">
        <v>2127</v>
      </c>
      <c r="B787" s="1" t="s">
        <v>2118</v>
      </c>
      <c r="C787" s="1" t="s">
        <v>1480</v>
      </c>
      <c r="D787" s="1" t="s">
        <v>15</v>
      </c>
      <c r="E787">
        <v>22</v>
      </c>
      <c r="F787">
        <v>13.9</v>
      </c>
      <c r="G787" s="1" t="s">
        <v>824</v>
      </c>
      <c r="H787">
        <v>2</v>
      </c>
      <c r="I787" t="s">
        <v>2119</v>
      </c>
    </row>
    <row r="788" spans="1:9" x14ac:dyDescent="0.3">
      <c r="A788" s="1" t="s">
        <v>2127</v>
      </c>
      <c r="B788" s="1" t="s">
        <v>2121</v>
      </c>
      <c r="C788" s="1" t="s">
        <v>1481</v>
      </c>
      <c r="D788" s="1" t="s">
        <v>20</v>
      </c>
      <c r="E788">
        <v>18</v>
      </c>
      <c r="F788">
        <v>7.7750000000000004</v>
      </c>
      <c r="G788" s="1" t="s">
        <v>824</v>
      </c>
      <c r="H788">
        <v>1</v>
      </c>
      <c r="I788" t="s">
        <v>2119</v>
      </c>
    </row>
    <row r="789" spans="1:9" x14ac:dyDescent="0.3">
      <c r="A789" s="1" t="s">
        <v>2127</v>
      </c>
      <c r="B789" s="1" t="s">
        <v>2121</v>
      </c>
      <c r="C789" s="1" t="s">
        <v>1483</v>
      </c>
      <c r="D789" s="1" t="s">
        <v>20</v>
      </c>
      <c r="E789">
        <v>16</v>
      </c>
      <c r="F789">
        <v>7.7750000000000004</v>
      </c>
      <c r="G789" s="1" t="s">
        <v>824</v>
      </c>
      <c r="H789">
        <v>1</v>
      </c>
      <c r="I789" t="s">
        <v>2120</v>
      </c>
    </row>
    <row r="790" spans="1:9" x14ac:dyDescent="0.3">
      <c r="A790" s="1" t="s">
        <v>2127</v>
      </c>
      <c r="B790" s="1" t="s">
        <v>2121</v>
      </c>
      <c r="C790" s="1" t="s">
        <v>1485</v>
      </c>
      <c r="D790" s="1" t="s">
        <v>20</v>
      </c>
      <c r="E790">
        <v>45</v>
      </c>
      <c r="F790">
        <v>6.9749999999999996</v>
      </c>
      <c r="G790" s="1" t="s">
        <v>824</v>
      </c>
      <c r="H790">
        <v>1</v>
      </c>
      <c r="I790" t="s">
        <v>2119</v>
      </c>
    </row>
    <row r="791" spans="1:9" x14ac:dyDescent="0.3">
      <c r="A791" s="1" t="s">
        <v>2127</v>
      </c>
      <c r="B791" s="1" t="s">
        <v>2121</v>
      </c>
      <c r="C791" s="1" t="s">
        <v>1487</v>
      </c>
      <c r="D791" s="1" t="s">
        <v>20</v>
      </c>
      <c r="E791">
        <v>31</v>
      </c>
      <c r="F791">
        <v>7.2249999999999996</v>
      </c>
      <c r="G791" s="1" t="s">
        <v>2123</v>
      </c>
      <c r="H791">
        <v>1</v>
      </c>
      <c r="I791" t="s">
        <v>2119</v>
      </c>
    </row>
    <row r="792" spans="1:9" x14ac:dyDescent="0.3">
      <c r="A792" s="1" t="s">
        <v>2127</v>
      </c>
      <c r="B792" s="1" t="s">
        <v>2121</v>
      </c>
      <c r="C792" s="1" t="s">
        <v>1488</v>
      </c>
      <c r="D792" s="1" t="s">
        <v>20</v>
      </c>
      <c r="E792">
        <v>39</v>
      </c>
      <c r="F792">
        <v>7.2291999999999996</v>
      </c>
      <c r="G792" s="1" t="s">
        <v>2123</v>
      </c>
      <c r="H792">
        <v>3</v>
      </c>
      <c r="I792" t="s">
        <v>2119</v>
      </c>
    </row>
    <row r="793" spans="1:9" x14ac:dyDescent="0.3">
      <c r="A793" s="1" t="s">
        <v>2127</v>
      </c>
      <c r="B793" s="1" t="s">
        <v>2121</v>
      </c>
      <c r="C793" s="1" t="s">
        <v>1489</v>
      </c>
      <c r="D793" s="1" t="s">
        <v>20</v>
      </c>
      <c r="E793">
        <v>17</v>
      </c>
      <c r="F793">
        <v>7.2291999999999996</v>
      </c>
      <c r="G793" s="1" t="s">
        <v>2123</v>
      </c>
      <c r="H793">
        <v>3</v>
      </c>
      <c r="I793" t="s">
        <v>2120</v>
      </c>
    </row>
    <row r="794" spans="1:9" x14ac:dyDescent="0.3">
      <c r="A794" s="1" t="s">
        <v>2127</v>
      </c>
      <c r="B794" s="1" t="s">
        <v>2121</v>
      </c>
      <c r="C794" s="1" t="s">
        <v>1490</v>
      </c>
      <c r="D794" s="1" t="s">
        <v>20</v>
      </c>
      <c r="E794">
        <v>15</v>
      </c>
      <c r="F794">
        <v>7.2291999999999996</v>
      </c>
      <c r="G794" s="1" t="s">
        <v>2123</v>
      </c>
      <c r="H794">
        <v>3</v>
      </c>
      <c r="I794" t="s">
        <v>2120</v>
      </c>
    </row>
    <row r="795" spans="1:9" x14ac:dyDescent="0.3">
      <c r="A795" s="1" t="s">
        <v>2127</v>
      </c>
      <c r="B795" s="1" t="s">
        <v>2121</v>
      </c>
      <c r="C795" s="1" t="s">
        <v>1491</v>
      </c>
      <c r="D795" s="1" t="s">
        <v>20</v>
      </c>
      <c r="E795">
        <v>47</v>
      </c>
      <c r="F795">
        <v>7.25</v>
      </c>
      <c r="G795" s="1" t="s">
        <v>824</v>
      </c>
      <c r="H795">
        <v>1</v>
      </c>
      <c r="I795" t="s">
        <v>2119</v>
      </c>
    </row>
    <row r="796" spans="1:9" x14ac:dyDescent="0.3">
      <c r="A796" s="1" t="s">
        <v>2127</v>
      </c>
      <c r="B796" s="1" t="s">
        <v>2118</v>
      </c>
      <c r="C796" s="1" t="s">
        <v>1494</v>
      </c>
      <c r="D796" s="1" t="s">
        <v>15</v>
      </c>
      <c r="E796">
        <v>5</v>
      </c>
      <c r="F796">
        <v>12.475</v>
      </c>
      <c r="G796" s="1" t="s">
        <v>824</v>
      </c>
      <c r="H796">
        <v>1</v>
      </c>
      <c r="I796" t="s">
        <v>2120</v>
      </c>
    </row>
    <row r="797" spans="1:9" x14ac:dyDescent="0.3">
      <c r="A797" s="1" t="s">
        <v>2127</v>
      </c>
      <c r="B797" s="1" t="s">
        <v>2121</v>
      </c>
      <c r="C797" s="1" t="s">
        <v>1495</v>
      </c>
      <c r="D797" s="1" t="s">
        <v>20</v>
      </c>
      <c r="E797">
        <v>31</v>
      </c>
      <c r="F797">
        <v>7.2249999999999996</v>
      </c>
      <c r="G797" s="1" t="s">
        <v>2123</v>
      </c>
      <c r="H797">
        <v>1</v>
      </c>
      <c r="I797" t="s">
        <v>2119</v>
      </c>
    </row>
    <row r="798" spans="1:9" x14ac:dyDescent="0.3">
      <c r="A798" s="1" t="s">
        <v>2127</v>
      </c>
      <c r="B798" s="1" t="s">
        <v>2121</v>
      </c>
      <c r="C798" s="1" t="s">
        <v>1496</v>
      </c>
      <c r="D798" s="1" t="s">
        <v>20</v>
      </c>
      <c r="E798">
        <v>40.5</v>
      </c>
      <c r="F798">
        <v>15.1</v>
      </c>
      <c r="G798" s="1" t="s">
        <v>824</v>
      </c>
      <c r="H798">
        <v>1</v>
      </c>
      <c r="I798" t="s">
        <v>2119</v>
      </c>
    </row>
    <row r="799" spans="1:9" x14ac:dyDescent="0.3">
      <c r="A799" s="1" t="s">
        <v>2127</v>
      </c>
      <c r="B799" s="1" t="s">
        <v>2121</v>
      </c>
      <c r="C799" s="1" t="s">
        <v>1498</v>
      </c>
      <c r="D799" s="1" t="s">
        <v>20</v>
      </c>
      <c r="E799">
        <v>40.5</v>
      </c>
      <c r="F799">
        <v>7.75</v>
      </c>
      <c r="G799" s="1" t="s">
        <v>2125</v>
      </c>
      <c r="H799">
        <v>1</v>
      </c>
      <c r="I799" t="s">
        <v>2119</v>
      </c>
    </row>
    <row r="800" spans="1:9" x14ac:dyDescent="0.3">
      <c r="A800" s="1" t="s">
        <v>2127</v>
      </c>
      <c r="B800" s="1" t="s">
        <v>2118</v>
      </c>
      <c r="C800" s="1" t="s">
        <v>1500</v>
      </c>
      <c r="D800" s="1" t="s">
        <v>20</v>
      </c>
      <c r="E800">
        <v>31</v>
      </c>
      <c r="F800">
        <v>7.05</v>
      </c>
      <c r="G800" s="1" t="s">
        <v>824</v>
      </c>
      <c r="H800">
        <v>1</v>
      </c>
      <c r="I800" t="s">
        <v>2119</v>
      </c>
    </row>
    <row r="801" spans="1:9" x14ac:dyDescent="0.3">
      <c r="A801" s="1" t="s">
        <v>2127</v>
      </c>
      <c r="B801" s="1" t="s">
        <v>2121</v>
      </c>
      <c r="C801" s="1" t="s">
        <v>1503</v>
      </c>
      <c r="D801" s="1" t="s">
        <v>20</v>
      </c>
      <c r="E801">
        <v>18</v>
      </c>
      <c r="F801">
        <v>7.7957999999999998</v>
      </c>
      <c r="G801" s="1" t="s">
        <v>824</v>
      </c>
      <c r="H801">
        <v>1</v>
      </c>
      <c r="I801" t="s">
        <v>2119</v>
      </c>
    </row>
    <row r="802" spans="1:9" x14ac:dyDescent="0.3">
      <c r="A802" s="1" t="s">
        <v>2127</v>
      </c>
      <c r="B802" s="1" t="s">
        <v>2121</v>
      </c>
      <c r="C802" s="1" t="s">
        <v>1504</v>
      </c>
      <c r="D802" s="1" t="s">
        <v>15</v>
      </c>
      <c r="E802">
        <v>31</v>
      </c>
      <c r="F802">
        <v>7.75</v>
      </c>
      <c r="G802" s="1" t="s">
        <v>2125</v>
      </c>
      <c r="H802">
        <v>1</v>
      </c>
      <c r="I802" t="s">
        <v>2119</v>
      </c>
    </row>
    <row r="803" spans="1:9" x14ac:dyDescent="0.3">
      <c r="A803" s="1" t="s">
        <v>2127</v>
      </c>
      <c r="B803" s="1" t="s">
        <v>2121</v>
      </c>
      <c r="C803" s="1" t="s">
        <v>1505</v>
      </c>
      <c r="D803" s="1" t="s">
        <v>20</v>
      </c>
      <c r="E803">
        <v>31</v>
      </c>
      <c r="F803">
        <v>7.75</v>
      </c>
      <c r="G803" s="1" t="s">
        <v>2125</v>
      </c>
      <c r="H803">
        <v>1</v>
      </c>
      <c r="I803" t="s">
        <v>2119</v>
      </c>
    </row>
    <row r="804" spans="1:9" x14ac:dyDescent="0.3">
      <c r="A804" s="1" t="s">
        <v>2127</v>
      </c>
      <c r="B804" s="1" t="s">
        <v>2121</v>
      </c>
      <c r="C804" s="1" t="s">
        <v>1506</v>
      </c>
      <c r="D804" s="1" t="s">
        <v>20</v>
      </c>
      <c r="E804">
        <v>31</v>
      </c>
      <c r="F804">
        <v>6.95</v>
      </c>
      <c r="G804" s="1" t="s">
        <v>2125</v>
      </c>
      <c r="H804">
        <v>1</v>
      </c>
      <c r="I804" t="s">
        <v>2119</v>
      </c>
    </row>
    <row r="805" spans="1:9" x14ac:dyDescent="0.3">
      <c r="A805" s="1" t="s">
        <v>2127</v>
      </c>
      <c r="B805" s="1" t="s">
        <v>2121</v>
      </c>
      <c r="C805" s="1" t="s">
        <v>1507</v>
      </c>
      <c r="D805" s="1" t="s">
        <v>20</v>
      </c>
      <c r="E805">
        <v>26</v>
      </c>
      <c r="F805">
        <v>7.8792</v>
      </c>
      <c r="G805" s="1" t="s">
        <v>2125</v>
      </c>
      <c r="H805">
        <v>1</v>
      </c>
      <c r="I805" t="s">
        <v>2119</v>
      </c>
    </row>
    <row r="806" spans="1:9" x14ac:dyDescent="0.3">
      <c r="A806" s="1" t="s">
        <v>2127</v>
      </c>
      <c r="B806" s="1" t="s">
        <v>2121</v>
      </c>
      <c r="C806" s="1" t="s">
        <v>1508</v>
      </c>
      <c r="D806" s="1" t="s">
        <v>20</v>
      </c>
      <c r="E806">
        <v>31</v>
      </c>
      <c r="F806">
        <v>7.75</v>
      </c>
      <c r="G806" s="1" t="s">
        <v>2125</v>
      </c>
      <c r="H806">
        <v>1</v>
      </c>
      <c r="I806" t="s">
        <v>2119</v>
      </c>
    </row>
    <row r="807" spans="1:9" x14ac:dyDescent="0.3">
      <c r="A807" s="1" t="s">
        <v>2127</v>
      </c>
      <c r="B807" s="1" t="s">
        <v>2118</v>
      </c>
      <c r="C807" s="1" t="s">
        <v>1509</v>
      </c>
      <c r="D807" s="1" t="s">
        <v>20</v>
      </c>
      <c r="E807">
        <v>31</v>
      </c>
      <c r="F807">
        <v>56.495800000000003</v>
      </c>
      <c r="G807" s="1" t="s">
        <v>824</v>
      </c>
      <c r="H807">
        <v>1</v>
      </c>
      <c r="I807" t="s">
        <v>2119</v>
      </c>
    </row>
    <row r="808" spans="1:9" x14ac:dyDescent="0.3">
      <c r="A808" s="1" t="s">
        <v>2127</v>
      </c>
      <c r="B808" s="1" t="s">
        <v>2121</v>
      </c>
      <c r="C808" s="1" t="s">
        <v>1510</v>
      </c>
      <c r="D808" s="1" t="s">
        <v>15</v>
      </c>
      <c r="E808">
        <v>21</v>
      </c>
      <c r="F808">
        <v>34.375</v>
      </c>
      <c r="G808" s="1" t="s">
        <v>824</v>
      </c>
      <c r="H808">
        <v>5</v>
      </c>
      <c r="I808" t="s">
        <v>2119</v>
      </c>
    </row>
    <row r="809" spans="1:9" x14ac:dyDescent="0.3">
      <c r="A809" s="1" t="s">
        <v>2127</v>
      </c>
      <c r="B809" s="1" t="s">
        <v>2121</v>
      </c>
      <c r="C809" s="1" t="s">
        <v>1513</v>
      </c>
      <c r="D809" s="1" t="s">
        <v>15</v>
      </c>
      <c r="E809">
        <v>9</v>
      </c>
      <c r="F809">
        <v>34.375</v>
      </c>
      <c r="G809" s="1" t="s">
        <v>824</v>
      </c>
      <c r="H809">
        <v>5</v>
      </c>
      <c r="I809" t="s">
        <v>2120</v>
      </c>
    </row>
    <row r="810" spans="1:9" x14ac:dyDescent="0.3">
      <c r="A810" s="1" t="s">
        <v>2127</v>
      </c>
      <c r="B810" s="1" t="s">
        <v>2121</v>
      </c>
      <c r="C810" s="1" t="s">
        <v>1514</v>
      </c>
      <c r="D810" s="1" t="s">
        <v>20</v>
      </c>
      <c r="E810">
        <v>31</v>
      </c>
      <c r="F810">
        <v>8.0500000000000007</v>
      </c>
      <c r="G810" s="1" t="s">
        <v>824</v>
      </c>
      <c r="H810">
        <v>1</v>
      </c>
      <c r="I810" t="s">
        <v>2119</v>
      </c>
    </row>
    <row r="811" spans="1:9" x14ac:dyDescent="0.3">
      <c r="A811" s="1" t="s">
        <v>2127</v>
      </c>
      <c r="B811" s="1" t="s">
        <v>2121</v>
      </c>
      <c r="C811" s="1" t="s">
        <v>1517</v>
      </c>
      <c r="D811" s="1" t="s">
        <v>20</v>
      </c>
      <c r="E811">
        <v>18</v>
      </c>
      <c r="F811">
        <v>34.375</v>
      </c>
      <c r="G811" s="1" t="s">
        <v>824</v>
      </c>
      <c r="H811">
        <v>5</v>
      </c>
      <c r="I811" t="s">
        <v>2119</v>
      </c>
    </row>
    <row r="812" spans="1:9" x14ac:dyDescent="0.3">
      <c r="A812" s="1" t="s">
        <v>2127</v>
      </c>
      <c r="B812" s="1" t="s">
        <v>2121</v>
      </c>
      <c r="C812" s="1" t="s">
        <v>1518</v>
      </c>
      <c r="D812" s="1" t="s">
        <v>20</v>
      </c>
      <c r="E812">
        <v>16</v>
      </c>
      <c r="F812">
        <v>34.375</v>
      </c>
      <c r="G812" s="1" t="s">
        <v>824</v>
      </c>
      <c r="H812">
        <v>5</v>
      </c>
      <c r="I812" t="s">
        <v>2120</v>
      </c>
    </row>
    <row r="813" spans="1:9" x14ac:dyDescent="0.3">
      <c r="A813" s="1" t="s">
        <v>2127</v>
      </c>
      <c r="B813" s="1" t="s">
        <v>2121</v>
      </c>
      <c r="C813" s="1" t="s">
        <v>1519</v>
      </c>
      <c r="D813" s="1" t="s">
        <v>15</v>
      </c>
      <c r="E813">
        <v>48</v>
      </c>
      <c r="F813">
        <v>34.375</v>
      </c>
      <c r="G813" s="1" t="s">
        <v>824</v>
      </c>
      <c r="H813">
        <v>5</v>
      </c>
      <c r="I813" t="s">
        <v>2119</v>
      </c>
    </row>
    <row r="814" spans="1:9" x14ac:dyDescent="0.3">
      <c r="A814" s="1" t="s">
        <v>2127</v>
      </c>
      <c r="B814" s="1" t="s">
        <v>2121</v>
      </c>
      <c r="C814" s="1" t="s">
        <v>1520</v>
      </c>
      <c r="D814" s="1" t="s">
        <v>20</v>
      </c>
      <c r="E814">
        <v>31</v>
      </c>
      <c r="F814">
        <v>7.75</v>
      </c>
      <c r="G814" s="1" t="s">
        <v>2125</v>
      </c>
      <c r="H814">
        <v>1</v>
      </c>
      <c r="I814" t="s">
        <v>2119</v>
      </c>
    </row>
    <row r="815" spans="1:9" x14ac:dyDescent="0.3">
      <c r="A815" s="1" t="s">
        <v>2127</v>
      </c>
      <c r="B815" s="1" t="s">
        <v>2121</v>
      </c>
      <c r="C815" s="1" t="s">
        <v>1521</v>
      </c>
      <c r="D815" s="1" t="s">
        <v>20</v>
      </c>
      <c r="E815">
        <v>31</v>
      </c>
      <c r="F815">
        <v>7.25</v>
      </c>
      <c r="G815" s="1" t="s">
        <v>824</v>
      </c>
      <c r="H815">
        <v>1</v>
      </c>
      <c r="I815" t="s">
        <v>2119</v>
      </c>
    </row>
    <row r="816" spans="1:9" x14ac:dyDescent="0.3">
      <c r="A816" s="1" t="s">
        <v>2127</v>
      </c>
      <c r="B816" s="1" t="s">
        <v>2121</v>
      </c>
      <c r="C816" s="1" t="s">
        <v>1523</v>
      </c>
      <c r="D816" s="1" t="s">
        <v>20</v>
      </c>
      <c r="E816">
        <v>25</v>
      </c>
      <c r="F816">
        <v>7.7416999999999998</v>
      </c>
      <c r="G816" s="1" t="s">
        <v>2125</v>
      </c>
      <c r="H816">
        <v>1</v>
      </c>
      <c r="I816" t="s">
        <v>2119</v>
      </c>
    </row>
    <row r="817" spans="1:9" x14ac:dyDescent="0.3">
      <c r="A817" s="1" t="s">
        <v>2127</v>
      </c>
      <c r="B817" s="1" t="s">
        <v>2121</v>
      </c>
      <c r="C817" s="1" t="s">
        <v>1524</v>
      </c>
      <c r="D817" s="1" t="s">
        <v>20</v>
      </c>
      <c r="E817">
        <v>31</v>
      </c>
      <c r="F817">
        <v>14.5</v>
      </c>
      <c r="G817" s="1" t="s">
        <v>824</v>
      </c>
      <c r="H817">
        <v>1</v>
      </c>
      <c r="I817" t="s">
        <v>2119</v>
      </c>
    </row>
    <row r="818" spans="1:9" x14ac:dyDescent="0.3">
      <c r="A818" s="1" t="s">
        <v>2127</v>
      </c>
      <c r="B818" s="1" t="s">
        <v>2121</v>
      </c>
      <c r="C818" s="1" t="s">
        <v>1525</v>
      </c>
      <c r="D818" s="1" t="s">
        <v>20</v>
      </c>
      <c r="E818">
        <v>31</v>
      </c>
      <c r="F818">
        <v>7.8958000000000004</v>
      </c>
      <c r="G818" s="1" t="s">
        <v>2123</v>
      </c>
      <c r="H818">
        <v>1</v>
      </c>
      <c r="I818" t="s">
        <v>2119</v>
      </c>
    </row>
    <row r="819" spans="1:9" x14ac:dyDescent="0.3">
      <c r="A819" s="1" t="s">
        <v>2127</v>
      </c>
      <c r="B819" s="1" t="s">
        <v>2121</v>
      </c>
      <c r="C819" s="1" t="s">
        <v>1526</v>
      </c>
      <c r="D819" s="1" t="s">
        <v>20</v>
      </c>
      <c r="E819">
        <v>22</v>
      </c>
      <c r="F819">
        <v>8.0500000000000007</v>
      </c>
      <c r="G819" s="1" t="s">
        <v>824</v>
      </c>
      <c r="H819">
        <v>1</v>
      </c>
      <c r="I819" t="s">
        <v>2119</v>
      </c>
    </row>
    <row r="820" spans="1:9" x14ac:dyDescent="0.3">
      <c r="A820" s="1" t="s">
        <v>2127</v>
      </c>
      <c r="B820" s="1" t="s">
        <v>2118</v>
      </c>
      <c r="C820" s="1" t="s">
        <v>1527</v>
      </c>
      <c r="D820" s="1" t="s">
        <v>15</v>
      </c>
      <c r="E820">
        <v>16</v>
      </c>
      <c r="F820">
        <v>7.7332999999999998</v>
      </c>
      <c r="G820" s="1" t="s">
        <v>2125</v>
      </c>
      <c r="H820">
        <v>1</v>
      </c>
      <c r="I820" t="s">
        <v>2120</v>
      </c>
    </row>
    <row r="821" spans="1:9" x14ac:dyDescent="0.3">
      <c r="A821" s="1" t="s">
        <v>2127</v>
      </c>
      <c r="B821" s="1" t="s">
        <v>2118</v>
      </c>
      <c r="C821" s="1" t="s">
        <v>1528</v>
      </c>
      <c r="D821" s="1" t="s">
        <v>15</v>
      </c>
      <c r="E821">
        <v>31</v>
      </c>
      <c r="F821">
        <v>7.75</v>
      </c>
      <c r="G821" s="1" t="s">
        <v>2125</v>
      </c>
      <c r="H821">
        <v>1</v>
      </c>
      <c r="I821" t="s">
        <v>2119</v>
      </c>
    </row>
    <row r="822" spans="1:9" x14ac:dyDescent="0.3">
      <c r="A822" s="1" t="s">
        <v>2127</v>
      </c>
      <c r="B822" s="1" t="s">
        <v>2118</v>
      </c>
      <c r="C822" s="1" t="s">
        <v>1530</v>
      </c>
      <c r="D822" s="1" t="s">
        <v>20</v>
      </c>
      <c r="E822">
        <v>9</v>
      </c>
      <c r="F822">
        <v>20.524999999999999</v>
      </c>
      <c r="G822" s="1" t="s">
        <v>824</v>
      </c>
      <c r="H822">
        <v>3</v>
      </c>
      <c r="I822" t="s">
        <v>2120</v>
      </c>
    </row>
    <row r="823" spans="1:9" x14ac:dyDescent="0.3">
      <c r="A823" s="1" t="s">
        <v>2127</v>
      </c>
      <c r="B823" s="1" t="s">
        <v>2121</v>
      </c>
      <c r="C823" s="1" t="s">
        <v>1533</v>
      </c>
      <c r="D823" s="1" t="s">
        <v>20</v>
      </c>
      <c r="E823">
        <v>33</v>
      </c>
      <c r="F823">
        <v>20.524999999999999</v>
      </c>
      <c r="G823" s="1" t="s">
        <v>824</v>
      </c>
      <c r="H823">
        <v>3</v>
      </c>
      <c r="I823" t="s">
        <v>2119</v>
      </c>
    </row>
    <row r="824" spans="1:9" x14ac:dyDescent="0.3">
      <c r="A824" s="1" t="s">
        <v>2127</v>
      </c>
      <c r="B824" s="1" t="s">
        <v>2121</v>
      </c>
      <c r="C824" s="1" t="s">
        <v>1534</v>
      </c>
      <c r="D824" s="1" t="s">
        <v>20</v>
      </c>
      <c r="E824">
        <v>41</v>
      </c>
      <c r="F824">
        <v>7.85</v>
      </c>
      <c r="G824" s="1" t="s">
        <v>824</v>
      </c>
      <c r="H824">
        <v>1</v>
      </c>
      <c r="I824" t="s">
        <v>2119</v>
      </c>
    </row>
    <row r="825" spans="1:9" x14ac:dyDescent="0.3">
      <c r="A825" s="1" t="s">
        <v>2127</v>
      </c>
      <c r="B825" s="1" t="s">
        <v>2118</v>
      </c>
      <c r="C825" s="1" t="s">
        <v>1536</v>
      </c>
      <c r="D825" s="1" t="s">
        <v>15</v>
      </c>
      <c r="E825">
        <v>31</v>
      </c>
      <c r="F825">
        <v>20.524999999999999</v>
      </c>
      <c r="G825" s="1" t="s">
        <v>824</v>
      </c>
      <c r="H825">
        <v>3</v>
      </c>
      <c r="I825" t="s">
        <v>2119</v>
      </c>
    </row>
    <row r="826" spans="1:9" x14ac:dyDescent="0.3">
      <c r="A826" s="1" t="s">
        <v>2127</v>
      </c>
      <c r="B826" s="1" t="s">
        <v>2121</v>
      </c>
      <c r="C826" s="1" t="s">
        <v>1537</v>
      </c>
      <c r="D826" s="1" t="s">
        <v>20</v>
      </c>
      <c r="E826">
        <v>38</v>
      </c>
      <c r="F826">
        <v>7.05</v>
      </c>
      <c r="G826" s="1" t="s">
        <v>824</v>
      </c>
      <c r="H826">
        <v>1</v>
      </c>
      <c r="I826" t="s">
        <v>2119</v>
      </c>
    </row>
    <row r="827" spans="1:9" x14ac:dyDescent="0.3">
      <c r="A827" s="1" t="s">
        <v>2127</v>
      </c>
      <c r="B827" s="1" t="s">
        <v>2121</v>
      </c>
      <c r="C827" s="1" t="s">
        <v>1539</v>
      </c>
      <c r="D827" s="1" t="s">
        <v>20</v>
      </c>
      <c r="E827">
        <v>9</v>
      </c>
      <c r="F827">
        <v>46.9</v>
      </c>
      <c r="G827" s="1" t="s">
        <v>824</v>
      </c>
      <c r="H827">
        <v>8</v>
      </c>
      <c r="I827" t="s">
        <v>2120</v>
      </c>
    </row>
    <row r="828" spans="1:9" x14ac:dyDescent="0.3">
      <c r="A828" s="1" t="s">
        <v>2127</v>
      </c>
      <c r="B828" s="1" t="s">
        <v>2121</v>
      </c>
      <c r="C828" s="1" t="s">
        <v>1542</v>
      </c>
      <c r="D828" s="1" t="s">
        <v>20</v>
      </c>
      <c r="E828">
        <v>1</v>
      </c>
      <c r="F828">
        <v>46.9</v>
      </c>
      <c r="G828" s="1" t="s">
        <v>824</v>
      </c>
      <c r="H828">
        <v>8</v>
      </c>
      <c r="I828" t="s">
        <v>2120</v>
      </c>
    </row>
    <row r="829" spans="1:9" x14ac:dyDescent="0.3">
      <c r="A829" s="1" t="s">
        <v>2127</v>
      </c>
      <c r="B829" s="1" t="s">
        <v>2121</v>
      </c>
      <c r="C829" s="1" t="s">
        <v>1543</v>
      </c>
      <c r="D829" s="1" t="s">
        <v>20</v>
      </c>
      <c r="E829">
        <v>11</v>
      </c>
      <c r="F829">
        <v>46.9</v>
      </c>
      <c r="G829" s="1" t="s">
        <v>824</v>
      </c>
      <c r="H829">
        <v>8</v>
      </c>
      <c r="I829" t="s">
        <v>2120</v>
      </c>
    </row>
    <row r="830" spans="1:9" x14ac:dyDescent="0.3">
      <c r="A830" s="1" t="s">
        <v>2127</v>
      </c>
      <c r="B830" s="1" t="s">
        <v>2121</v>
      </c>
      <c r="C830" s="1" t="s">
        <v>1544</v>
      </c>
      <c r="D830" s="1" t="s">
        <v>15</v>
      </c>
      <c r="E830">
        <v>10</v>
      </c>
      <c r="F830">
        <v>46.9</v>
      </c>
      <c r="G830" s="1" t="s">
        <v>824</v>
      </c>
      <c r="H830">
        <v>8</v>
      </c>
      <c r="I830" t="s">
        <v>2120</v>
      </c>
    </row>
    <row r="831" spans="1:9" x14ac:dyDescent="0.3">
      <c r="A831" s="1" t="s">
        <v>2127</v>
      </c>
      <c r="B831" s="1" t="s">
        <v>2121</v>
      </c>
      <c r="C831" s="1" t="s">
        <v>1545</v>
      </c>
      <c r="D831" s="1" t="s">
        <v>15</v>
      </c>
      <c r="E831">
        <v>16</v>
      </c>
      <c r="F831">
        <v>46.9</v>
      </c>
      <c r="G831" s="1" t="s">
        <v>824</v>
      </c>
      <c r="H831">
        <v>8</v>
      </c>
      <c r="I831" t="s">
        <v>2120</v>
      </c>
    </row>
    <row r="832" spans="1:9" x14ac:dyDescent="0.3">
      <c r="A832" s="1" t="s">
        <v>2127</v>
      </c>
      <c r="B832" s="1" t="s">
        <v>2121</v>
      </c>
      <c r="C832" s="1" t="s">
        <v>1546</v>
      </c>
      <c r="D832" s="1" t="s">
        <v>20</v>
      </c>
      <c r="E832">
        <v>14</v>
      </c>
      <c r="F832">
        <v>46.9</v>
      </c>
      <c r="G832" s="1" t="s">
        <v>824</v>
      </c>
      <c r="H832">
        <v>8</v>
      </c>
      <c r="I832" t="s">
        <v>2120</v>
      </c>
    </row>
    <row r="833" spans="1:9" x14ac:dyDescent="0.3">
      <c r="A833" s="1" t="s">
        <v>2127</v>
      </c>
      <c r="B833" s="1" t="s">
        <v>2121</v>
      </c>
      <c r="C833" s="1" t="s">
        <v>1547</v>
      </c>
      <c r="D833" s="1" t="s">
        <v>20</v>
      </c>
      <c r="E833">
        <v>40</v>
      </c>
      <c r="F833">
        <v>46.9</v>
      </c>
      <c r="G833" s="1" t="s">
        <v>824</v>
      </c>
      <c r="H833">
        <v>8</v>
      </c>
      <c r="I833" t="s">
        <v>2119</v>
      </c>
    </row>
    <row r="834" spans="1:9" x14ac:dyDescent="0.3">
      <c r="A834" s="1" t="s">
        <v>2127</v>
      </c>
      <c r="B834" s="1" t="s">
        <v>2121</v>
      </c>
      <c r="C834" s="1" t="s">
        <v>1548</v>
      </c>
      <c r="D834" s="1" t="s">
        <v>15</v>
      </c>
      <c r="E834">
        <v>43</v>
      </c>
      <c r="F834">
        <v>46.9</v>
      </c>
      <c r="G834" s="1" t="s">
        <v>824</v>
      </c>
      <c r="H834">
        <v>8</v>
      </c>
      <c r="I834" t="s">
        <v>2119</v>
      </c>
    </row>
    <row r="835" spans="1:9" x14ac:dyDescent="0.3">
      <c r="A835" s="1" t="s">
        <v>2127</v>
      </c>
      <c r="B835" s="1" t="s">
        <v>2121</v>
      </c>
      <c r="C835" s="1" t="s">
        <v>1549</v>
      </c>
      <c r="D835" s="1" t="s">
        <v>20</v>
      </c>
      <c r="E835">
        <v>51</v>
      </c>
      <c r="F835">
        <v>8.0500000000000007</v>
      </c>
      <c r="G835" s="1" t="s">
        <v>824</v>
      </c>
      <c r="H835">
        <v>1</v>
      </c>
      <c r="I835" t="s">
        <v>2119</v>
      </c>
    </row>
    <row r="836" spans="1:9" x14ac:dyDescent="0.3">
      <c r="A836" s="1" t="s">
        <v>2127</v>
      </c>
      <c r="B836" s="1" t="s">
        <v>2121</v>
      </c>
      <c r="C836" s="1" t="s">
        <v>1551</v>
      </c>
      <c r="D836" s="1" t="s">
        <v>20</v>
      </c>
      <c r="E836">
        <v>32</v>
      </c>
      <c r="F836">
        <v>8.3625000000000007</v>
      </c>
      <c r="G836" s="1" t="s">
        <v>824</v>
      </c>
      <c r="H836">
        <v>1</v>
      </c>
      <c r="I836" t="s">
        <v>2119</v>
      </c>
    </row>
    <row r="837" spans="1:9" x14ac:dyDescent="0.3">
      <c r="A837" s="1" t="s">
        <v>2127</v>
      </c>
      <c r="B837" s="1" t="s">
        <v>2121</v>
      </c>
      <c r="C837" s="1" t="s">
        <v>1553</v>
      </c>
      <c r="D837" s="1" t="s">
        <v>20</v>
      </c>
      <c r="E837">
        <v>31</v>
      </c>
      <c r="F837">
        <v>8.0500000000000007</v>
      </c>
      <c r="G837" s="1" t="s">
        <v>824</v>
      </c>
      <c r="H837">
        <v>1</v>
      </c>
      <c r="I837" t="s">
        <v>2119</v>
      </c>
    </row>
    <row r="838" spans="1:9" x14ac:dyDescent="0.3">
      <c r="A838" s="1" t="s">
        <v>2127</v>
      </c>
      <c r="B838" s="1" t="s">
        <v>2121</v>
      </c>
      <c r="C838" s="1" t="s">
        <v>1554</v>
      </c>
      <c r="D838" s="1" t="s">
        <v>20</v>
      </c>
      <c r="E838">
        <v>20</v>
      </c>
      <c r="F838">
        <v>9.8458000000000006</v>
      </c>
      <c r="G838" s="1" t="s">
        <v>824</v>
      </c>
      <c r="H838">
        <v>1</v>
      </c>
      <c r="I838" t="s">
        <v>2119</v>
      </c>
    </row>
    <row r="839" spans="1:9" x14ac:dyDescent="0.3">
      <c r="A839" s="1" t="s">
        <v>2127</v>
      </c>
      <c r="B839" s="1" t="s">
        <v>2121</v>
      </c>
      <c r="C839" s="1" t="s">
        <v>1556</v>
      </c>
      <c r="D839" s="1" t="s">
        <v>20</v>
      </c>
      <c r="E839">
        <v>37</v>
      </c>
      <c r="F839">
        <v>7.9249999999999998</v>
      </c>
      <c r="G839" s="1" t="s">
        <v>824</v>
      </c>
      <c r="H839">
        <v>3</v>
      </c>
      <c r="I839" t="s">
        <v>2119</v>
      </c>
    </row>
    <row r="840" spans="1:9" x14ac:dyDescent="0.3">
      <c r="A840" s="1" t="s">
        <v>2127</v>
      </c>
      <c r="B840" s="1" t="s">
        <v>2121</v>
      </c>
      <c r="C840" s="1" t="s">
        <v>1557</v>
      </c>
      <c r="D840" s="1" t="s">
        <v>20</v>
      </c>
      <c r="E840">
        <v>28</v>
      </c>
      <c r="F840">
        <v>7.9249999999999998</v>
      </c>
      <c r="G840" s="1" t="s">
        <v>824</v>
      </c>
      <c r="H840">
        <v>3</v>
      </c>
      <c r="I840" t="s">
        <v>2119</v>
      </c>
    </row>
    <row r="841" spans="1:9" x14ac:dyDescent="0.3">
      <c r="A841" s="1" t="s">
        <v>2127</v>
      </c>
      <c r="B841" s="1" t="s">
        <v>2121</v>
      </c>
      <c r="C841" s="1" t="s">
        <v>1558</v>
      </c>
      <c r="D841" s="1" t="s">
        <v>20</v>
      </c>
      <c r="E841">
        <v>19</v>
      </c>
      <c r="F841">
        <v>7.7750000000000004</v>
      </c>
      <c r="G841" s="1" t="s">
        <v>824</v>
      </c>
      <c r="H841">
        <v>1</v>
      </c>
      <c r="I841" t="s">
        <v>2119</v>
      </c>
    </row>
    <row r="842" spans="1:9" x14ac:dyDescent="0.3">
      <c r="A842" s="1" t="s">
        <v>2127</v>
      </c>
      <c r="B842" s="1" t="s">
        <v>2121</v>
      </c>
      <c r="C842" s="1" t="s">
        <v>1560</v>
      </c>
      <c r="D842" s="1" t="s">
        <v>15</v>
      </c>
      <c r="E842">
        <v>24</v>
      </c>
      <c r="F842">
        <v>8.85</v>
      </c>
      <c r="G842" s="1" t="s">
        <v>824</v>
      </c>
      <c r="H842">
        <v>1</v>
      </c>
      <c r="I842" t="s">
        <v>2119</v>
      </c>
    </row>
    <row r="843" spans="1:9" x14ac:dyDescent="0.3">
      <c r="A843" s="1" t="s">
        <v>2127</v>
      </c>
      <c r="B843" s="1" t="s">
        <v>2121</v>
      </c>
      <c r="C843" s="1" t="s">
        <v>1561</v>
      </c>
      <c r="D843" s="1" t="s">
        <v>15</v>
      </c>
      <c r="E843">
        <v>17</v>
      </c>
      <c r="F843">
        <v>7.7332999999999998</v>
      </c>
      <c r="G843" s="1" t="s">
        <v>2125</v>
      </c>
      <c r="H843">
        <v>1</v>
      </c>
      <c r="I843" t="s">
        <v>2120</v>
      </c>
    </row>
    <row r="844" spans="1:9" x14ac:dyDescent="0.3">
      <c r="A844" s="1" t="s">
        <v>2127</v>
      </c>
      <c r="B844" s="1" t="s">
        <v>2121</v>
      </c>
      <c r="C844" s="1" t="s">
        <v>1563</v>
      </c>
      <c r="D844" s="1" t="s">
        <v>20</v>
      </c>
      <c r="E844">
        <v>31</v>
      </c>
      <c r="F844">
        <v>19.966699999999999</v>
      </c>
      <c r="G844" s="1" t="s">
        <v>824</v>
      </c>
      <c r="H844">
        <v>2</v>
      </c>
      <c r="I844" t="s">
        <v>2119</v>
      </c>
    </row>
    <row r="845" spans="1:9" x14ac:dyDescent="0.3">
      <c r="A845" s="1" t="s">
        <v>2127</v>
      </c>
      <c r="B845" s="1" t="s">
        <v>2121</v>
      </c>
      <c r="C845" s="1" t="s">
        <v>1564</v>
      </c>
      <c r="D845" s="1" t="s">
        <v>20</v>
      </c>
      <c r="E845">
        <v>31</v>
      </c>
      <c r="F845">
        <v>19.966699999999999</v>
      </c>
      <c r="G845" s="1" t="s">
        <v>824</v>
      </c>
      <c r="H845">
        <v>2</v>
      </c>
      <c r="I845" t="s">
        <v>2119</v>
      </c>
    </row>
    <row r="846" spans="1:9" x14ac:dyDescent="0.3">
      <c r="A846" s="1" t="s">
        <v>2127</v>
      </c>
      <c r="B846" s="1" t="s">
        <v>2121</v>
      </c>
      <c r="C846" s="1" t="s">
        <v>1565</v>
      </c>
      <c r="D846" s="1" t="s">
        <v>20</v>
      </c>
      <c r="E846">
        <v>28</v>
      </c>
      <c r="F846">
        <v>15.85</v>
      </c>
      <c r="G846" s="1" t="s">
        <v>824</v>
      </c>
      <c r="H846">
        <v>2</v>
      </c>
      <c r="I846" t="s">
        <v>2119</v>
      </c>
    </row>
    <row r="847" spans="1:9" x14ac:dyDescent="0.3">
      <c r="A847" s="1" t="s">
        <v>2127</v>
      </c>
      <c r="B847" s="1" t="s">
        <v>2118</v>
      </c>
      <c r="C847" s="1" t="s">
        <v>1567</v>
      </c>
      <c r="D847" s="1" t="s">
        <v>15</v>
      </c>
      <c r="E847">
        <v>24</v>
      </c>
      <c r="F847">
        <v>15.85</v>
      </c>
      <c r="G847" s="1" t="s">
        <v>824</v>
      </c>
      <c r="H847">
        <v>2</v>
      </c>
      <c r="I847" t="s">
        <v>2119</v>
      </c>
    </row>
    <row r="848" spans="1:9" x14ac:dyDescent="0.3">
      <c r="A848" s="1" t="s">
        <v>2127</v>
      </c>
      <c r="B848" s="1" t="s">
        <v>2121</v>
      </c>
      <c r="C848" s="1" t="s">
        <v>1568</v>
      </c>
      <c r="D848" s="1" t="s">
        <v>20</v>
      </c>
      <c r="E848">
        <v>20</v>
      </c>
      <c r="F848">
        <v>9.5</v>
      </c>
      <c r="G848" s="1" t="s">
        <v>824</v>
      </c>
      <c r="H848">
        <v>1</v>
      </c>
      <c r="I848" t="s">
        <v>2119</v>
      </c>
    </row>
    <row r="849" spans="1:9" x14ac:dyDescent="0.3">
      <c r="A849" s="1" t="s">
        <v>2127</v>
      </c>
      <c r="B849" s="1" t="s">
        <v>2121</v>
      </c>
      <c r="C849" s="1" t="s">
        <v>1569</v>
      </c>
      <c r="D849" s="1" t="s">
        <v>20</v>
      </c>
      <c r="E849">
        <v>23.5</v>
      </c>
      <c r="F849">
        <v>7.2291999999999996</v>
      </c>
      <c r="G849" s="1" t="s">
        <v>2123</v>
      </c>
      <c r="H849">
        <v>1</v>
      </c>
      <c r="I849" t="s">
        <v>2119</v>
      </c>
    </row>
    <row r="850" spans="1:9" x14ac:dyDescent="0.3">
      <c r="A850" s="1" t="s">
        <v>2127</v>
      </c>
      <c r="B850" s="1" t="s">
        <v>2121</v>
      </c>
      <c r="C850" s="1" t="s">
        <v>1570</v>
      </c>
      <c r="D850" s="1" t="s">
        <v>20</v>
      </c>
      <c r="E850">
        <v>41</v>
      </c>
      <c r="F850">
        <v>14.1083</v>
      </c>
      <c r="G850" s="1" t="s">
        <v>824</v>
      </c>
      <c r="H850">
        <v>3</v>
      </c>
      <c r="I850" t="s">
        <v>2119</v>
      </c>
    </row>
    <row r="851" spans="1:9" x14ac:dyDescent="0.3">
      <c r="A851" s="1" t="s">
        <v>2127</v>
      </c>
      <c r="B851" s="1" t="s">
        <v>2121</v>
      </c>
      <c r="C851" s="1" t="s">
        <v>1571</v>
      </c>
      <c r="D851" s="1" t="s">
        <v>20</v>
      </c>
      <c r="E851">
        <v>26</v>
      </c>
      <c r="F851">
        <v>7.8541999999999996</v>
      </c>
      <c r="G851" s="1" t="s">
        <v>824</v>
      </c>
      <c r="H851">
        <v>2</v>
      </c>
      <c r="I851" t="s">
        <v>2119</v>
      </c>
    </row>
    <row r="852" spans="1:9" x14ac:dyDescent="0.3">
      <c r="A852" s="1" t="s">
        <v>2127</v>
      </c>
      <c r="B852" s="1" t="s">
        <v>2121</v>
      </c>
      <c r="C852" s="1" t="s">
        <v>1572</v>
      </c>
      <c r="D852" s="1" t="s">
        <v>20</v>
      </c>
      <c r="E852">
        <v>21</v>
      </c>
      <c r="F852">
        <v>7.8541999999999996</v>
      </c>
      <c r="G852" s="1" t="s">
        <v>824</v>
      </c>
      <c r="H852">
        <v>1</v>
      </c>
      <c r="I852" t="s">
        <v>2119</v>
      </c>
    </row>
    <row r="853" spans="1:9" x14ac:dyDescent="0.3">
      <c r="A853" s="1" t="s">
        <v>2127</v>
      </c>
      <c r="B853" s="1" t="s">
        <v>2118</v>
      </c>
      <c r="C853" s="1" t="s">
        <v>1573</v>
      </c>
      <c r="D853" s="1" t="s">
        <v>15</v>
      </c>
      <c r="E853">
        <v>45</v>
      </c>
      <c r="F853">
        <v>14.1083</v>
      </c>
      <c r="G853" s="1" t="s">
        <v>824</v>
      </c>
      <c r="H853">
        <v>2</v>
      </c>
      <c r="I853" t="s">
        <v>2119</v>
      </c>
    </row>
    <row r="854" spans="1:9" x14ac:dyDescent="0.3">
      <c r="A854" s="1" t="s">
        <v>2127</v>
      </c>
      <c r="B854" s="1" t="s">
        <v>2121</v>
      </c>
      <c r="C854" s="1" t="s">
        <v>1574</v>
      </c>
      <c r="D854" s="1" t="s">
        <v>15</v>
      </c>
      <c r="E854">
        <v>31</v>
      </c>
      <c r="F854">
        <v>7.55</v>
      </c>
      <c r="G854" s="1" t="s">
        <v>824</v>
      </c>
      <c r="H854">
        <v>1</v>
      </c>
      <c r="I854" t="s">
        <v>2119</v>
      </c>
    </row>
    <row r="855" spans="1:9" x14ac:dyDescent="0.3">
      <c r="A855" s="1" t="s">
        <v>2127</v>
      </c>
      <c r="B855" s="1" t="s">
        <v>2121</v>
      </c>
      <c r="C855" s="1" t="s">
        <v>1576</v>
      </c>
      <c r="D855" s="1" t="s">
        <v>20</v>
      </c>
      <c r="E855">
        <v>25</v>
      </c>
      <c r="F855">
        <v>7.25</v>
      </c>
      <c r="G855" s="1" t="s">
        <v>824</v>
      </c>
      <c r="H855">
        <v>1</v>
      </c>
      <c r="I855" t="s">
        <v>2119</v>
      </c>
    </row>
    <row r="856" spans="1:9" x14ac:dyDescent="0.3">
      <c r="A856" s="1" t="s">
        <v>2127</v>
      </c>
      <c r="B856" s="1" t="s">
        <v>2121</v>
      </c>
      <c r="C856" s="1" t="s">
        <v>1577</v>
      </c>
      <c r="D856" s="1" t="s">
        <v>20</v>
      </c>
      <c r="E856">
        <v>31</v>
      </c>
      <c r="F856">
        <v>6.8582999999999998</v>
      </c>
      <c r="G856" s="1" t="s">
        <v>2125</v>
      </c>
      <c r="H856">
        <v>1</v>
      </c>
      <c r="I856" t="s">
        <v>2119</v>
      </c>
    </row>
    <row r="857" spans="1:9" x14ac:dyDescent="0.3">
      <c r="A857" s="1" t="s">
        <v>2127</v>
      </c>
      <c r="B857" s="1" t="s">
        <v>2121</v>
      </c>
      <c r="C857" s="1" t="s">
        <v>1578</v>
      </c>
      <c r="D857" s="1" t="s">
        <v>20</v>
      </c>
      <c r="E857">
        <v>11</v>
      </c>
      <c r="F857">
        <v>18.787500000000001</v>
      </c>
      <c r="G857" s="1" t="s">
        <v>2123</v>
      </c>
      <c r="H857">
        <v>1</v>
      </c>
      <c r="I857" t="s">
        <v>2120</v>
      </c>
    </row>
    <row r="858" spans="1:9" x14ac:dyDescent="0.3">
      <c r="A858" s="1" t="s">
        <v>2127</v>
      </c>
      <c r="B858" s="1" t="s">
        <v>2118</v>
      </c>
      <c r="C858" s="1" t="s">
        <v>1579</v>
      </c>
      <c r="D858" s="1" t="s">
        <v>15</v>
      </c>
      <c r="E858">
        <v>31</v>
      </c>
      <c r="F858">
        <v>7.75</v>
      </c>
      <c r="G858" s="1" t="s">
        <v>2125</v>
      </c>
      <c r="H858">
        <v>1</v>
      </c>
      <c r="I858" t="s">
        <v>2119</v>
      </c>
    </row>
    <row r="859" spans="1:9" x14ac:dyDescent="0.3">
      <c r="A859" s="1" t="s">
        <v>2127</v>
      </c>
      <c r="B859" s="1" t="s">
        <v>2118</v>
      </c>
      <c r="C859" s="1" t="s">
        <v>1580</v>
      </c>
      <c r="D859" s="1" t="s">
        <v>20</v>
      </c>
      <c r="E859">
        <v>27</v>
      </c>
      <c r="F859">
        <v>6.9749999999999996</v>
      </c>
      <c r="G859" s="1" t="s">
        <v>824</v>
      </c>
      <c r="H859">
        <v>1</v>
      </c>
      <c r="I859" t="s">
        <v>2119</v>
      </c>
    </row>
    <row r="860" spans="1:9" x14ac:dyDescent="0.3">
      <c r="A860" s="1" t="s">
        <v>2127</v>
      </c>
      <c r="B860" s="1" t="s">
        <v>2118</v>
      </c>
      <c r="C860" s="1" t="s">
        <v>1581</v>
      </c>
      <c r="D860" s="1" t="s">
        <v>20</v>
      </c>
      <c r="E860">
        <v>31</v>
      </c>
      <c r="F860">
        <v>56.495800000000003</v>
      </c>
      <c r="G860" s="1" t="s">
        <v>824</v>
      </c>
      <c r="H860">
        <v>1</v>
      </c>
      <c r="I860" t="s">
        <v>2119</v>
      </c>
    </row>
    <row r="861" spans="1:9" x14ac:dyDescent="0.3">
      <c r="A861" s="1" t="s">
        <v>2127</v>
      </c>
      <c r="B861" s="1" t="s">
        <v>2121</v>
      </c>
      <c r="C861" s="1" t="s">
        <v>1582</v>
      </c>
      <c r="D861" s="1" t="s">
        <v>15</v>
      </c>
      <c r="E861">
        <v>18</v>
      </c>
      <c r="F861">
        <v>6.75</v>
      </c>
      <c r="G861" s="1" t="s">
        <v>2125</v>
      </c>
      <c r="H861">
        <v>1</v>
      </c>
      <c r="I861" t="s">
        <v>2119</v>
      </c>
    </row>
    <row r="862" spans="1:9" x14ac:dyDescent="0.3">
      <c r="A862" s="1" t="s">
        <v>2127</v>
      </c>
      <c r="B862" s="1" t="s">
        <v>2118</v>
      </c>
      <c r="C862" s="1" t="s">
        <v>1583</v>
      </c>
      <c r="D862" s="1" t="s">
        <v>15</v>
      </c>
      <c r="E862">
        <v>26</v>
      </c>
      <c r="F862">
        <v>7.9249999999999998</v>
      </c>
      <c r="G862" s="1" t="s">
        <v>824</v>
      </c>
      <c r="H862">
        <v>1</v>
      </c>
      <c r="I862" t="s">
        <v>2119</v>
      </c>
    </row>
    <row r="863" spans="1:9" x14ac:dyDescent="0.3">
      <c r="A863" s="1" t="s">
        <v>2127</v>
      </c>
      <c r="B863" s="1" t="s">
        <v>2121</v>
      </c>
      <c r="C863" s="1" t="s">
        <v>1585</v>
      </c>
      <c r="D863" s="1" t="s">
        <v>15</v>
      </c>
      <c r="E863">
        <v>23</v>
      </c>
      <c r="F863">
        <v>7.9249999999999998</v>
      </c>
      <c r="G863" s="1" t="s">
        <v>824</v>
      </c>
      <c r="H863">
        <v>1</v>
      </c>
      <c r="I863" t="s">
        <v>2119</v>
      </c>
    </row>
    <row r="864" spans="1:9" x14ac:dyDescent="0.3">
      <c r="A864" s="1" t="s">
        <v>2127</v>
      </c>
      <c r="B864" s="1" t="s">
        <v>2118</v>
      </c>
      <c r="C864" s="1" t="s">
        <v>1587</v>
      </c>
      <c r="D864" s="1" t="s">
        <v>15</v>
      </c>
      <c r="E864">
        <v>22</v>
      </c>
      <c r="F864">
        <v>8.9625000000000004</v>
      </c>
      <c r="G864" s="1" t="s">
        <v>824</v>
      </c>
      <c r="H864">
        <v>1</v>
      </c>
      <c r="I864" t="s">
        <v>2119</v>
      </c>
    </row>
    <row r="865" spans="1:9" x14ac:dyDescent="0.3">
      <c r="A865" s="1" t="s">
        <v>2127</v>
      </c>
      <c r="B865" s="1" t="s">
        <v>2121</v>
      </c>
      <c r="C865" s="1" t="s">
        <v>1588</v>
      </c>
      <c r="D865" s="1" t="s">
        <v>20</v>
      </c>
      <c r="E865">
        <v>28</v>
      </c>
      <c r="F865">
        <v>7.8958000000000004</v>
      </c>
      <c r="G865" s="1" t="s">
        <v>824</v>
      </c>
      <c r="H865">
        <v>1</v>
      </c>
      <c r="I865" t="s">
        <v>2119</v>
      </c>
    </row>
    <row r="866" spans="1:9" x14ac:dyDescent="0.3">
      <c r="A866" s="1" t="s">
        <v>2127</v>
      </c>
      <c r="B866" s="1" t="s">
        <v>2121</v>
      </c>
      <c r="C866" s="1" t="s">
        <v>1589</v>
      </c>
      <c r="D866" s="1" t="s">
        <v>15</v>
      </c>
      <c r="E866">
        <v>28</v>
      </c>
      <c r="F866">
        <v>7.7750000000000004</v>
      </c>
      <c r="G866" s="1" t="s">
        <v>824</v>
      </c>
      <c r="H866">
        <v>1</v>
      </c>
      <c r="I866" t="s">
        <v>2119</v>
      </c>
    </row>
    <row r="867" spans="1:9" x14ac:dyDescent="0.3">
      <c r="A867" s="1" t="s">
        <v>2127</v>
      </c>
      <c r="B867" s="1" t="s">
        <v>2121</v>
      </c>
      <c r="C867" s="1" t="s">
        <v>1590</v>
      </c>
      <c r="D867" s="1" t="s">
        <v>15</v>
      </c>
      <c r="E867">
        <v>31</v>
      </c>
      <c r="F867">
        <v>7.75</v>
      </c>
      <c r="G867" s="1" t="s">
        <v>2125</v>
      </c>
      <c r="H867">
        <v>1</v>
      </c>
      <c r="I867" t="s">
        <v>2119</v>
      </c>
    </row>
    <row r="868" spans="1:9" x14ac:dyDescent="0.3">
      <c r="A868" s="1" t="s">
        <v>2127</v>
      </c>
      <c r="B868" s="1" t="s">
        <v>2118</v>
      </c>
      <c r="C868" s="1" t="s">
        <v>1591</v>
      </c>
      <c r="D868" s="1" t="s">
        <v>15</v>
      </c>
      <c r="E868">
        <v>2</v>
      </c>
      <c r="F868">
        <v>12.2875</v>
      </c>
      <c r="G868" s="1" t="s">
        <v>824</v>
      </c>
      <c r="H868">
        <v>2</v>
      </c>
      <c r="I868" t="s">
        <v>2120</v>
      </c>
    </row>
    <row r="869" spans="1:9" x14ac:dyDescent="0.3">
      <c r="A869" s="1" t="s">
        <v>2127</v>
      </c>
      <c r="B869" s="1" t="s">
        <v>2118</v>
      </c>
      <c r="C869" s="1" t="s">
        <v>1592</v>
      </c>
      <c r="D869" s="1" t="s">
        <v>15</v>
      </c>
      <c r="E869">
        <v>22</v>
      </c>
      <c r="F869">
        <v>12.2875</v>
      </c>
      <c r="G869" s="1" t="s">
        <v>824</v>
      </c>
      <c r="H869">
        <v>3</v>
      </c>
      <c r="I869" t="s">
        <v>2119</v>
      </c>
    </row>
    <row r="870" spans="1:9" x14ac:dyDescent="0.3">
      <c r="A870" s="1" t="s">
        <v>2127</v>
      </c>
      <c r="B870" s="1" t="s">
        <v>2121</v>
      </c>
      <c r="C870" s="1" t="s">
        <v>1593</v>
      </c>
      <c r="D870" s="1" t="s">
        <v>20</v>
      </c>
      <c r="E870">
        <v>43</v>
      </c>
      <c r="F870">
        <v>6.45</v>
      </c>
      <c r="G870" s="1" t="s">
        <v>824</v>
      </c>
      <c r="H870">
        <v>1</v>
      </c>
      <c r="I870" t="s">
        <v>2119</v>
      </c>
    </row>
    <row r="871" spans="1:9" x14ac:dyDescent="0.3">
      <c r="A871" s="1" t="s">
        <v>2127</v>
      </c>
      <c r="B871" s="1" t="s">
        <v>2121</v>
      </c>
      <c r="C871" s="1" t="s">
        <v>1595</v>
      </c>
      <c r="D871" s="1" t="s">
        <v>20</v>
      </c>
      <c r="E871">
        <v>28</v>
      </c>
      <c r="F871">
        <v>22.524999999999999</v>
      </c>
      <c r="G871" s="1" t="s">
        <v>824</v>
      </c>
      <c r="H871">
        <v>1</v>
      </c>
      <c r="I871" t="s">
        <v>2119</v>
      </c>
    </row>
    <row r="872" spans="1:9" x14ac:dyDescent="0.3">
      <c r="A872" s="1" t="s">
        <v>2127</v>
      </c>
      <c r="B872" s="1" t="s">
        <v>2118</v>
      </c>
      <c r="C872" s="1" t="s">
        <v>1596</v>
      </c>
      <c r="D872" s="1" t="s">
        <v>15</v>
      </c>
      <c r="E872">
        <v>27</v>
      </c>
      <c r="F872">
        <v>7.9249999999999998</v>
      </c>
      <c r="G872" s="1" t="s">
        <v>824</v>
      </c>
      <c r="H872">
        <v>1</v>
      </c>
      <c r="I872" t="s">
        <v>2119</v>
      </c>
    </row>
    <row r="873" spans="1:9" x14ac:dyDescent="0.3">
      <c r="A873" s="1" t="s">
        <v>2127</v>
      </c>
      <c r="B873" s="1" t="s">
        <v>2121</v>
      </c>
      <c r="C873" s="1" t="s">
        <v>1598</v>
      </c>
      <c r="D873" s="1" t="s">
        <v>20</v>
      </c>
      <c r="E873">
        <v>31</v>
      </c>
      <c r="F873">
        <v>7.75</v>
      </c>
      <c r="G873" s="1" t="s">
        <v>2125</v>
      </c>
      <c r="H873">
        <v>1</v>
      </c>
      <c r="I873" t="s">
        <v>2119</v>
      </c>
    </row>
    <row r="874" spans="1:9" x14ac:dyDescent="0.3">
      <c r="A874" s="1" t="s">
        <v>2127</v>
      </c>
      <c r="B874" s="1" t="s">
        <v>2118</v>
      </c>
      <c r="C874" s="1" t="s">
        <v>1599</v>
      </c>
      <c r="D874" s="1" t="s">
        <v>15</v>
      </c>
      <c r="E874">
        <v>31</v>
      </c>
      <c r="F874">
        <v>8.0500000000000007</v>
      </c>
      <c r="G874" s="1" t="s">
        <v>824</v>
      </c>
      <c r="H874">
        <v>1</v>
      </c>
      <c r="I874" t="s">
        <v>2119</v>
      </c>
    </row>
    <row r="875" spans="1:9" x14ac:dyDescent="0.3">
      <c r="A875" s="1" t="s">
        <v>2127</v>
      </c>
      <c r="B875" s="1" t="s">
        <v>2121</v>
      </c>
      <c r="C875" s="1" t="s">
        <v>1601</v>
      </c>
      <c r="D875" s="1" t="s">
        <v>20</v>
      </c>
      <c r="E875">
        <v>42</v>
      </c>
      <c r="F875">
        <v>7.65</v>
      </c>
      <c r="G875" s="1" t="s">
        <v>824</v>
      </c>
      <c r="H875">
        <v>1</v>
      </c>
      <c r="I875" t="s">
        <v>2119</v>
      </c>
    </row>
    <row r="876" spans="1:9" x14ac:dyDescent="0.3">
      <c r="A876" s="1" t="s">
        <v>2127</v>
      </c>
      <c r="B876" s="1" t="s">
        <v>2118</v>
      </c>
      <c r="C876" s="1" t="s">
        <v>1602</v>
      </c>
      <c r="D876" s="1" t="s">
        <v>20</v>
      </c>
      <c r="E876">
        <v>31</v>
      </c>
      <c r="F876">
        <v>7.8875000000000002</v>
      </c>
      <c r="G876" s="1" t="s">
        <v>824</v>
      </c>
      <c r="H876">
        <v>1</v>
      </c>
      <c r="I876" t="s">
        <v>2119</v>
      </c>
    </row>
    <row r="877" spans="1:9" x14ac:dyDescent="0.3">
      <c r="A877" s="1" t="s">
        <v>2127</v>
      </c>
      <c r="B877" s="1" t="s">
        <v>2121</v>
      </c>
      <c r="C877" s="1" t="s">
        <v>1603</v>
      </c>
      <c r="D877" s="1" t="s">
        <v>20</v>
      </c>
      <c r="E877">
        <v>30</v>
      </c>
      <c r="F877">
        <v>7.2291999999999996</v>
      </c>
      <c r="G877" s="1" t="s">
        <v>2123</v>
      </c>
      <c r="H877">
        <v>1</v>
      </c>
      <c r="I877" t="s">
        <v>2119</v>
      </c>
    </row>
    <row r="878" spans="1:9" x14ac:dyDescent="0.3">
      <c r="A878" s="1" t="s">
        <v>2127</v>
      </c>
      <c r="B878" s="1" t="s">
        <v>2121</v>
      </c>
      <c r="C878" s="1" t="s">
        <v>1604</v>
      </c>
      <c r="D878" s="1" t="s">
        <v>20</v>
      </c>
      <c r="E878">
        <v>31</v>
      </c>
      <c r="F878">
        <v>7.8958000000000004</v>
      </c>
      <c r="G878" s="1" t="s">
        <v>824</v>
      </c>
      <c r="H878">
        <v>1</v>
      </c>
      <c r="I878" t="s">
        <v>2119</v>
      </c>
    </row>
    <row r="879" spans="1:9" x14ac:dyDescent="0.3">
      <c r="A879" s="1" t="s">
        <v>2127</v>
      </c>
      <c r="B879" s="1" t="s">
        <v>2121</v>
      </c>
      <c r="C879" s="1" t="s">
        <v>1605</v>
      </c>
      <c r="D879" s="1" t="s">
        <v>15</v>
      </c>
      <c r="E879">
        <v>27</v>
      </c>
      <c r="F879">
        <v>7.9249999999999998</v>
      </c>
      <c r="G879" s="1" t="s">
        <v>824</v>
      </c>
      <c r="H879">
        <v>2</v>
      </c>
      <c r="I879" t="s">
        <v>2119</v>
      </c>
    </row>
    <row r="880" spans="1:9" x14ac:dyDescent="0.3">
      <c r="A880" s="1" t="s">
        <v>2127</v>
      </c>
      <c r="B880" s="1" t="s">
        <v>2121</v>
      </c>
      <c r="C880" s="1" t="s">
        <v>1607</v>
      </c>
      <c r="D880" s="1" t="s">
        <v>15</v>
      </c>
      <c r="E880">
        <v>25</v>
      </c>
      <c r="F880">
        <v>7.9249999999999998</v>
      </c>
      <c r="G880" s="1" t="s">
        <v>824</v>
      </c>
      <c r="H880">
        <v>2</v>
      </c>
      <c r="I880" t="s">
        <v>2119</v>
      </c>
    </row>
    <row r="881" spans="1:9" x14ac:dyDescent="0.3">
      <c r="A881" s="1" t="s">
        <v>2127</v>
      </c>
      <c r="B881" s="1" t="s">
        <v>2121</v>
      </c>
      <c r="C881" s="1" t="s">
        <v>1609</v>
      </c>
      <c r="D881" s="1" t="s">
        <v>20</v>
      </c>
      <c r="E881">
        <v>31</v>
      </c>
      <c r="F881">
        <v>7.8958000000000004</v>
      </c>
      <c r="G881" s="1" t="s">
        <v>824</v>
      </c>
      <c r="H881">
        <v>1</v>
      </c>
      <c r="I881" t="s">
        <v>2119</v>
      </c>
    </row>
    <row r="882" spans="1:9" x14ac:dyDescent="0.3">
      <c r="A882" s="1" t="s">
        <v>2127</v>
      </c>
      <c r="B882" s="1" t="s">
        <v>2118</v>
      </c>
      <c r="C882" s="1" t="s">
        <v>1610</v>
      </c>
      <c r="D882" s="1" t="s">
        <v>20</v>
      </c>
      <c r="E882">
        <v>29</v>
      </c>
      <c r="F882">
        <v>7.8958000000000004</v>
      </c>
      <c r="G882" s="1" t="s">
        <v>2123</v>
      </c>
      <c r="H882">
        <v>1</v>
      </c>
      <c r="I882" t="s">
        <v>2119</v>
      </c>
    </row>
    <row r="883" spans="1:9" x14ac:dyDescent="0.3">
      <c r="A883" s="1" t="s">
        <v>2127</v>
      </c>
      <c r="B883" s="1" t="s">
        <v>2118</v>
      </c>
      <c r="C883" s="1" t="s">
        <v>1611</v>
      </c>
      <c r="D883" s="1" t="s">
        <v>20</v>
      </c>
      <c r="E883">
        <v>21</v>
      </c>
      <c r="F883">
        <v>7.7957999999999998</v>
      </c>
      <c r="G883" s="1" t="s">
        <v>824</v>
      </c>
      <c r="H883">
        <v>1</v>
      </c>
      <c r="I883" t="s">
        <v>2119</v>
      </c>
    </row>
    <row r="884" spans="1:9" x14ac:dyDescent="0.3">
      <c r="A884" s="1" t="s">
        <v>2127</v>
      </c>
      <c r="B884" s="1" t="s">
        <v>2121</v>
      </c>
      <c r="C884" s="1" t="s">
        <v>1612</v>
      </c>
      <c r="D884" s="1" t="s">
        <v>20</v>
      </c>
      <c r="E884">
        <v>31</v>
      </c>
      <c r="F884">
        <v>7.05</v>
      </c>
      <c r="G884" s="1" t="s">
        <v>824</v>
      </c>
      <c r="H884">
        <v>1</v>
      </c>
      <c r="I884" t="s">
        <v>2119</v>
      </c>
    </row>
    <row r="885" spans="1:9" x14ac:dyDescent="0.3">
      <c r="A885" s="1" t="s">
        <v>2127</v>
      </c>
      <c r="B885" s="1" t="s">
        <v>2121</v>
      </c>
      <c r="C885" s="1" t="s">
        <v>1614</v>
      </c>
      <c r="D885" s="1" t="s">
        <v>20</v>
      </c>
      <c r="E885">
        <v>20</v>
      </c>
      <c r="F885">
        <v>7.8541999999999996</v>
      </c>
      <c r="G885" s="1" t="s">
        <v>824</v>
      </c>
      <c r="H885">
        <v>1</v>
      </c>
      <c r="I885" t="s">
        <v>2119</v>
      </c>
    </row>
    <row r="886" spans="1:9" x14ac:dyDescent="0.3">
      <c r="A886" s="1" t="s">
        <v>2127</v>
      </c>
      <c r="B886" s="1" t="s">
        <v>2121</v>
      </c>
      <c r="C886" s="1" t="s">
        <v>1615</v>
      </c>
      <c r="D886" s="1" t="s">
        <v>20</v>
      </c>
      <c r="E886">
        <v>48</v>
      </c>
      <c r="F886">
        <v>7.8541999999999996</v>
      </c>
      <c r="G886" s="1" t="s">
        <v>824</v>
      </c>
      <c r="H886">
        <v>1</v>
      </c>
      <c r="I886" t="s">
        <v>2119</v>
      </c>
    </row>
    <row r="887" spans="1:9" x14ac:dyDescent="0.3">
      <c r="A887" s="1" t="s">
        <v>2127</v>
      </c>
      <c r="B887" s="1" t="s">
        <v>2121</v>
      </c>
      <c r="C887" s="1" t="s">
        <v>1616</v>
      </c>
      <c r="D887" s="1" t="s">
        <v>20</v>
      </c>
      <c r="E887">
        <v>17</v>
      </c>
      <c r="F887">
        <v>7.0541999999999998</v>
      </c>
      <c r="G887" s="1" t="s">
        <v>824</v>
      </c>
      <c r="H887">
        <v>2</v>
      </c>
      <c r="I887" t="s">
        <v>2120</v>
      </c>
    </row>
    <row r="888" spans="1:9" x14ac:dyDescent="0.3">
      <c r="A888" s="1" t="s">
        <v>2127</v>
      </c>
      <c r="B888" s="1" t="s">
        <v>2118</v>
      </c>
      <c r="C888" s="1" t="s">
        <v>1617</v>
      </c>
      <c r="D888" s="1" t="s">
        <v>15</v>
      </c>
      <c r="E888">
        <v>31</v>
      </c>
      <c r="F888">
        <v>7.75</v>
      </c>
      <c r="G888" s="1" t="s">
        <v>2125</v>
      </c>
      <c r="H888">
        <v>1</v>
      </c>
      <c r="I888" t="s">
        <v>2119</v>
      </c>
    </row>
    <row r="889" spans="1:9" x14ac:dyDescent="0.3">
      <c r="A889" s="1" t="s">
        <v>2127</v>
      </c>
      <c r="B889" s="1" t="s">
        <v>2118</v>
      </c>
      <c r="C889" s="1" t="s">
        <v>1618</v>
      </c>
      <c r="D889" s="1" t="s">
        <v>20</v>
      </c>
      <c r="E889">
        <v>31</v>
      </c>
      <c r="F889">
        <v>8.1125000000000007</v>
      </c>
      <c r="G889" s="1" t="s">
        <v>824</v>
      </c>
      <c r="H889">
        <v>1</v>
      </c>
      <c r="I889" t="s">
        <v>2119</v>
      </c>
    </row>
    <row r="890" spans="1:9" x14ac:dyDescent="0.3">
      <c r="A890" s="1" t="s">
        <v>2127</v>
      </c>
      <c r="B890" s="1" t="s">
        <v>2121</v>
      </c>
      <c r="C890" s="1" t="s">
        <v>1619</v>
      </c>
      <c r="D890" s="1" t="s">
        <v>20</v>
      </c>
      <c r="E890">
        <v>34</v>
      </c>
      <c r="F890">
        <v>6.4958</v>
      </c>
      <c r="G890" s="1" t="s">
        <v>824</v>
      </c>
      <c r="H890">
        <v>1</v>
      </c>
      <c r="I890" t="s">
        <v>2119</v>
      </c>
    </row>
    <row r="891" spans="1:9" x14ac:dyDescent="0.3">
      <c r="A891" s="1" t="s">
        <v>2127</v>
      </c>
      <c r="B891" s="1" t="s">
        <v>2118</v>
      </c>
      <c r="C891" s="1" t="s">
        <v>1620</v>
      </c>
      <c r="D891" s="1" t="s">
        <v>20</v>
      </c>
      <c r="E891">
        <v>26</v>
      </c>
      <c r="F891">
        <v>7.7750000000000004</v>
      </c>
      <c r="G891" s="1" t="s">
        <v>824</v>
      </c>
      <c r="H891">
        <v>1</v>
      </c>
      <c r="I891" t="s">
        <v>2119</v>
      </c>
    </row>
    <row r="892" spans="1:9" x14ac:dyDescent="0.3">
      <c r="A892" s="1" t="s">
        <v>2127</v>
      </c>
      <c r="B892" s="1" t="s">
        <v>2121</v>
      </c>
      <c r="C892" s="1" t="s">
        <v>1621</v>
      </c>
      <c r="D892" s="1" t="s">
        <v>20</v>
      </c>
      <c r="E892">
        <v>22</v>
      </c>
      <c r="F892">
        <v>7.7957999999999998</v>
      </c>
      <c r="G892" s="1" t="s">
        <v>824</v>
      </c>
      <c r="H892">
        <v>1</v>
      </c>
      <c r="I892" t="s">
        <v>2119</v>
      </c>
    </row>
    <row r="893" spans="1:9" x14ac:dyDescent="0.3">
      <c r="A893" s="1" t="s">
        <v>2127</v>
      </c>
      <c r="B893" s="1" t="s">
        <v>2121</v>
      </c>
      <c r="C893" s="1" t="s">
        <v>1622</v>
      </c>
      <c r="D893" s="1" t="s">
        <v>20</v>
      </c>
      <c r="E893">
        <v>33</v>
      </c>
      <c r="F893">
        <v>8.6541999999999994</v>
      </c>
      <c r="G893" s="1" t="s">
        <v>824</v>
      </c>
      <c r="H893">
        <v>1</v>
      </c>
      <c r="I893" t="s">
        <v>2119</v>
      </c>
    </row>
    <row r="894" spans="1:9" x14ac:dyDescent="0.3">
      <c r="A894" s="1" t="s">
        <v>2127</v>
      </c>
      <c r="B894" s="1" t="s">
        <v>2121</v>
      </c>
      <c r="C894" s="1" t="s">
        <v>1623</v>
      </c>
      <c r="D894" s="1" t="s">
        <v>20</v>
      </c>
      <c r="E894">
        <v>31</v>
      </c>
      <c r="F894">
        <v>7.7750000000000004</v>
      </c>
      <c r="G894" s="1" t="s">
        <v>824</v>
      </c>
      <c r="H894">
        <v>1</v>
      </c>
      <c r="I894" t="s">
        <v>2119</v>
      </c>
    </row>
    <row r="895" spans="1:9" x14ac:dyDescent="0.3">
      <c r="A895" s="1" t="s">
        <v>2127</v>
      </c>
      <c r="B895" s="1" t="s">
        <v>2121</v>
      </c>
      <c r="C895" s="1" t="s">
        <v>1624</v>
      </c>
      <c r="D895" s="1" t="s">
        <v>20</v>
      </c>
      <c r="E895">
        <v>29</v>
      </c>
      <c r="F895">
        <v>7.8541999999999996</v>
      </c>
      <c r="G895" s="1" t="s">
        <v>824</v>
      </c>
      <c r="H895">
        <v>1</v>
      </c>
      <c r="I895" t="s">
        <v>2119</v>
      </c>
    </row>
    <row r="896" spans="1:9" x14ac:dyDescent="0.3">
      <c r="A896" s="1" t="s">
        <v>2127</v>
      </c>
      <c r="B896" s="1" t="s">
        <v>2118</v>
      </c>
      <c r="C896" s="1" t="s">
        <v>1625</v>
      </c>
      <c r="D896" s="1" t="s">
        <v>20</v>
      </c>
      <c r="E896">
        <v>4</v>
      </c>
      <c r="F896">
        <v>11.1333</v>
      </c>
      <c r="G896" s="1" t="s">
        <v>824</v>
      </c>
      <c r="H896">
        <v>3</v>
      </c>
      <c r="I896" t="s">
        <v>2120</v>
      </c>
    </row>
    <row r="897" spans="1:9" x14ac:dyDescent="0.3">
      <c r="A897" s="1" t="s">
        <v>2127</v>
      </c>
      <c r="B897" s="1" t="s">
        <v>2118</v>
      </c>
      <c r="C897" s="1" t="s">
        <v>1626</v>
      </c>
      <c r="D897" s="1" t="s">
        <v>15</v>
      </c>
      <c r="E897">
        <v>1</v>
      </c>
      <c r="F897">
        <v>11.1333</v>
      </c>
      <c r="G897" s="1" t="s">
        <v>824</v>
      </c>
      <c r="H897">
        <v>3</v>
      </c>
      <c r="I897" t="s">
        <v>2120</v>
      </c>
    </row>
    <row r="898" spans="1:9" x14ac:dyDescent="0.3">
      <c r="A898" s="1" t="s">
        <v>2127</v>
      </c>
      <c r="B898" s="1" t="s">
        <v>2121</v>
      </c>
      <c r="C898" s="1" t="s">
        <v>1627</v>
      </c>
      <c r="D898" s="1" t="s">
        <v>20</v>
      </c>
      <c r="E898">
        <v>49</v>
      </c>
      <c r="F898">
        <v>0</v>
      </c>
      <c r="G898" s="1" t="s">
        <v>824</v>
      </c>
      <c r="H898">
        <v>1</v>
      </c>
      <c r="I898" t="s">
        <v>2119</v>
      </c>
    </row>
    <row r="899" spans="1:9" x14ac:dyDescent="0.3">
      <c r="A899" s="1" t="s">
        <v>2127</v>
      </c>
      <c r="B899" s="1" t="s">
        <v>2121</v>
      </c>
      <c r="C899" s="1" t="s">
        <v>1629</v>
      </c>
      <c r="D899" s="1" t="s">
        <v>20</v>
      </c>
      <c r="E899">
        <v>33</v>
      </c>
      <c r="F899">
        <v>7.7750000000000004</v>
      </c>
      <c r="G899" s="1" t="s">
        <v>824</v>
      </c>
      <c r="H899">
        <v>1</v>
      </c>
      <c r="I899" t="s">
        <v>2119</v>
      </c>
    </row>
    <row r="900" spans="1:9" x14ac:dyDescent="0.3">
      <c r="A900" s="1" t="s">
        <v>2127</v>
      </c>
      <c r="B900" s="1" t="s">
        <v>2121</v>
      </c>
      <c r="C900" s="1" t="s">
        <v>1630</v>
      </c>
      <c r="D900" s="1" t="s">
        <v>20</v>
      </c>
      <c r="E900">
        <v>19</v>
      </c>
      <c r="F900">
        <v>0</v>
      </c>
      <c r="G900" s="1" t="s">
        <v>824</v>
      </c>
      <c r="H900">
        <v>1</v>
      </c>
      <c r="I900" t="s">
        <v>2119</v>
      </c>
    </row>
    <row r="901" spans="1:9" x14ac:dyDescent="0.3">
      <c r="A901" s="1" t="s">
        <v>2127</v>
      </c>
      <c r="B901" s="1" t="s">
        <v>2118</v>
      </c>
      <c r="C901" s="1" t="s">
        <v>1631</v>
      </c>
      <c r="D901" s="1" t="s">
        <v>15</v>
      </c>
      <c r="E901">
        <v>27</v>
      </c>
      <c r="F901">
        <v>11.1333</v>
      </c>
      <c r="G901" s="1" t="s">
        <v>824</v>
      </c>
      <c r="H901">
        <v>3</v>
      </c>
      <c r="I901" t="s">
        <v>2119</v>
      </c>
    </row>
    <row r="902" spans="1:9" x14ac:dyDescent="0.3">
      <c r="A902" s="1" t="s">
        <v>2127</v>
      </c>
      <c r="B902" s="1" t="s">
        <v>2121</v>
      </c>
      <c r="C902" s="1" t="s">
        <v>1632</v>
      </c>
      <c r="D902" s="1" t="s">
        <v>20</v>
      </c>
      <c r="E902">
        <v>31</v>
      </c>
      <c r="F902">
        <v>23.45</v>
      </c>
      <c r="G902" s="1" t="s">
        <v>824</v>
      </c>
      <c r="H902">
        <v>4</v>
      </c>
      <c r="I902" t="s">
        <v>2119</v>
      </c>
    </row>
    <row r="903" spans="1:9" x14ac:dyDescent="0.3">
      <c r="A903" s="1" t="s">
        <v>2127</v>
      </c>
      <c r="B903" s="1" t="s">
        <v>2121</v>
      </c>
      <c r="C903" s="1" t="s">
        <v>1634</v>
      </c>
      <c r="D903" s="1" t="s">
        <v>15</v>
      </c>
      <c r="E903">
        <v>31</v>
      </c>
      <c r="F903">
        <v>23.45</v>
      </c>
      <c r="G903" s="1" t="s">
        <v>824</v>
      </c>
      <c r="H903">
        <v>4</v>
      </c>
      <c r="I903" t="s">
        <v>2119</v>
      </c>
    </row>
    <row r="904" spans="1:9" x14ac:dyDescent="0.3">
      <c r="A904" s="1" t="s">
        <v>2127</v>
      </c>
      <c r="B904" s="1" t="s">
        <v>2121</v>
      </c>
      <c r="C904" s="1" t="s">
        <v>1635</v>
      </c>
      <c r="D904" s="1" t="s">
        <v>20</v>
      </c>
      <c r="E904">
        <v>31</v>
      </c>
      <c r="F904">
        <v>23.45</v>
      </c>
      <c r="G904" s="1" t="s">
        <v>824</v>
      </c>
      <c r="H904">
        <v>4</v>
      </c>
      <c r="I904" t="s">
        <v>2119</v>
      </c>
    </row>
    <row r="905" spans="1:9" x14ac:dyDescent="0.3">
      <c r="A905" s="1" t="s">
        <v>2127</v>
      </c>
      <c r="B905" s="1" t="s">
        <v>2121</v>
      </c>
      <c r="C905" s="1" t="s">
        <v>1636</v>
      </c>
      <c r="D905" s="1" t="s">
        <v>15</v>
      </c>
      <c r="E905">
        <v>31</v>
      </c>
      <c r="F905">
        <v>23.45</v>
      </c>
      <c r="G905" s="1" t="s">
        <v>824</v>
      </c>
      <c r="H905">
        <v>4</v>
      </c>
      <c r="I905" t="s">
        <v>2119</v>
      </c>
    </row>
    <row r="906" spans="1:9" x14ac:dyDescent="0.3">
      <c r="A906" s="1" t="s">
        <v>2127</v>
      </c>
      <c r="B906" s="1" t="s">
        <v>2121</v>
      </c>
      <c r="C906" s="1" t="s">
        <v>1637</v>
      </c>
      <c r="D906" s="1" t="s">
        <v>20</v>
      </c>
      <c r="E906">
        <v>23</v>
      </c>
      <c r="F906">
        <v>7.8958000000000004</v>
      </c>
      <c r="G906" s="1" t="s">
        <v>824</v>
      </c>
      <c r="H906">
        <v>1</v>
      </c>
      <c r="I906" t="s">
        <v>2119</v>
      </c>
    </row>
    <row r="907" spans="1:9" x14ac:dyDescent="0.3">
      <c r="A907" s="1" t="s">
        <v>2127</v>
      </c>
      <c r="B907" s="1" t="s">
        <v>2118</v>
      </c>
      <c r="C907" s="1" t="s">
        <v>1638</v>
      </c>
      <c r="D907" s="1" t="s">
        <v>20</v>
      </c>
      <c r="E907">
        <v>32</v>
      </c>
      <c r="F907">
        <v>7.8541999999999996</v>
      </c>
      <c r="G907" s="1" t="s">
        <v>824</v>
      </c>
      <c r="H907">
        <v>1</v>
      </c>
      <c r="I907" t="s">
        <v>2119</v>
      </c>
    </row>
    <row r="908" spans="1:9" x14ac:dyDescent="0.3">
      <c r="A908" s="1" t="s">
        <v>2127</v>
      </c>
      <c r="B908" s="1" t="s">
        <v>2121</v>
      </c>
      <c r="C908" s="1" t="s">
        <v>1639</v>
      </c>
      <c r="D908" s="1" t="s">
        <v>20</v>
      </c>
      <c r="E908">
        <v>27</v>
      </c>
      <c r="F908">
        <v>7.8541999999999996</v>
      </c>
      <c r="G908" s="1" t="s">
        <v>824</v>
      </c>
      <c r="H908">
        <v>1</v>
      </c>
      <c r="I908" t="s">
        <v>2119</v>
      </c>
    </row>
    <row r="909" spans="1:9" x14ac:dyDescent="0.3">
      <c r="A909" s="1" t="s">
        <v>2127</v>
      </c>
      <c r="B909" s="1" t="s">
        <v>2121</v>
      </c>
      <c r="C909" s="1" t="s">
        <v>1640</v>
      </c>
      <c r="D909" s="1" t="s">
        <v>15</v>
      </c>
      <c r="E909">
        <v>20</v>
      </c>
      <c r="F909">
        <v>9.8249999999999993</v>
      </c>
      <c r="G909" s="1" t="s">
        <v>824</v>
      </c>
      <c r="H909">
        <v>2</v>
      </c>
      <c r="I909" t="s">
        <v>2119</v>
      </c>
    </row>
    <row r="910" spans="1:9" x14ac:dyDescent="0.3">
      <c r="A910" s="1" t="s">
        <v>2127</v>
      </c>
      <c r="B910" s="1" t="s">
        <v>2121</v>
      </c>
      <c r="C910" s="1" t="s">
        <v>1641</v>
      </c>
      <c r="D910" s="1" t="s">
        <v>15</v>
      </c>
      <c r="E910">
        <v>21</v>
      </c>
      <c r="F910">
        <v>9.8249999999999993</v>
      </c>
      <c r="G910" s="1" t="s">
        <v>824</v>
      </c>
      <c r="H910">
        <v>2</v>
      </c>
      <c r="I910" t="s">
        <v>2119</v>
      </c>
    </row>
    <row r="911" spans="1:9" x14ac:dyDescent="0.3">
      <c r="A911" s="1" t="s">
        <v>2127</v>
      </c>
      <c r="B911" s="1" t="s">
        <v>2118</v>
      </c>
      <c r="C911" s="1" t="s">
        <v>1642</v>
      </c>
      <c r="D911" s="1" t="s">
        <v>20</v>
      </c>
      <c r="E911">
        <v>32</v>
      </c>
      <c r="F911">
        <v>7.9249999999999998</v>
      </c>
      <c r="G911" s="1" t="s">
        <v>824</v>
      </c>
      <c r="H911">
        <v>1</v>
      </c>
      <c r="I911" t="s">
        <v>2119</v>
      </c>
    </row>
    <row r="912" spans="1:9" x14ac:dyDescent="0.3">
      <c r="A912" s="1" t="s">
        <v>2127</v>
      </c>
      <c r="B912" s="1" t="s">
        <v>2121</v>
      </c>
      <c r="C912" s="1" t="s">
        <v>1644</v>
      </c>
      <c r="D912" s="1" t="s">
        <v>20</v>
      </c>
      <c r="E912">
        <v>17</v>
      </c>
      <c r="F912">
        <v>7.125</v>
      </c>
      <c r="G912" s="1" t="s">
        <v>824</v>
      </c>
      <c r="H912">
        <v>1</v>
      </c>
      <c r="I912" t="s">
        <v>2120</v>
      </c>
    </row>
    <row r="913" spans="1:9" x14ac:dyDescent="0.3">
      <c r="A913" s="1" t="s">
        <v>2127</v>
      </c>
      <c r="B913" s="1" t="s">
        <v>2121</v>
      </c>
      <c r="C913" s="1" t="s">
        <v>1646</v>
      </c>
      <c r="D913" s="1" t="s">
        <v>20</v>
      </c>
      <c r="E913">
        <v>21</v>
      </c>
      <c r="F913">
        <v>8.4332999999999991</v>
      </c>
      <c r="G913" s="1" t="s">
        <v>824</v>
      </c>
      <c r="H913">
        <v>1</v>
      </c>
      <c r="I913" t="s">
        <v>2119</v>
      </c>
    </row>
    <row r="914" spans="1:9" x14ac:dyDescent="0.3">
      <c r="A914" s="1" t="s">
        <v>2127</v>
      </c>
      <c r="B914" s="1" t="s">
        <v>2121</v>
      </c>
      <c r="C914" s="1" t="s">
        <v>1647</v>
      </c>
      <c r="D914" s="1" t="s">
        <v>20</v>
      </c>
      <c r="E914">
        <v>30</v>
      </c>
      <c r="F914">
        <v>7.8958000000000004</v>
      </c>
      <c r="G914" s="1" t="s">
        <v>824</v>
      </c>
      <c r="H914">
        <v>1</v>
      </c>
      <c r="I914" t="s">
        <v>2119</v>
      </c>
    </row>
    <row r="915" spans="1:9" x14ac:dyDescent="0.3">
      <c r="A915" s="1" t="s">
        <v>2127</v>
      </c>
      <c r="B915" s="1" t="s">
        <v>2118</v>
      </c>
      <c r="C915" s="1" t="s">
        <v>1648</v>
      </c>
      <c r="D915" s="1" t="s">
        <v>20</v>
      </c>
      <c r="E915">
        <v>21</v>
      </c>
      <c r="F915">
        <v>7.7957999999999998</v>
      </c>
      <c r="G915" s="1" t="s">
        <v>824</v>
      </c>
      <c r="H915">
        <v>1</v>
      </c>
      <c r="I915" t="s">
        <v>2119</v>
      </c>
    </row>
    <row r="916" spans="1:9" x14ac:dyDescent="0.3">
      <c r="A916" s="1" t="s">
        <v>2127</v>
      </c>
      <c r="B916" s="1" t="s">
        <v>2121</v>
      </c>
      <c r="C916" s="1" t="s">
        <v>1649</v>
      </c>
      <c r="D916" s="1" t="s">
        <v>20</v>
      </c>
      <c r="E916">
        <v>33</v>
      </c>
      <c r="F916">
        <v>7.8541999999999996</v>
      </c>
      <c r="G916" s="1" t="s">
        <v>824</v>
      </c>
      <c r="H916">
        <v>1</v>
      </c>
      <c r="I916" t="s">
        <v>2119</v>
      </c>
    </row>
    <row r="917" spans="1:9" x14ac:dyDescent="0.3">
      <c r="A917" s="1" t="s">
        <v>2127</v>
      </c>
      <c r="B917" s="1" t="s">
        <v>2121</v>
      </c>
      <c r="C917" s="1" t="s">
        <v>1650</v>
      </c>
      <c r="D917" s="1" t="s">
        <v>20</v>
      </c>
      <c r="E917">
        <v>22</v>
      </c>
      <c r="F917">
        <v>7.5208000000000004</v>
      </c>
      <c r="G917" s="1" t="s">
        <v>824</v>
      </c>
      <c r="H917">
        <v>1</v>
      </c>
      <c r="I917" t="s">
        <v>2119</v>
      </c>
    </row>
    <row r="918" spans="1:9" x14ac:dyDescent="0.3">
      <c r="A918" s="1" t="s">
        <v>2127</v>
      </c>
      <c r="B918" s="1" t="s">
        <v>2118</v>
      </c>
      <c r="C918" s="1" t="s">
        <v>1651</v>
      </c>
      <c r="D918" s="1" t="s">
        <v>15</v>
      </c>
      <c r="E918">
        <v>4</v>
      </c>
      <c r="F918">
        <v>13.416700000000001</v>
      </c>
      <c r="G918" s="1" t="s">
        <v>2123</v>
      </c>
      <c r="H918">
        <v>2</v>
      </c>
      <c r="I918" t="s">
        <v>2120</v>
      </c>
    </row>
    <row r="919" spans="1:9" x14ac:dyDescent="0.3">
      <c r="A919" s="1" t="s">
        <v>2127</v>
      </c>
      <c r="B919" s="1" t="s">
        <v>2118</v>
      </c>
      <c r="C919" s="1" t="s">
        <v>1652</v>
      </c>
      <c r="D919" s="1" t="s">
        <v>20</v>
      </c>
      <c r="E919">
        <v>39</v>
      </c>
      <c r="F919">
        <v>13.416700000000001</v>
      </c>
      <c r="G919" s="1" t="s">
        <v>2123</v>
      </c>
      <c r="H919">
        <v>2</v>
      </c>
      <c r="I919" t="s">
        <v>2119</v>
      </c>
    </row>
    <row r="920" spans="1:9" x14ac:dyDescent="0.3">
      <c r="A920" s="1" t="s">
        <v>2127</v>
      </c>
      <c r="B920" s="1" t="s">
        <v>2121</v>
      </c>
      <c r="C920" s="1" t="s">
        <v>1653</v>
      </c>
      <c r="D920" s="1" t="s">
        <v>20</v>
      </c>
      <c r="E920">
        <v>31</v>
      </c>
      <c r="F920">
        <v>7.2291999999999996</v>
      </c>
      <c r="G920" s="1" t="s">
        <v>2123</v>
      </c>
      <c r="H920">
        <v>1</v>
      </c>
      <c r="I920" t="s">
        <v>2119</v>
      </c>
    </row>
    <row r="921" spans="1:9" x14ac:dyDescent="0.3">
      <c r="A921" s="1" t="s">
        <v>2127</v>
      </c>
      <c r="B921" s="1" t="s">
        <v>2121</v>
      </c>
      <c r="C921" s="1" t="s">
        <v>1654</v>
      </c>
      <c r="D921" s="1" t="s">
        <v>20</v>
      </c>
      <c r="E921">
        <v>18.5</v>
      </c>
      <c r="F921">
        <v>7.2291999999999996</v>
      </c>
      <c r="G921" s="1" t="s">
        <v>2123</v>
      </c>
      <c r="H921">
        <v>1</v>
      </c>
      <c r="I921" t="s">
        <v>2119</v>
      </c>
    </row>
    <row r="922" spans="1:9" x14ac:dyDescent="0.3">
      <c r="A922" s="1" t="s">
        <v>2127</v>
      </c>
      <c r="B922" s="1" t="s">
        <v>2121</v>
      </c>
      <c r="C922" s="1" t="s">
        <v>1655</v>
      </c>
      <c r="D922" s="1" t="s">
        <v>20</v>
      </c>
      <c r="E922">
        <v>31</v>
      </c>
      <c r="F922">
        <v>7.75</v>
      </c>
      <c r="G922" s="1" t="s">
        <v>2125</v>
      </c>
      <c r="H922">
        <v>1</v>
      </c>
      <c r="I922" t="s">
        <v>2119</v>
      </c>
    </row>
    <row r="923" spans="1:9" x14ac:dyDescent="0.3">
      <c r="A923" s="1" t="s">
        <v>2127</v>
      </c>
      <c r="B923" s="1" t="s">
        <v>2121</v>
      </c>
      <c r="C923" s="1" t="s">
        <v>1656</v>
      </c>
      <c r="D923" s="1" t="s">
        <v>20</v>
      </c>
      <c r="E923">
        <v>31</v>
      </c>
      <c r="F923">
        <v>7.25</v>
      </c>
      <c r="G923" s="1" t="s">
        <v>824</v>
      </c>
      <c r="H923">
        <v>1</v>
      </c>
      <c r="I923" t="s">
        <v>2119</v>
      </c>
    </row>
    <row r="924" spans="1:9" x14ac:dyDescent="0.3">
      <c r="A924" s="1" t="s">
        <v>2127</v>
      </c>
      <c r="B924" s="1" t="s">
        <v>2118</v>
      </c>
      <c r="C924" s="1" t="s">
        <v>1657</v>
      </c>
      <c r="D924" s="1" t="s">
        <v>15</v>
      </c>
      <c r="E924">
        <v>31</v>
      </c>
      <c r="F924">
        <v>7.75</v>
      </c>
      <c r="G924" s="1" t="s">
        <v>2125</v>
      </c>
      <c r="H924">
        <v>1</v>
      </c>
      <c r="I924" t="s">
        <v>2119</v>
      </c>
    </row>
    <row r="925" spans="1:9" x14ac:dyDescent="0.3">
      <c r="A925" s="1" t="s">
        <v>2127</v>
      </c>
      <c r="B925" s="1" t="s">
        <v>2118</v>
      </c>
      <c r="C925" s="1" t="s">
        <v>1658</v>
      </c>
      <c r="D925" s="1" t="s">
        <v>15</v>
      </c>
      <c r="E925">
        <v>31</v>
      </c>
      <c r="F925">
        <v>7.75</v>
      </c>
      <c r="G925" s="1" t="s">
        <v>2125</v>
      </c>
      <c r="H925">
        <v>1</v>
      </c>
      <c r="I925" t="s">
        <v>2119</v>
      </c>
    </row>
    <row r="926" spans="1:9" x14ac:dyDescent="0.3">
      <c r="A926" s="1" t="s">
        <v>2127</v>
      </c>
      <c r="B926" s="1" t="s">
        <v>2121</v>
      </c>
      <c r="C926" s="1" t="s">
        <v>1659</v>
      </c>
      <c r="D926" s="1" t="s">
        <v>20</v>
      </c>
      <c r="E926">
        <v>34.5</v>
      </c>
      <c r="F926">
        <v>7.8292000000000002</v>
      </c>
      <c r="G926" s="1" t="s">
        <v>2125</v>
      </c>
      <c r="H926">
        <v>1</v>
      </c>
      <c r="I926" t="s">
        <v>2119</v>
      </c>
    </row>
    <row r="927" spans="1:9" x14ac:dyDescent="0.3">
      <c r="A927" s="1" t="s">
        <v>2127</v>
      </c>
      <c r="B927" s="1" t="s">
        <v>2121</v>
      </c>
      <c r="C927" s="1" t="s">
        <v>1659</v>
      </c>
      <c r="D927" s="1" t="s">
        <v>20</v>
      </c>
      <c r="E927">
        <v>44</v>
      </c>
      <c r="F927">
        <v>8.0500000000000007</v>
      </c>
      <c r="G927" s="1" t="s">
        <v>824</v>
      </c>
      <c r="H927">
        <v>1</v>
      </c>
      <c r="I927" t="s">
        <v>2119</v>
      </c>
    </row>
    <row r="928" spans="1:9" x14ac:dyDescent="0.3">
      <c r="A928" s="1" t="s">
        <v>2127</v>
      </c>
      <c r="B928" s="1" t="s">
        <v>2118</v>
      </c>
      <c r="C928" s="1" t="s">
        <v>1660</v>
      </c>
      <c r="D928" s="1" t="s">
        <v>20</v>
      </c>
      <c r="E928">
        <v>31</v>
      </c>
      <c r="F928">
        <v>7.75</v>
      </c>
      <c r="G928" s="1" t="s">
        <v>2125</v>
      </c>
      <c r="H928">
        <v>1</v>
      </c>
      <c r="I928" t="s">
        <v>2119</v>
      </c>
    </row>
    <row r="929" spans="1:9" x14ac:dyDescent="0.3">
      <c r="A929" s="1" t="s">
        <v>2127</v>
      </c>
      <c r="B929" s="1" t="s">
        <v>2121</v>
      </c>
      <c r="C929" s="1" t="s">
        <v>1661</v>
      </c>
      <c r="D929" s="1" t="s">
        <v>20</v>
      </c>
      <c r="E929">
        <v>31</v>
      </c>
      <c r="F929">
        <v>14.4542</v>
      </c>
      <c r="G929" s="1" t="s">
        <v>2123</v>
      </c>
      <c r="H929">
        <v>2</v>
      </c>
      <c r="I929" t="s">
        <v>2119</v>
      </c>
    </row>
    <row r="930" spans="1:9" x14ac:dyDescent="0.3">
      <c r="A930" s="1" t="s">
        <v>2127</v>
      </c>
      <c r="B930" s="1" t="s">
        <v>2121</v>
      </c>
      <c r="C930" s="1" t="s">
        <v>1662</v>
      </c>
      <c r="D930" s="1" t="s">
        <v>15</v>
      </c>
      <c r="E930">
        <v>31</v>
      </c>
      <c r="F930">
        <v>14.4542</v>
      </c>
      <c r="G930" s="1" t="s">
        <v>2123</v>
      </c>
      <c r="H930">
        <v>2</v>
      </c>
      <c r="I930" t="s">
        <v>2119</v>
      </c>
    </row>
    <row r="931" spans="1:9" x14ac:dyDescent="0.3">
      <c r="A931" s="1" t="s">
        <v>2127</v>
      </c>
      <c r="B931" s="1" t="s">
        <v>2121</v>
      </c>
      <c r="C931" s="1" t="s">
        <v>1663</v>
      </c>
      <c r="D931" s="1" t="s">
        <v>20</v>
      </c>
      <c r="E931">
        <v>31</v>
      </c>
      <c r="F931">
        <v>7.75</v>
      </c>
      <c r="G931" s="1" t="s">
        <v>2125</v>
      </c>
      <c r="H931">
        <v>2</v>
      </c>
      <c r="I931" t="s">
        <v>2119</v>
      </c>
    </row>
    <row r="932" spans="1:9" x14ac:dyDescent="0.3">
      <c r="A932" s="1" t="s">
        <v>2127</v>
      </c>
      <c r="B932" s="1" t="s">
        <v>2121</v>
      </c>
      <c r="C932" s="1" t="s">
        <v>1664</v>
      </c>
      <c r="D932" s="1" t="s">
        <v>20</v>
      </c>
      <c r="E932">
        <v>31</v>
      </c>
      <c r="F932">
        <v>7.75</v>
      </c>
      <c r="G932" s="1" t="s">
        <v>2125</v>
      </c>
      <c r="H932">
        <v>2</v>
      </c>
      <c r="I932" t="s">
        <v>2119</v>
      </c>
    </row>
    <row r="933" spans="1:9" x14ac:dyDescent="0.3">
      <c r="A933" s="1" t="s">
        <v>2127</v>
      </c>
      <c r="B933" s="1" t="s">
        <v>2121</v>
      </c>
      <c r="C933" s="1" t="s">
        <v>1665</v>
      </c>
      <c r="D933" s="1" t="s">
        <v>20</v>
      </c>
      <c r="E933">
        <v>31</v>
      </c>
      <c r="F933">
        <v>7.7374999999999998</v>
      </c>
      <c r="G933" s="1" t="s">
        <v>2125</v>
      </c>
      <c r="H933">
        <v>1</v>
      </c>
      <c r="I933" t="s">
        <v>2119</v>
      </c>
    </row>
    <row r="934" spans="1:9" x14ac:dyDescent="0.3">
      <c r="A934" s="1" t="s">
        <v>2127</v>
      </c>
      <c r="B934" s="1" t="s">
        <v>2121</v>
      </c>
      <c r="C934" s="1" t="s">
        <v>1666</v>
      </c>
      <c r="D934" s="1" t="s">
        <v>15</v>
      </c>
      <c r="E934">
        <v>22</v>
      </c>
      <c r="F934">
        <v>8.6624999999999996</v>
      </c>
      <c r="G934" s="1" t="s">
        <v>824</v>
      </c>
      <c r="H934">
        <v>3</v>
      </c>
      <c r="I934" t="s">
        <v>2119</v>
      </c>
    </row>
    <row r="935" spans="1:9" x14ac:dyDescent="0.3">
      <c r="A935" s="1" t="s">
        <v>2127</v>
      </c>
      <c r="B935" s="1" t="s">
        <v>2121</v>
      </c>
      <c r="C935" s="1" t="s">
        <v>1667</v>
      </c>
      <c r="D935" s="1" t="s">
        <v>20</v>
      </c>
      <c r="E935">
        <v>26</v>
      </c>
      <c r="F935">
        <v>8.6624999999999996</v>
      </c>
      <c r="G935" s="1" t="s">
        <v>824</v>
      </c>
      <c r="H935">
        <v>3</v>
      </c>
      <c r="I935" t="s">
        <v>2119</v>
      </c>
    </row>
    <row r="936" spans="1:9" x14ac:dyDescent="0.3">
      <c r="A936" s="1" t="s">
        <v>2127</v>
      </c>
      <c r="B936" s="1" t="s">
        <v>2118</v>
      </c>
      <c r="C936" s="1" t="s">
        <v>1668</v>
      </c>
      <c r="D936" s="1" t="s">
        <v>15</v>
      </c>
      <c r="E936">
        <v>4</v>
      </c>
      <c r="F936">
        <v>22.024999999999999</v>
      </c>
      <c r="G936" s="1" t="s">
        <v>824</v>
      </c>
      <c r="H936">
        <v>3</v>
      </c>
      <c r="I936" t="s">
        <v>2120</v>
      </c>
    </row>
    <row r="937" spans="1:9" x14ac:dyDescent="0.3">
      <c r="A937" s="1" t="s">
        <v>2127</v>
      </c>
      <c r="B937" s="1" t="s">
        <v>2118</v>
      </c>
      <c r="C937" s="1" t="s">
        <v>1669</v>
      </c>
      <c r="D937" s="1" t="s">
        <v>20</v>
      </c>
      <c r="E937">
        <v>29</v>
      </c>
      <c r="F937">
        <v>22.024999999999999</v>
      </c>
      <c r="G937" s="1" t="s">
        <v>824</v>
      </c>
      <c r="H937">
        <v>5</v>
      </c>
      <c r="I937" t="s">
        <v>2119</v>
      </c>
    </row>
    <row r="938" spans="1:9" x14ac:dyDescent="0.3">
      <c r="A938" s="1" t="s">
        <v>2127</v>
      </c>
      <c r="B938" s="1" t="s">
        <v>2118</v>
      </c>
      <c r="C938" s="1" t="s">
        <v>1670</v>
      </c>
      <c r="D938" s="1" t="s">
        <v>15</v>
      </c>
      <c r="E938">
        <v>26</v>
      </c>
      <c r="F938">
        <v>22.024999999999999</v>
      </c>
      <c r="G938" s="1" t="s">
        <v>824</v>
      </c>
      <c r="H938">
        <v>3</v>
      </c>
      <c r="I938" t="s">
        <v>2119</v>
      </c>
    </row>
    <row r="939" spans="1:9" x14ac:dyDescent="0.3">
      <c r="A939" s="1" t="s">
        <v>2127</v>
      </c>
      <c r="B939" s="1" t="s">
        <v>2121</v>
      </c>
      <c r="C939" s="1" t="s">
        <v>1671</v>
      </c>
      <c r="D939" s="1" t="s">
        <v>15</v>
      </c>
      <c r="E939">
        <v>1</v>
      </c>
      <c r="F939">
        <v>12.183299999999999</v>
      </c>
      <c r="G939" s="1" t="s">
        <v>824</v>
      </c>
      <c r="H939">
        <v>3</v>
      </c>
      <c r="I939" t="s">
        <v>2120</v>
      </c>
    </row>
    <row r="940" spans="1:9" x14ac:dyDescent="0.3">
      <c r="A940" s="1" t="s">
        <v>2127</v>
      </c>
      <c r="B940" s="1" t="s">
        <v>2121</v>
      </c>
      <c r="C940" s="1" t="s">
        <v>1672</v>
      </c>
      <c r="D940" s="1" t="s">
        <v>20</v>
      </c>
      <c r="E940">
        <v>18</v>
      </c>
      <c r="F940">
        <v>7.8541999999999996</v>
      </c>
      <c r="G940" s="1" t="s">
        <v>824</v>
      </c>
      <c r="H940">
        <v>3</v>
      </c>
      <c r="I940" t="s">
        <v>2119</v>
      </c>
    </row>
    <row r="941" spans="1:9" x14ac:dyDescent="0.3">
      <c r="A941" s="1" t="s">
        <v>2127</v>
      </c>
      <c r="B941" s="1" t="s">
        <v>2121</v>
      </c>
      <c r="C941" s="1" t="s">
        <v>1673</v>
      </c>
      <c r="D941" s="1" t="s">
        <v>15</v>
      </c>
      <c r="E941">
        <v>36</v>
      </c>
      <c r="F941">
        <v>12.183299999999999</v>
      </c>
      <c r="G941" s="1" t="s">
        <v>824</v>
      </c>
      <c r="H941">
        <v>3</v>
      </c>
      <c r="I941" t="s">
        <v>2119</v>
      </c>
    </row>
    <row r="942" spans="1:9" x14ac:dyDescent="0.3">
      <c r="A942" s="1" t="s">
        <v>2127</v>
      </c>
      <c r="B942" s="1" t="s">
        <v>2121</v>
      </c>
      <c r="C942" s="1" t="s">
        <v>1674</v>
      </c>
      <c r="D942" s="1" t="s">
        <v>20</v>
      </c>
      <c r="E942">
        <v>31</v>
      </c>
      <c r="F942">
        <v>7.8958000000000004</v>
      </c>
      <c r="G942" s="1" t="s">
        <v>2123</v>
      </c>
      <c r="H942">
        <v>1</v>
      </c>
      <c r="I942" t="s">
        <v>2119</v>
      </c>
    </row>
    <row r="943" spans="1:9" x14ac:dyDescent="0.3">
      <c r="A943" s="1" t="s">
        <v>2127</v>
      </c>
      <c r="B943" s="1" t="s">
        <v>2118</v>
      </c>
      <c r="C943" s="1" t="s">
        <v>1675</v>
      </c>
      <c r="D943" s="1" t="s">
        <v>20</v>
      </c>
      <c r="E943">
        <v>25</v>
      </c>
      <c r="F943">
        <v>7.2291999999999996</v>
      </c>
      <c r="G943" s="1" t="s">
        <v>2123</v>
      </c>
      <c r="H943">
        <v>1</v>
      </c>
      <c r="I943" t="s">
        <v>2119</v>
      </c>
    </row>
    <row r="944" spans="1:9" x14ac:dyDescent="0.3">
      <c r="A944" s="1" t="s">
        <v>2127</v>
      </c>
      <c r="B944" s="1" t="s">
        <v>2121</v>
      </c>
      <c r="C944" s="1" t="s">
        <v>1677</v>
      </c>
      <c r="D944" s="1" t="s">
        <v>20</v>
      </c>
      <c r="E944">
        <v>31</v>
      </c>
      <c r="F944">
        <v>7.2249999999999996</v>
      </c>
      <c r="G944" s="1" t="s">
        <v>2123</v>
      </c>
      <c r="H944">
        <v>1</v>
      </c>
      <c r="I944" t="s">
        <v>2119</v>
      </c>
    </row>
    <row r="945" spans="1:9" x14ac:dyDescent="0.3">
      <c r="A945" s="1" t="s">
        <v>2127</v>
      </c>
      <c r="B945" s="1" t="s">
        <v>2121</v>
      </c>
      <c r="C945" s="1" t="s">
        <v>1678</v>
      </c>
      <c r="D945" s="1" t="s">
        <v>15</v>
      </c>
      <c r="E945">
        <v>37</v>
      </c>
      <c r="F945">
        <v>9.5875000000000004</v>
      </c>
      <c r="G945" s="1" t="s">
        <v>824</v>
      </c>
      <c r="H945">
        <v>1</v>
      </c>
      <c r="I945" t="s">
        <v>2119</v>
      </c>
    </row>
    <row r="946" spans="1:9" x14ac:dyDescent="0.3">
      <c r="A946" s="1" t="s">
        <v>2127</v>
      </c>
      <c r="B946" s="1" t="s">
        <v>2121</v>
      </c>
      <c r="C946" s="1" t="s">
        <v>1679</v>
      </c>
      <c r="D946" s="1" t="s">
        <v>20</v>
      </c>
      <c r="E946">
        <v>31</v>
      </c>
      <c r="F946">
        <v>7.8958000000000004</v>
      </c>
      <c r="G946" s="1" t="s">
        <v>824</v>
      </c>
      <c r="H946">
        <v>1</v>
      </c>
      <c r="I946" t="s">
        <v>2119</v>
      </c>
    </row>
    <row r="947" spans="1:9" x14ac:dyDescent="0.3">
      <c r="A947" s="1" t="s">
        <v>2127</v>
      </c>
      <c r="B947" s="1" t="s">
        <v>2118</v>
      </c>
      <c r="C947" s="1" t="s">
        <v>1680</v>
      </c>
      <c r="D947" s="1" t="s">
        <v>20</v>
      </c>
      <c r="E947">
        <v>31</v>
      </c>
      <c r="F947">
        <v>56.495800000000003</v>
      </c>
      <c r="G947" s="1" t="s">
        <v>824</v>
      </c>
      <c r="H947">
        <v>1</v>
      </c>
      <c r="I947" t="s">
        <v>2119</v>
      </c>
    </row>
    <row r="948" spans="1:9" x14ac:dyDescent="0.3">
      <c r="A948" s="1" t="s">
        <v>2127</v>
      </c>
      <c r="B948" s="1" t="s">
        <v>2121</v>
      </c>
      <c r="C948" s="1" t="s">
        <v>1681</v>
      </c>
      <c r="D948" s="1" t="s">
        <v>20</v>
      </c>
      <c r="E948">
        <v>31</v>
      </c>
      <c r="F948">
        <v>56.495800000000003</v>
      </c>
      <c r="G948" s="1" t="s">
        <v>824</v>
      </c>
      <c r="H948">
        <v>1</v>
      </c>
      <c r="I948" t="s">
        <v>2119</v>
      </c>
    </row>
    <row r="949" spans="1:9" x14ac:dyDescent="0.3">
      <c r="A949" s="1" t="s">
        <v>2127</v>
      </c>
      <c r="B949" s="1" t="s">
        <v>2118</v>
      </c>
      <c r="C949" s="1" t="s">
        <v>1682</v>
      </c>
      <c r="D949" s="1" t="s">
        <v>15</v>
      </c>
      <c r="E949">
        <v>22</v>
      </c>
      <c r="F949">
        <v>7.25</v>
      </c>
      <c r="G949" s="1" t="s">
        <v>824</v>
      </c>
      <c r="H949">
        <v>1</v>
      </c>
      <c r="I949" t="s">
        <v>2119</v>
      </c>
    </row>
    <row r="950" spans="1:9" x14ac:dyDescent="0.3">
      <c r="A950" s="1" t="s">
        <v>2127</v>
      </c>
      <c r="B950" s="1" t="s">
        <v>2121</v>
      </c>
      <c r="C950" s="1" t="s">
        <v>1684</v>
      </c>
      <c r="D950" s="1" t="s">
        <v>20</v>
      </c>
      <c r="E950">
        <v>31</v>
      </c>
      <c r="F950">
        <v>7.75</v>
      </c>
      <c r="G950" s="1" t="s">
        <v>2125</v>
      </c>
      <c r="H950">
        <v>1</v>
      </c>
      <c r="I950" t="s">
        <v>2119</v>
      </c>
    </row>
    <row r="951" spans="1:9" x14ac:dyDescent="0.3">
      <c r="A951" s="1" t="s">
        <v>2127</v>
      </c>
      <c r="B951" s="1" t="s">
        <v>2118</v>
      </c>
      <c r="C951" s="1" t="s">
        <v>1685</v>
      </c>
      <c r="D951" s="1" t="s">
        <v>20</v>
      </c>
      <c r="E951">
        <v>26</v>
      </c>
      <c r="F951">
        <v>56.495800000000003</v>
      </c>
      <c r="G951" s="1" t="s">
        <v>824</v>
      </c>
      <c r="H951">
        <v>1</v>
      </c>
      <c r="I951" t="s">
        <v>2119</v>
      </c>
    </row>
    <row r="952" spans="1:9" x14ac:dyDescent="0.3">
      <c r="A952" s="1" t="s">
        <v>2127</v>
      </c>
      <c r="B952" s="1" t="s">
        <v>2121</v>
      </c>
      <c r="C952" s="1" t="s">
        <v>1686</v>
      </c>
      <c r="D952" s="1" t="s">
        <v>20</v>
      </c>
      <c r="E952">
        <v>29</v>
      </c>
      <c r="F952">
        <v>9.4832999999999998</v>
      </c>
      <c r="G952" s="1" t="s">
        <v>824</v>
      </c>
      <c r="H952">
        <v>1</v>
      </c>
      <c r="I952" t="s">
        <v>2119</v>
      </c>
    </row>
    <row r="953" spans="1:9" x14ac:dyDescent="0.3">
      <c r="A953" s="1" t="s">
        <v>2127</v>
      </c>
      <c r="B953" s="1" t="s">
        <v>2121</v>
      </c>
      <c r="C953" s="1" t="s">
        <v>1687</v>
      </c>
      <c r="D953" s="1" t="s">
        <v>20</v>
      </c>
      <c r="E953">
        <v>29</v>
      </c>
      <c r="F953">
        <v>7.7750000000000004</v>
      </c>
      <c r="G953" s="1" t="s">
        <v>824</v>
      </c>
      <c r="H953">
        <v>1</v>
      </c>
      <c r="I953" t="s">
        <v>2119</v>
      </c>
    </row>
    <row r="954" spans="1:9" x14ac:dyDescent="0.3">
      <c r="A954" s="1" t="s">
        <v>2127</v>
      </c>
      <c r="B954" s="1" t="s">
        <v>2121</v>
      </c>
      <c r="C954" s="1" t="s">
        <v>1688</v>
      </c>
      <c r="D954" s="1" t="s">
        <v>20</v>
      </c>
      <c r="E954">
        <v>22</v>
      </c>
      <c r="F954">
        <v>7.7750000000000004</v>
      </c>
      <c r="G954" s="1" t="s">
        <v>824</v>
      </c>
      <c r="H954">
        <v>1</v>
      </c>
      <c r="I954" t="s">
        <v>2119</v>
      </c>
    </row>
    <row r="955" spans="1:9" x14ac:dyDescent="0.3">
      <c r="A955" s="1" t="s">
        <v>2127</v>
      </c>
      <c r="B955" s="1" t="s">
        <v>2118</v>
      </c>
      <c r="C955" s="1" t="s">
        <v>1689</v>
      </c>
      <c r="D955" s="1" t="s">
        <v>20</v>
      </c>
      <c r="E955">
        <v>22</v>
      </c>
      <c r="F955">
        <v>7.2249999999999996</v>
      </c>
      <c r="G955" s="1" t="s">
        <v>2123</v>
      </c>
      <c r="H955">
        <v>1</v>
      </c>
      <c r="I955" t="s">
        <v>2119</v>
      </c>
    </row>
    <row r="956" spans="1:9" x14ac:dyDescent="0.3">
      <c r="A956" s="1" t="s">
        <v>2127</v>
      </c>
      <c r="B956" s="1" t="s">
        <v>2121</v>
      </c>
      <c r="C956" s="1" t="s">
        <v>1690</v>
      </c>
      <c r="D956" s="1" t="s">
        <v>20</v>
      </c>
      <c r="E956">
        <v>31</v>
      </c>
      <c r="F956">
        <v>25.466699999999999</v>
      </c>
      <c r="G956" s="1" t="s">
        <v>824</v>
      </c>
      <c r="H956">
        <v>5</v>
      </c>
      <c r="I956" t="s">
        <v>2119</v>
      </c>
    </row>
    <row r="957" spans="1:9" x14ac:dyDescent="0.3">
      <c r="A957" s="1" t="s">
        <v>2127</v>
      </c>
      <c r="B957" s="1" t="s">
        <v>2121</v>
      </c>
      <c r="C957" s="1" t="s">
        <v>1691</v>
      </c>
      <c r="D957" s="1" t="s">
        <v>15</v>
      </c>
      <c r="E957">
        <v>31</v>
      </c>
      <c r="F957">
        <v>25.466699999999999</v>
      </c>
      <c r="G957" s="1" t="s">
        <v>824</v>
      </c>
      <c r="H957">
        <v>5</v>
      </c>
      <c r="I957" t="s">
        <v>2119</v>
      </c>
    </row>
    <row r="958" spans="1:9" x14ac:dyDescent="0.3">
      <c r="A958" s="1" t="s">
        <v>2127</v>
      </c>
      <c r="B958" s="1" t="s">
        <v>2121</v>
      </c>
      <c r="C958" s="1" t="s">
        <v>1692</v>
      </c>
      <c r="D958" s="1" t="s">
        <v>15</v>
      </c>
      <c r="E958">
        <v>31</v>
      </c>
      <c r="F958">
        <v>25.466699999999999</v>
      </c>
      <c r="G958" s="1" t="s">
        <v>824</v>
      </c>
      <c r="H958">
        <v>5</v>
      </c>
      <c r="I958" t="s">
        <v>2119</v>
      </c>
    </row>
    <row r="959" spans="1:9" x14ac:dyDescent="0.3">
      <c r="A959" s="1" t="s">
        <v>2127</v>
      </c>
      <c r="B959" s="1" t="s">
        <v>2121</v>
      </c>
      <c r="C959" s="1" t="s">
        <v>1693</v>
      </c>
      <c r="D959" s="1" t="s">
        <v>15</v>
      </c>
      <c r="E959">
        <v>31</v>
      </c>
      <c r="F959">
        <v>25.466699999999999</v>
      </c>
      <c r="G959" s="1" t="s">
        <v>824</v>
      </c>
      <c r="H959">
        <v>5</v>
      </c>
      <c r="I959" t="s">
        <v>2119</v>
      </c>
    </row>
    <row r="960" spans="1:9" x14ac:dyDescent="0.3">
      <c r="A960" s="1" t="s">
        <v>2127</v>
      </c>
      <c r="B960" s="1" t="s">
        <v>2121</v>
      </c>
      <c r="C960" s="1" t="s">
        <v>1694</v>
      </c>
      <c r="D960" s="1" t="s">
        <v>15</v>
      </c>
      <c r="E960">
        <v>31</v>
      </c>
      <c r="F960">
        <v>25.466699999999999</v>
      </c>
      <c r="G960" s="1" t="s">
        <v>824</v>
      </c>
      <c r="H960">
        <v>5</v>
      </c>
      <c r="I960" t="s">
        <v>2119</v>
      </c>
    </row>
    <row r="961" spans="1:9" x14ac:dyDescent="0.3">
      <c r="A961" s="1" t="s">
        <v>2127</v>
      </c>
      <c r="B961" s="1" t="s">
        <v>2121</v>
      </c>
      <c r="C961" s="1" t="s">
        <v>1695</v>
      </c>
      <c r="D961" s="1" t="s">
        <v>20</v>
      </c>
      <c r="E961">
        <v>32</v>
      </c>
      <c r="F961">
        <v>7.9249999999999998</v>
      </c>
      <c r="G961" s="1" t="s">
        <v>824</v>
      </c>
      <c r="H961">
        <v>1</v>
      </c>
      <c r="I961" t="s">
        <v>2119</v>
      </c>
    </row>
    <row r="962" spans="1:9" x14ac:dyDescent="0.3">
      <c r="A962" s="1" t="s">
        <v>2127</v>
      </c>
      <c r="B962" s="1" t="s">
        <v>2121</v>
      </c>
      <c r="C962" s="1" t="s">
        <v>1697</v>
      </c>
      <c r="D962" s="1" t="s">
        <v>20</v>
      </c>
      <c r="E962">
        <v>34.5</v>
      </c>
      <c r="F962">
        <v>6.4375</v>
      </c>
      <c r="G962" s="1" t="s">
        <v>2123</v>
      </c>
      <c r="H962">
        <v>1</v>
      </c>
      <c r="I962" t="s">
        <v>2119</v>
      </c>
    </row>
    <row r="963" spans="1:9" x14ac:dyDescent="0.3">
      <c r="A963" s="1" t="s">
        <v>2127</v>
      </c>
      <c r="B963" s="1" t="s">
        <v>2121</v>
      </c>
      <c r="C963" s="1" t="s">
        <v>1698</v>
      </c>
      <c r="D963" s="1" t="s">
        <v>15</v>
      </c>
      <c r="E963">
        <v>31</v>
      </c>
      <c r="F963">
        <v>15.5</v>
      </c>
      <c r="G963" s="1" t="s">
        <v>2125</v>
      </c>
      <c r="H963">
        <v>2</v>
      </c>
      <c r="I963" t="s">
        <v>2119</v>
      </c>
    </row>
    <row r="964" spans="1:9" x14ac:dyDescent="0.3">
      <c r="A964" s="1" t="s">
        <v>2127</v>
      </c>
      <c r="B964" s="1" t="s">
        <v>2121</v>
      </c>
      <c r="C964" s="1" t="s">
        <v>1699</v>
      </c>
      <c r="D964" s="1" t="s">
        <v>20</v>
      </c>
      <c r="E964">
        <v>31</v>
      </c>
      <c r="F964">
        <v>15.5</v>
      </c>
      <c r="G964" s="1" t="s">
        <v>2125</v>
      </c>
      <c r="H964">
        <v>2</v>
      </c>
      <c r="I964" t="s">
        <v>2119</v>
      </c>
    </row>
    <row r="965" spans="1:9" x14ac:dyDescent="0.3">
      <c r="A965" s="1" t="s">
        <v>2127</v>
      </c>
      <c r="B965" s="1" t="s">
        <v>2121</v>
      </c>
      <c r="C965" s="1" t="s">
        <v>1700</v>
      </c>
      <c r="D965" s="1" t="s">
        <v>20</v>
      </c>
      <c r="E965">
        <v>36</v>
      </c>
      <c r="F965">
        <v>0</v>
      </c>
      <c r="G965" s="1" t="s">
        <v>824</v>
      </c>
      <c r="H965">
        <v>1</v>
      </c>
      <c r="I965" t="s">
        <v>2119</v>
      </c>
    </row>
    <row r="966" spans="1:9" x14ac:dyDescent="0.3">
      <c r="A966" s="1" t="s">
        <v>2127</v>
      </c>
      <c r="B966" s="1" t="s">
        <v>2121</v>
      </c>
      <c r="C966" s="1" t="s">
        <v>1701</v>
      </c>
      <c r="D966" s="1" t="s">
        <v>20</v>
      </c>
      <c r="E966">
        <v>39</v>
      </c>
      <c r="F966">
        <v>24.15</v>
      </c>
      <c r="G966" s="1" t="s">
        <v>824</v>
      </c>
      <c r="H966">
        <v>1</v>
      </c>
      <c r="I966" t="s">
        <v>2119</v>
      </c>
    </row>
    <row r="967" spans="1:9" x14ac:dyDescent="0.3">
      <c r="A967" s="1" t="s">
        <v>2127</v>
      </c>
      <c r="B967" s="1" t="s">
        <v>2121</v>
      </c>
      <c r="C967" s="1" t="s">
        <v>1702</v>
      </c>
      <c r="D967" s="1" t="s">
        <v>20</v>
      </c>
      <c r="E967">
        <v>24</v>
      </c>
      <c r="F967">
        <v>9.5</v>
      </c>
      <c r="G967" s="1" t="s">
        <v>824</v>
      </c>
      <c r="H967">
        <v>1</v>
      </c>
      <c r="I967" t="s">
        <v>2119</v>
      </c>
    </row>
    <row r="968" spans="1:9" x14ac:dyDescent="0.3">
      <c r="A968" s="1" t="s">
        <v>2127</v>
      </c>
      <c r="B968" s="1" t="s">
        <v>2121</v>
      </c>
      <c r="C968" s="1" t="s">
        <v>1703</v>
      </c>
      <c r="D968" s="1" t="s">
        <v>15</v>
      </c>
      <c r="E968">
        <v>25</v>
      </c>
      <c r="F968">
        <v>7.7750000000000004</v>
      </c>
      <c r="G968" s="1" t="s">
        <v>824</v>
      </c>
      <c r="H968">
        <v>1</v>
      </c>
      <c r="I968" t="s">
        <v>2119</v>
      </c>
    </row>
    <row r="969" spans="1:9" x14ac:dyDescent="0.3">
      <c r="A969" s="1" t="s">
        <v>2127</v>
      </c>
      <c r="B969" s="1" t="s">
        <v>2121</v>
      </c>
      <c r="C969" s="1" t="s">
        <v>1704</v>
      </c>
      <c r="D969" s="1" t="s">
        <v>15</v>
      </c>
      <c r="E969">
        <v>45</v>
      </c>
      <c r="F969">
        <v>7.75</v>
      </c>
      <c r="G969" s="1" t="s">
        <v>824</v>
      </c>
      <c r="H969">
        <v>1</v>
      </c>
      <c r="I969" t="s">
        <v>2119</v>
      </c>
    </row>
    <row r="970" spans="1:9" x14ac:dyDescent="0.3">
      <c r="A970" s="1" t="s">
        <v>2127</v>
      </c>
      <c r="B970" s="1" t="s">
        <v>2121</v>
      </c>
      <c r="C970" s="1" t="s">
        <v>1705</v>
      </c>
      <c r="D970" s="1" t="s">
        <v>20</v>
      </c>
      <c r="E970">
        <v>36</v>
      </c>
      <c r="F970">
        <v>15.55</v>
      </c>
      <c r="G970" s="1" t="s">
        <v>824</v>
      </c>
      <c r="H970">
        <v>2</v>
      </c>
      <c r="I970" t="s">
        <v>2119</v>
      </c>
    </row>
    <row r="971" spans="1:9" x14ac:dyDescent="0.3">
      <c r="A971" s="1" t="s">
        <v>2127</v>
      </c>
      <c r="B971" s="1" t="s">
        <v>2121</v>
      </c>
      <c r="C971" s="1" t="s">
        <v>1706</v>
      </c>
      <c r="D971" s="1" t="s">
        <v>15</v>
      </c>
      <c r="E971">
        <v>30</v>
      </c>
      <c r="F971">
        <v>15.55</v>
      </c>
      <c r="G971" s="1" t="s">
        <v>824</v>
      </c>
      <c r="H971">
        <v>2</v>
      </c>
      <c r="I971" t="s">
        <v>2119</v>
      </c>
    </row>
    <row r="972" spans="1:9" x14ac:dyDescent="0.3">
      <c r="A972" s="1" t="s">
        <v>2127</v>
      </c>
      <c r="B972" s="1" t="s">
        <v>2118</v>
      </c>
      <c r="C972" s="1" t="s">
        <v>1707</v>
      </c>
      <c r="D972" s="1" t="s">
        <v>20</v>
      </c>
      <c r="E972">
        <v>20</v>
      </c>
      <c r="F972">
        <v>7.9249999999999998</v>
      </c>
      <c r="G972" s="1" t="s">
        <v>824</v>
      </c>
      <c r="H972">
        <v>2</v>
      </c>
      <c r="I972" t="s">
        <v>2119</v>
      </c>
    </row>
    <row r="973" spans="1:9" x14ac:dyDescent="0.3">
      <c r="A973" s="1" t="s">
        <v>2127</v>
      </c>
      <c r="B973" s="1" t="s">
        <v>2121</v>
      </c>
      <c r="C973" s="1" t="s">
        <v>1709</v>
      </c>
      <c r="D973" s="1" t="s">
        <v>20</v>
      </c>
      <c r="E973">
        <v>31</v>
      </c>
      <c r="F973">
        <v>7.8792</v>
      </c>
      <c r="G973" s="1" t="s">
        <v>2125</v>
      </c>
      <c r="H973">
        <v>1</v>
      </c>
      <c r="I973" t="s">
        <v>2119</v>
      </c>
    </row>
    <row r="974" spans="1:9" x14ac:dyDescent="0.3">
      <c r="A974" s="1" t="s">
        <v>2127</v>
      </c>
      <c r="B974" s="1" t="s">
        <v>2121</v>
      </c>
      <c r="C974" s="1" t="s">
        <v>1710</v>
      </c>
      <c r="D974" s="1" t="s">
        <v>20</v>
      </c>
      <c r="E974">
        <v>28</v>
      </c>
      <c r="F974">
        <v>56.495800000000003</v>
      </c>
      <c r="G974" s="1" t="s">
        <v>824</v>
      </c>
      <c r="H974">
        <v>1</v>
      </c>
      <c r="I974" t="s">
        <v>2119</v>
      </c>
    </row>
    <row r="975" spans="1:9" x14ac:dyDescent="0.3">
      <c r="A975" s="1" t="s">
        <v>2127</v>
      </c>
      <c r="B975" s="1" t="s">
        <v>2121</v>
      </c>
      <c r="C975" s="1" t="s">
        <v>1711</v>
      </c>
      <c r="D975" s="1" t="s">
        <v>20</v>
      </c>
      <c r="E975">
        <v>31</v>
      </c>
      <c r="F975">
        <v>7.55</v>
      </c>
      <c r="G975" s="1" t="s">
        <v>824</v>
      </c>
      <c r="H975">
        <v>1</v>
      </c>
      <c r="I975" t="s">
        <v>2119</v>
      </c>
    </row>
    <row r="976" spans="1:9" x14ac:dyDescent="0.3">
      <c r="A976" s="1" t="s">
        <v>2127</v>
      </c>
      <c r="B976" s="1" t="s">
        <v>2121</v>
      </c>
      <c r="C976" s="1" t="s">
        <v>1713</v>
      </c>
      <c r="D976" s="1" t="s">
        <v>20</v>
      </c>
      <c r="E976">
        <v>30</v>
      </c>
      <c r="F976">
        <v>16.100000000000001</v>
      </c>
      <c r="G976" s="1" t="s">
        <v>824</v>
      </c>
      <c r="H976">
        <v>2</v>
      </c>
      <c r="I976" t="s">
        <v>2119</v>
      </c>
    </row>
    <row r="977" spans="1:9" x14ac:dyDescent="0.3">
      <c r="A977" s="1" t="s">
        <v>2127</v>
      </c>
      <c r="B977" s="1" t="s">
        <v>2121</v>
      </c>
      <c r="C977" s="1" t="s">
        <v>1715</v>
      </c>
      <c r="D977" s="1" t="s">
        <v>15</v>
      </c>
      <c r="E977">
        <v>26</v>
      </c>
      <c r="F977">
        <v>16.100000000000001</v>
      </c>
      <c r="G977" s="1" t="s">
        <v>824</v>
      </c>
      <c r="H977">
        <v>2</v>
      </c>
      <c r="I977" t="s">
        <v>2119</v>
      </c>
    </row>
    <row r="978" spans="1:9" x14ac:dyDescent="0.3">
      <c r="A978" s="1" t="s">
        <v>2127</v>
      </c>
      <c r="B978" s="1" t="s">
        <v>2121</v>
      </c>
      <c r="C978" s="1" t="s">
        <v>1716</v>
      </c>
      <c r="D978" s="1" t="s">
        <v>20</v>
      </c>
      <c r="E978">
        <v>31</v>
      </c>
      <c r="F978">
        <v>7.8792</v>
      </c>
      <c r="G978" s="1" t="s">
        <v>824</v>
      </c>
      <c r="H978">
        <v>1</v>
      </c>
      <c r="I978" t="s">
        <v>2119</v>
      </c>
    </row>
    <row r="979" spans="1:9" x14ac:dyDescent="0.3">
      <c r="A979" s="1" t="s">
        <v>2127</v>
      </c>
      <c r="B979" s="1" t="s">
        <v>2121</v>
      </c>
      <c r="C979" s="1" t="s">
        <v>1717</v>
      </c>
      <c r="D979" s="1" t="s">
        <v>20</v>
      </c>
      <c r="E979">
        <v>20.5</v>
      </c>
      <c r="F979">
        <v>7.25</v>
      </c>
      <c r="G979" s="1" t="s">
        <v>824</v>
      </c>
      <c r="H979">
        <v>1</v>
      </c>
      <c r="I979" t="s">
        <v>2119</v>
      </c>
    </row>
    <row r="980" spans="1:9" x14ac:dyDescent="0.3">
      <c r="A980" s="1" t="s">
        <v>2127</v>
      </c>
      <c r="B980" s="1" t="s">
        <v>2118</v>
      </c>
      <c r="C980" s="1" t="s">
        <v>1719</v>
      </c>
      <c r="D980" s="1" t="s">
        <v>20</v>
      </c>
      <c r="E980">
        <v>27</v>
      </c>
      <c r="F980">
        <v>8.6624999999999996</v>
      </c>
      <c r="G980" s="1" t="s">
        <v>824</v>
      </c>
      <c r="H980">
        <v>1</v>
      </c>
      <c r="I980" t="s">
        <v>2119</v>
      </c>
    </row>
    <row r="981" spans="1:9" x14ac:dyDescent="0.3">
      <c r="A981" s="1" t="s">
        <v>2127</v>
      </c>
      <c r="B981" s="1" t="s">
        <v>2121</v>
      </c>
      <c r="C981" s="1" t="s">
        <v>1720</v>
      </c>
      <c r="D981" s="1" t="s">
        <v>20</v>
      </c>
      <c r="E981">
        <v>51</v>
      </c>
      <c r="F981">
        <v>7.0541999999999998</v>
      </c>
      <c r="G981" s="1" t="s">
        <v>824</v>
      </c>
      <c r="H981">
        <v>1</v>
      </c>
      <c r="I981" t="s">
        <v>2119</v>
      </c>
    </row>
    <row r="982" spans="1:9" x14ac:dyDescent="0.3">
      <c r="A982" s="1" t="s">
        <v>2127</v>
      </c>
      <c r="B982" s="1" t="s">
        <v>2118</v>
      </c>
      <c r="C982" s="1" t="s">
        <v>1721</v>
      </c>
      <c r="D982" s="1" t="s">
        <v>15</v>
      </c>
      <c r="E982">
        <v>23</v>
      </c>
      <c r="F982">
        <v>7.8541999999999996</v>
      </c>
      <c r="G982" s="1" t="s">
        <v>824</v>
      </c>
      <c r="H982">
        <v>1</v>
      </c>
      <c r="I982" t="s">
        <v>2119</v>
      </c>
    </row>
    <row r="983" spans="1:9" x14ac:dyDescent="0.3">
      <c r="A983" s="1" t="s">
        <v>2127</v>
      </c>
      <c r="B983" s="1" t="s">
        <v>2118</v>
      </c>
      <c r="C983" s="1" t="s">
        <v>1722</v>
      </c>
      <c r="D983" s="1" t="s">
        <v>20</v>
      </c>
      <c r="E983">
        <v>32</v>
      </c>
      <c r="F983">
        <v>7.5792000000000002</v>
      </c>
      <c r="G983" s="1" t="s">
        <v>824</v>
      </c>
      <c r="H983">
        <v>1</v>
      </c>
      <c r="I983" t="s">
        <v>2119</v>
      </c>
    </row>
    <row r="984" spans="1:9" x14ac:dyDescent="0.3">
      <c r="A984" s="1" t="s">
        <v>2127</v>
      </c>
      <c r="B984" s="1" t="s">
        <v>2121</v>
      </c>
      <c r="C984" s="1" t="s">
        <v>1723</v>
      </c>
      <c r="D984" s="1" t="s">
        <v>20</v>
      </c>
      <c r="E984">
        <v>31</v>
      </c>
      <c r="F984">
        <v>7.8958000000000004</v>
      </c>
      <c r="G984" s="1" t="s">
        <v>824</v>
      </c>
      <c r="H984">
        <v>1</v>
      </c>
      <c r="I984" t="s">
        <v>2119</v>
      </c>
    </row>
    <row r="985" spans="1:9" x14ac:dyDescent="0.3">
      <c r="A985" s="1" t="s">
        <v>2127</v>
      </c>
      <c r="B985" s="1" t="s">
        <v>2121</v>
      </c>
      <c r="C985" s="1" t="s">
        <v>1724</v>
      </c>
      <c r="D985" s="1" t="s">
        <v>20</v>
      </c>
      <c r="E985">
        <v>31</v>
      </c>
      <c r="F985">
        <v>7.55</v>
      </c>
      <c r="G985" s="1" t="s">
        <v>824</v>
      </c>
      <c r="H985">
        <v>1</v>
      </c>
      <c r="I985" t="s">
        <v>2119</v>
      </c>
    </row>
    <row r="986" spans="1:9" x14ac:dyDescent="0.3">
      <c r="A986" s="1" t="s">
        <v>2127</v>
      </c>
      <c r="B986" s="1" t="s">
        <v>2118</v>
      </c>
      <c r="C986" s="1" t="s">
        <v>1726</v>
      </c>
      <c r="D986" s="1" t="s">
        <v>15</v>
      </c>
      <c r="E986">
        <v>31</v>
      </c>
      <c r="F986">
        <v>7.75</v>
      </c>
      <c r="G986" s="1" t="s">
        <v>2125</v>
      </c>
      <c r="H986">
        <v>1</v>
      </c>
      <c r="I986" t="s">
        <v>2119</v>
      </c>
    </row>
    <row r="987" spans="1:9" x14ac:dyDescent="0.3">
      <c r="A987" s="1" t="s">
        <v>2127</v>
      </c>
      <c r="B987" s="1" t="s">
        <v>2118</v>
      </c>
      <c r="C987" s="1" t="s">
        <v>1727</v>
      </c>
      <c r="D987" s="1" t="s">
        <v>20</v>
      </c>
      <c r="E987">
        <v>24</v>
      </c>
      <c r="F987">
        <v>7.1417000000000002</v>
      </c>
      <c r="G987" s="1" t="s">
        <v>824</v>
      </c>
      <c r="H987">
        <v>1</v>
      </c>
      <c r="I987" t="s">
        <v>2119</v>
      </c>
    </row>
    <row r="988" spans="1:9" x14ac:dyDescent="0.3">
      <c r="A988" s="1" t="s">
        <v>2127</v>
      </c>
      <c r="B988" s="1" t="s">
        <v>2121</v>
      </c>
      <c r="C988" s="1" t="s">
        <v>1729</v>
      </c>
      <c r="D988" s="1" t="s">
        <v>20</v>
      </c>
      <c r="E988">
        <v>22</v>
      </c>
      <c r="F988">
        <v>7.125</v>
      </c>
      <c r="G988" s="1" t="s">
        <v>824</v>
      </c>
      <c r="H988">
        <v>1</v>
      </c>
      <c r="I988" t="s">
        <v>2119</v>
      </c>
    </row>
    <row r="989" spans="1:9" x14ac:dyDescent="0.3">
      <c r="A989" s="1" t="s">
        <v>2127</v>
      </c>
      <c r="B989" s="1" t="s">
        <v>2121</v>
      </c>
      <c r="C989" s="1" t="s">
        <v>1731</v>
      </c>
      <c r="D989" s="1" t="s">
        <v>15</v>
      </c>
      <c r="E989">
        <v>31</v>
      </c>
      <c r="F989">
        <v>7.8792</v>
      </c>
      <c r="G989" s="1" t="s">
        <v>2125</v>
      </c>
      <c r="H989">
        <v>1</v>
      </c>
      <c r="I989" t="s">
        <v>2119</v>
      </c>
    </row>
    <row r="990" spans="1:9" x14ac:dyDescent="0.3">
      <c r="A990" s="1" t="s">
        <v>2127</v>
      </c>
      <c r="B990" s="1" t="s">
        <v>2121</v>
      </c>
      <c r="C990" s="1" t="s">
        <v>1732</v>
      </c>
      <c r="D990" s="1" t="s">
        <v>20</v>
      </c>
      <c r="E990">
        <v>31</v>
      </c>
      <c r="F990">
        <v>7.75</v>
      </c>
      <c r="G990" s="1" t="s">
        <v>2125</v>
      </c>
      <c r="H990">
        <v>1</v>
      </c>
      <c r="I990" t="s">
        <v>2119</v>
      </c>
    </row>
    <row r="991" spans="1:9" x14ac:dyDescent="0.3">
      <c r="A991" s="1" t="s">
        <v>2127</v>
      </c>
      <c r="B991" s="1" t="s">
        <v>2121</v>
      </c>
      <c r="C991" s="1" t="s">
        <v>1734</v>
      </c>
      <c r="D991" s="1" t="s">
        <v>20</v>
      </c>
      <c r="E991">
        <v>31</v>
      </c>
      <c r="F991">
        <v>8.0500000000000007</v>
      </c>
      <c r="G991" s="1" t="s">
        <v>824</v>
      </c>
      <c r="H991">
        <v>1</v>
      </c>
      <c r="I991" t="s">
        <v>2119</v>
      </c>
    </row>
    <row r="992" spans="1:9" x14ac:dyDescent="0.3">
      <c r="A992" s="1" t="s">
        <v>2127</v>
      </c>
      <c r="B992" s="1" t="s">
        <v>2121</v>
      </c>
      <c r="C992" s="1" t="s">
        <v>1736</v>
      </c>
      <c r="D992" s="1" t="s">
        <v>20</v>
      </c>
      <c r="E992">
        <v>29</v>
      </c>
      <c r="F992">
        <v>7.9249999999999998</v>
      </c>
      <c r="G992" s="1" t="s">
        <v>824</v>
      </c>
      <c r="H992">
        <v>1</v>
      </c>
      <c r="I992" t="s">
        <v>2119</v>
      </c>
    </row>
    <row r="993" spans="1:9" x14ac:dyDescent="0.3">
      <c r="A993" s="1" t="s">
        <v>2127</v>
      </c>
      <c r="B993" s="1" t="s">
        <v>2118</v>
      </c>
      <c r="C993" s="1" t="s">
        <v>1738</v>
      </c>
      <c r="D993" s="1" t="s">
        <v>20</v>
      </c>
      <c r="E993">
        <v>31</v>
      </c>
      <c r="F993">
        <v>7.2291999999999996</v>
      </c>
      <c r="G993" s="1" t="s">
        <v>2123</v>
      </c>
      <c r="H993">
        <v>1</v>
      </c>
      <c r="I993" t="s">
        <v>2119</v>
      </c>
    </row>
    <row r="994" spans="1:9" x14ac:dyDescent="0.3">
      <c r="A994" s="1" t="s">
        <v>2127</v>
      </c>
      <c r="B994" s="1" t="s">
        <v>2121</v>
      </c>
      <c r="C994" s="1" t="s">
        <v>1739</v>
      </c>
      <c r="D994" s="1" t="s">
        <v>15</v>
      </c>
      <c r="E994">
        <v>30.5</v>
      </c>
      <c r="F994">
        <v>7.75</v>
      </c>
      <c r="G994" s="1" t="s">
        <v>2125</v>
      </c>
      <c r="H994">
        <v>1</v>
      </c>
      <c r="I994" t="s">
        <v>2119</v>
      </c>
    </row>
    <row r="995" spans="1:9" x14ac:dyDescent="0.3">
      <c r="A995" s="1" t="s">
        <v>2127</v>
      </c>
      <c r="B995" s="1" t="s">
        <v>2118</v>
      </c>
      <c r="C995" s="1" t="s">
        <v>1740</v>
      </c>
      <c r="D995" s="1" t="s">
        <v>15</v>
      </c>
      <c r="E995">
        <v>31</v>
      </c>
      <c r="F995">
        <v>7.7374999999999998</v>
      </c>
      <c r="G995" s="1" t="s">
        <v>2125</v>
      </c>
      <c r="H995">
        <v>1</v>
      </c>
      <c r="I995" t="s">
        <v>2119</v>
      </c>
    </row>
    <row r="996" spans="1:9" x14ac:dyDescent="0.3">
      <c r="A996" s="1" t="s">
        <v>2127</v>
      </c>
      <c r="B996" s="1" t="s">
        <v>2121</v>
      </c>
      <c r="C996" s="1" t="s">
        <v>1741</v>
      </c>
      <c r="D996" s="1" t="s">
        <v>20</v>
      </c>
      <c r="E996">
        <v>31</v>
      </c>
      <c r="F996">
        <v>7.2291999999999996</v>
      </c>
      <c r="G996" s="1" t="s">
        <v>2123</v>
      </c>
      <c r="H996">
        <v>1</v>
      </c>
      <c r="I996" t="s">
        <v>2119</v>
      </c>
    </row>
    <row r="997" spans="1:9" x14ac:dyDescent="0.3">
      <c r="A997" s="1" t="s">
        <v>2127</v>
      </c>
      <c r="B997" s="1" t="s">
        <v>2121</v>
      </c>
      <c r="C997" s="1" t="s">
        <v>1743</v>
      </c>
      <c r="D997" s="1" t="s">
        <v>20</v>
      </c>
      <c r="E997">
        <v>35</v>
      </c>
      <c r="F997">
        <v>7.8958000000000004</v>
      </c>
      <c r="G997" s="1" t="s">
        <v>2123</v>
      </c>
      <c r="H997">
        <v>1</v>
      </c>
      <c r="I997" t="s">
        <v>2119</v>
      </c>
    </row>
    <row r="998" spans="1:9" x14ac:dyDescent="0.3">
      <c r="A998" s="1" t="s">
        <v>2127</v>
      </c>
      <c r="B998" s="1" t="s">
        <v>2121</v>
      </c>
      <c r="C998" s="1" t="s">
        <v>1744</v>
      </c>
      <c r="D998" s="1" t="s">
        <v>20</v>
      </c>
      <c r="E998">
        <v>33</v>
      </c>
      <c r="F998">
        <v>7.8958000000000004</v>
      </c>
      <c r="G998" s="1" t="s">
        <v>824</v>
      </c>
      <c r="H998">
        <v>1</v>
      </c>
      <c r="I998" t="s">
        <v>2119</v>
      </c>
    </row>
    <row r="999" spans="1:9" x14ac:dyDescent="0.3">
      <c r="A999" s="1" t="s">
        <v>2127</v>
      </c>
      <c r="B999" s="1" t="s">
        <v>2118</v>
      </c>
      <c r="C999" s="1" t="s">
        <v>1745</v>
      </c>
      <c r="D999" s="1" t="s">
        <v>15</v>
      </c>
      <c r="E999">
        <v>31</v>
      </c>
      <c r="F999">
        <v>7.2249999999999996</v>
      </c>
      <c r="G999" s="1" t="s">
        <v>2123</v>
      </c>
      <c r="H999">
        <v>1</v>
      </c>
      <c r="I999" t="s">
        <v>2119</v>
      </c>
    </row>
    <row r="1000" spans="1:9" x14ac:dyDescent="0.3">
      <c r="A1000" s="1" t="s">
        <v>2127</v>
      </c>
      <c r="B1000" s="1" t="s">
        <v>2121</v>
      </c>
      <c r="C1000" s="1" t="s">
        <v>1746</v>
      </c>
      <c r="D1000" s="1" t="s">
        <v>20</v>
      </c>
      <c r="E1000">
        <v>31</v>
      </c>
      <c r="F1000">
        <v>7.8958000000000004</v>
      </c>
      <c r="G1000" s="1" t="s">
        <v>2123</v>
      </c>
      <c r="H1000">
        <v>1</v>
      </c>
      <c r="I1000" t="s">
        <v>2119</v>
      </c>
    </row>
    <row r="1001" spans="1:9" x14ac:dyDescent="0.3">
      <c r="A1001" s="1" t="s">
        <v>2127</v>
      </c>
      <c r="B1001" s="1" t="s">
        <v>2118</v>
      </c>
      <c r="C1001" s="1" t="s">
        <v>1747</v>
      </c>
      <c r="D1001" s="1" t="s">
        <v>15</v>
      </c>
      <c r="E1001">
        <v>31</v>
      </c>
      <c r="F1001">
        <v>7.75</v>
      </c>
      <c r="G1001" s="1" t="s">
        <v>2125</v>
      </c>
      <c r="H1001">
        <v>1</v>
      </c>
      <c r="I1001" t="s">
        <v>2119</v>
      </c>
    </row>
    <row r="1002" spans="1:9" x14ac:dyDescent="0.3">
      <c r="A1002" s="1" t="s">
        <v>2127</v>
      </c>
      <c r="B1002" s="1" t="s">
        <v>2118</v>
      </c>
      <c r="C1002" s="1" t="s">
        <v>1749</v>
      </c>
      <c r="D1002" s="1" t="s">
        <v>20</v>
      </c>
      <c r="E1002">
        <v>31</v>
      </c>
      <c r="F1002">
        <v>7.75</v>
      </c>
      <c r="G1002" s="1" t="s">
        <v>2125</v>
      </c>
      <c r="H1002">
        <v>1</v>
      </c>
      <c r="I1002" t="s">
        <v>2119</v>
      </c>
    </row>
    <row r="1003" spans="1:9" x14ac:dyDescent="0.3">
      <c r="A1003" s="1" t="s">
        <v>2127</v>
      </c>
      <c r="B1003" s="1" t="s">
        <v>2118</v>
      </c>
      <c r="C1003" s="1" t="s">
        <v>1750</v>
      </c>
      <c r="D1003" s="1" t="s">
        <v>15</v>
      </c>
      <c r="E1003">
        <v>31</v>
      </c>
      <c r="F1003">
        <v>23.25</v>
      </c>
      <c r="G1003" s="1" t="s">
        <v>2125</v>
      </c>
      <c r="H1003">
        <v>3</v>
      </c>
      <c r="I1003" t="s">
        <v>2119</v>
      </c>
    </row>
    <row r="1004" spans="1:9" x14ac:dyDescent="0.3">
      <c r="A1004" s="1" t="s">
        <v>2127</v>
      </c>
      <c r="B1004" s="1" t="s">
        <v>2118</v>
      </c>
      <c r="C1004" s="1" t="s">
        <v>1751</v>
      </c>
      <c r="D1004" s="1" t="s">
        <v>15</v>
      </c>
      <c r="E1004">
        <v>31</v>
      </c>
      <c r="F1004">
        <v>23.25</v>
      </c>
      <c r="G1004" s="1" t="s">
        <v>2125</v>
      </c>
      <c r="H1004">
        <v>3</v>
      </c>
      <c r="I1004" t="s">
        <v>2119</v>
      </c>
    </row>
    <row r="1005" spans="1:9" x14ac:dyDescent="0.3">
      <c r="A1005" s="1" t="s">
        <v>2127</v>
      </c>
      <c r="B1005" s="1" t="s">
        <v>2118</v>
      </c>
      <c r="C1005" s="1" t="s">
        <v>1752</v>
      </c>
      <c r="D1005" s="1" t="s">
        <v>20</v>
      </c>
      <c r="E1005">
        <v>31</v>
      </c>
      <c r="F1005">
        <v>23.25</v>
      </c>
      <c r="G1005" s="1" t="s">
        <v>2125</v>
      </c>
      <c r="H1005">
        <v>3</v>
      </c>
      <c r="I1005" t="s">
        <v>2119</v>
      </c>
    </row>
    <row r="1006" spans="1:9" x14ac:dyDescent="0.3">
      <c r="A1006" s="1" t="s">
        <v>2127</v>
      </c>
      <c r="B1006" s="1" t="s">
        <v>2118</v>
      </c>
      <c r="C1006" s="1" t="s">
        <v>1753</v>
      </c>
      <c r="D1006" s="1" t="s">
        <v>15</v>
      </c>
      <c r="E1006">
        <v>31</v>
      </c>
      <c r="F1006">
        <v>7.7874999999999996</v>
      </c>
      <c r="G1006" s="1" t="s">
        <v>2125</v>
      </c>
      <c r="H1006">
        <v>1</v>
      </c>
      <c r="I1006" t="s">
        <v>2119</v>
      </c>
    </row>
    <row r="1007" spans="1:9" x14ac:dyDescent="0.3">
      <c r="A1007" s="1" t="s">
        <v>2127</v>
      </c>
      <c r="B1007" s="1" t="s">
        <v>2121</v>
      </c>
      <c r="C1007" s="1" t="s">
        <v>1754</v>
      </c>
      <c r="D1007" s="1" t="s">
        <v>20</v>
      </c>
      <c r="E1007">
        <v>31</v>
      </c>
      <c r="F1007">
        <v>15.5</v>
      </c>
      <c r="G1007" s="1" t="s">
        <v>2125</v>
      </c>
      <c r="H1007">
        <v>1</v>
      </c>
      <c r="I1007" t="s">
        <v>2119</v>
      </c>
    </row>
    <row r="1008" spans="1:9" x14ac:dyDescent="0.3">
      <c r="A1008" s="1" t="s">
        <v>2127</v>
      </c>
      <c r="B1008" s="1" t="s">
        <v>2118</v>
      </c>
      <c r="C1008" s="1" t="s">
        <v>1755</v>
      </c>
      <c r="D1008" s="1" t="s">
        <v>15</v>
      </c>
      <c r="E1008">
        <v>31</v>
      </c>
      <c r="F1008">
        <v>7.8792</v>
      </c>
      <c r="G1008" s="1" t="s">
        <v>2125</v>
      </c>
      <c r="H1008">
        <v>1</v>
      </c>
      <c r="I1008" t="s">
        <v>2119</v>
      </c>
    </row>
    <row r="1009" spans="1:9" x14ac:dyDescent="0.3">
      <c r="A1009" s="1" t="s">
        <v>2127</v>
      </c>
      <c r="B1009" s="1" t="s">
        <v>2118</v>
      </c>
      <c r="C1009" s="1" t="s">
        <v>1756</v>
      </c>
      <c r="D1009" s="1" t="s">
        <v>15</v>
      </c>
      <c r="E1009">
        <v>15</v>
      </c>
      <c r="F1009">
        <v>8.0291999999999994</v>
      </c>
      <c r="G1009" s="1" t="s">
        <v>2125</v>
      </c>
      <c r="H1009">
        <v>1</v>
      </c>
      <c r="I1009" t="s">
        <v>2120</v>
      </c>
    </row>
    <row r="1010" spans="1:9" x14ac:dyDescent="0.3">
      <c r="A1010" s="1" t="s">
        <v>2127</v>
      </c>
      <c r="B1010" s="1" t="s">
        <v>2121</v>
      </c>
      <c r="C1010" s="1" t="s">
        <v>1757</v>
      </c>
      <c r="D1010" s="1" t="s">
        <v>15</v>
      </c>
      <c r="E1010">
        <v>35</v>
      </c>
      <c r="F1010">
        <v>7.75</v>
      </c>
      <c r="G1010" s="1" t="s">
        <v>2125</v>
      </c>
      <c r="H1010">
        <v>1</v>
      </c>
      <c r="I1010" t="s">
        <v>2119</v>
      </c>
    </row>
    <row r="1011" spans="1:9" x14ac:dyDescent="0.3">
      <c r="A1011" s="1" t="s">
        <v>2127</v>
      </c>
      <c r="B1011" s="1" t="s">
        <v>2121</v>
      </c>
      <c r="C1011" s="1" t="s">
        <v>1758</v>
      </c>
      <c r="D1011" s="1" t="s">
        <v>20</v>
      </c>
      <c r="E1011">
        <v>31</v>
      </c>
      <c r="F1011">
        <v>7.75</v>
      </c>
      <c r="G1011" s="1" t="s">
        <v>2125</v>
      </c>
      <c r="H1011">
        <v>1</v>
      </c>
      <c r="I1011" t="s">
        <v>2119</v>
      </c>
    </row>
    <row r="1012" spans="1:9" x14ac:dyDescent="0.3">
      <c r="A1012" s="1" t="s">
        <v>2127</v>
      </c>
      <c r="B1012" s="1" t="s">
        <v>2121</v>
      </c>
      <c r="C1012" s="1" t="s">
        <v>1759</v>
      </c>
      <c r="D1012" s="1" t="s">
        <v>20</v>
      </c>
      <c r="E1012">
        <v>24</v>
      </c>
      <c r="F1012">
        <v>16.100000000000001</v>
      </c>
      <c r="G1012" s="1" t="s">
        <v>824</v>
      </c>
      <c r="H1012">
        <v>2</v>
      </c>
      <c r="I1012" t="s">
        <v>2119</v>
      </c>
    </row>
    <row r="1013" spans="1:9" x14ac:dyDescent="0.3">
      <c r="A1013" s="1" t="s">
        <v>2127</v>
      </c>
      <c r="B1013" s="1" t="s">
        <v>2121</v>
      </c>
      <c r="C1013" s="1" t="s">
        <v>1760</v>
      </c>
      <c r="D1013" s="1" t="s">
        <v>15</v>
      </c>
      <c r="E1013">
        <v>19</v>
      </c>
      <c r="F1013">
        <v>16.100000000000001</v>
      </c>
      <c r="G1013" s="1" t="s">
        <v>824</v>
      </c>
      <c r="H1013">
        <v>2</v>
      </c>
      <c r="I1013" t="s">
        <v>2119</v>
      </c>
    </row>
    <row r="1014" spans="1:9" x14ac:dyDescent="0.3">
      <c r="A1014" s="1" t="s">
        <v>2127</v>
      </c>
      <c r="B1014" s="1" t="s">
        <v>2121</v>
      </c>
      <c r="C1014" s="1" t="s">
        <v>1761</v>
      </c>
      <c r="D1014" s="1" t="s">
        <v>15</v>
      </c>
      <c r="E1014">
        <v>31</v>
      </c>
      <c r="F1014">
        <v>7.75</v>
      </c>
      <c r="G1014" s="1" t="s">
        <v>2125</v>
      </c>
      <c r="H1014">
        <v>1</v>
      </c>
      <c r="I1014" t="s">
        <v>2119</v>
      </c>
    </row>
    <row r="1015" spans="1:9" x14ac:dyDescent="0.3">
      <c r="A1015" s="1" t="s">
        <v>2127</v>
      </c>
      <c r="B1015" s="1" t="s">
        <v>2121</v>
      </c>
      <c r="C1015" s="1" t="s">
        <v>1762</v>
      </c>
      <c r="D1015" s="1" t="s">
        <v>15</v>
      </c>
      <c r="E1015">
        <v>31</v>
      </c>
      <c r="F1015">
        <v>8.0500000000000007</v>
      </c>
      <c r="G1015" s="1" t="s">
        <v>824</v>
      </c>
      <c r="H1015">
        <v>1</v>
      </c>
      <c r="I1015" t="s">
        <v>2119</v>
      </c>
    </row>
    <row r="1016" spans="1:9" x14ac:dyDescent="0.3">
      <c r="A1016" s="1" t="s">
        <v>2127</v>
      </c>
      <c r="B1016" s="1" t="s">
        <v>2121</v>
      </c>
      <c r="C1016" s="1" t="s">
        <v>1764</v>
      </c>
      <c r="D1016" s="1" t="s">
        <v>15</v>
      </c>
      <c r="E1016">
        <v>31</v>
      </c>
      <c r="F1016">
        <v>8.0500000000000007</v>
      </c>
      <c r="G1016" s="1" t="s">
        <v>824</v>
      </c>
      <c r="H1016">
        <v>1</v>
      </c>
      <c r="I1016" t="s">
        <v>2119</v>
      </c>
    </row>
    <row r="1017" spans="1:9" x14ac:dyDescent="0.3">
      <c r="A1017" s="1" t="s">
        <v>2127</v>
      </c>
      <c r="B1017" s="1" t="s">
        <v>2121</v>
      </c>
      <c r="C1017" s="1" t="s">
        <v>1765</v>
      </c>
      <c r="D1017" s="1" t="s">
        <v>20</v>
      </c>
      <c r="E1017">
        <v>55.5</v>
      </c>
      <c r="F1017">
        <v>8.0500000000000007</v>
      </c>
      <c r="G1017" s="1" t="s">
        <v>824</v>
      </c>
      <c r="H1017">
        <v>1</v>
      </c>
      <c r="I1017" t="s">
        <v>2119</v>
      </c>
    </row>
    <row r="1018" spans="1:9" x14ac:dyDescent="0.3">
      <c r="A1018" s="1" t="s">
        <v>2127</v>
      </c>
      <c r="B1018" s="1" t="s">
        <v>2121</v>
      </c>
      <c r="C1018" s="1" t="s">
        <v>1767</v>
      </c>
      <c r="D1018" s="1" t="s">
        <v>20</v>
      </c>
      <c r="E1018">
        <v>31</v>
      </c>
      <c r="F1018">
        <v>7.75</v>
      </c>
      <c r="G1018" s="1" t="s">
        <v>2125</v>
      </c>
      <c r="H1018">
        <v>1</v>
      </c>
      <c r="I1018" t="s">
        <v>2119</v>
      </c>
    </row>
    <row r="1019" spans="1:9" x14ac:dyDescent="0.3">
      <c r="A1019" s="1" t="s">
        <v>2127</v>
      </c>
      <c r="B1019" s="1" t="s">
        <v>2118</v>
      </c>
      <c r="C1019" s="1" t="s">
        <v>1768</v>
      </c>
      <c r="D1019" s="1" t="s">
        <v>20</v>
      </c>
      <c r="E1019">
        <v>21</v>
      </c>
      <c r="F1019">
        <v>7.7750000000000004</v>
      </c>
      <c r="G1019" s="1" t="s">
        <v>824</v>
      </c>
      <c r="H1019">
        <v>1</v>
      </c>
      <c r="I1019" t="s">
        <v>2119</v>
      </c>
    </row>
    <row r="1020" spans="1:9" x14ac:dyDescent="0.3">
      <c r="A1020" s="1" t="s">
        <v>2127</v>
      </c>
      <c r="B1020" s="1" t="s">
        <v>2121</v>
      </c>
      <c r="C1020" s="1" t="s">
        <v>1769</v>
      </c>
      <c r="D1020" s="1" t="s">
        <v>20</v>
      </c>
      <c r="E1020">
        <v>31</v>
      </c>
      <c r="F1020">
        <v>8.0500000000000007</v>
      </c>
      <c r="G1020" s="1" t="s">
        <v>824</v>
      </c>
      <c r="H1020">
        <v>1</v>
      </c>
      <c r="I1020" t="s">
        <v>2119</v>
      </c>
    </row>
    <row r="1021" spans="1:9" x14ac:dyDescent="0.3">
      <c r="A1021" s="1" t="s">
        <v>2127</v>
      </c>
      <c r="B1021" s="1" t="s">
        <v>2121</v>
      </c>
      <c r="C1021" s="1" t="s">
        <v>1770</v>
      </c>
      <c r="D1021" s="1" t="s">
        <v>20</v>
      </c>
      <c r="E1021">
        <v>24</v>
      </c>
      <c r="F1021">
        <v>7.8958000000000004</v>
      </c>
      <c r="G1021" s="1" t="s">
        <v>824</v>
      </c>
      <c r="H1021">
        <v>1</v>
      </c>
      <c r="I1021" t="s">
        <v>2119</v>
      </c>
    </row>
    <row r="1022" spans="1:9" x14ac:dyDescent="0.3">
      <c r="A1022" s="1" t="s">
        <v>2127</v>
      </c>
      <c r="B1022" s="1" t="s">
        <v>2121</v>
      </c>
      <c r="C1022" s="1" t="s">
        <v>1771</v>
      </c>
      <c r="D1022" s="1" t="s">
        <v>20</v>
      </c>
      <c r="E1022">
        <v>21</v>
      </c>
      <c r="F1022">
        <v>7.8958000000000004</v>
      </c>
      <c r="G1022" s="1" t="s">
        <v>824</v>
      </c>
      <c r="H1022">
        <v>1</v>
      </c>
      <c r="I1022" t="s">
        <v>2119</v>
      </c>
    </row>
    <row r="1023" spans="1:9" x14ac:dyDescent="0.3">
      <c r="A1023" s="1" t="s">
        <v>2127</v>
      </c>
      <c r="B1023" s="1" t="s">
        <v>2121</v>
      </c>
      <c r="C1023" s="1" t="s">
        <v>1772</v>
      </c>
      <c r="D1023" s="1" t="s">
        <v>20</v>
      </c>
      <c r="E1023">
        <v>28</v>
      </c>
      <c r="F1023">
        <v>7.8958000000000004</v>
      </c>
      <c r="G1023" s="1" t="s">
        <v>824</v>
      </c>
      <c r="H1023">
        <v>1</v>
      </c>
      <c r="I1023" t="s">
        <v>2119</v>
      </c>
    </row>
    <row r="1024" spans="1:9" x14ac:dyDescent="0.3">
      <c r="A1024" s="1" t="s">
        <v>2127</v>
      </c>
      <c r="B1024" s="1" t="s">
        <v>2121</v>
      </c>
      <c r="C1024" s="1" t="s">
        <v>1773</v>
      </c>
      <c r="D1024" s="1" t="s">
        <v>20</v>
      </c>
      <c r="E1024">
        <v>31</v>
      </c>
      <c r="F1024">
        <v>7.8958000000000004</v>
      </c>
      <c r="G1024" s="1" t="s">
        <v>824</v>
      </c>
      <c r="H1024">
        <v>1</v>
      </c>
      <c r="I1024" t="s">
        <v>2119</v>
      </c>
    </row>
    <row r="1025" spans="1:9" x14ac:dyDescent="0.3">
      <c r="A1025" s="1" t="s">
        <v>2127</v>
      </c>
      <c r="B1025" s="1" t="s">
        <v>2118</v>
      </c>
      <c r="C1025" s="1" t="s">
        <v>1774</v>
      </c>
      <c r="D1025" s="1" t="s">
        <v>15</v>
      </c>
      <c r="E1025">
        <v>31</v>
      </c>
      <c r="F1025">
        <v>7.8792</v>
      </c>
      <c r="G1025" s="1" t="s">
        <v>2125</v>
      </c>
      <c r="H1025">
        <v>1</v>
      </c>
      <c r="I1025" t="s">
        <v>2119</v>
      </c>
    </row>
    <row r="1026" spans="1:9" x14ac:dyDescent="0.3">
      <c r="A1026" s="1" t="s">
        <v>2127</v>
      </c>
      <c r="B1026" s="1" t="s">
        <v>2121</v>
      </c>
      <c r="C1026" s="1" t="s">
        <v>1775</v>
      </c>
      <c r="D1026" s="1" t="s">
        <v>20</v>
      </c>
      <c r="E1026">
        <v>25</v>
      </c>
      <c r="F1026">
        <v>7.65</v>
      </c>
      <c r="G1026" s="1" t="s">
        <v>824</v>
      </c>
      <c r="H1026">
        <v>1</v>
      </c>
      <c r="I1026" t="s">
        <v>2119</v>
      </c>
    </row>
    <row r="1027" spans="1:9" x14ac:dyDescent="0.3">
      <c r="A1027" s="1" t="s">
        <v>2127</v>
      </c>
      <c r="B1027" s="1" t="s">
        <v>2118</v>
      </c>
      <c r="C1027" s="1" t="s">
        <v>1777</v>
      </c>
      <c r="D1027" s="1" t="s">
        <v>20</v>
      </c>
      <c r="E1027">
        <v>6</v>
      </c>
      <c r="F1027">
        <v>12.475</v>
      </c>
      <c r="G1027" s="1" t="s">
        <v>824</v>
      </c>
      <c r="H1027">
        <v>2</v>
      </c>
      <c r="I1027" t="s">
        <v>2120</v>
      </c>
    </row>
    <row r="1028" spans="1:9" x14ac:dyDescent="0.3">
      <c r="A1028" s="1" t="s">
        <v>2127</v>
      </c>
      <c r="B1028" s="1" t="s">
        <v>2118</v>
      </c>
      <c r="C1028" s="1" t="s">
        <v>1779</v>
      </c>
      <c r="D1028" s="1" t="s">
        <v>15</v>
      </c>
      <c r="E1028">
        <v>27</v>
      </c>
      <c r="F1028">
        <v>12.475</v>
      </c>
      <c r="G1028" s="1" t="s">
        <v>824</v>
      </c>
      <c r="H1028">
        <v>2</v>
      </c>
      <c r="I1028" t="s">
        <v>2119</v>
      </c>
    </row>
    <row r="1029" spans="1:9" x14ac:dyDescent="0.3">
      <c r="A1029" s="1" t="s">
        <v>2127</v>
      </c>
      <c r="B1029" s="1" t="s">
        <v>2121</v>
      </c>
      <c r="C1029" s="1" t="s">
        <v>1780</v>
      </c>
      <c r="D1029" s="1" t="s">
        <v>20</v>
      </c>
      <c r="E1029">
        <v>31</v>
      </c>
      <c r="F1029">
        <v>8.0500000000000007</v>
      </c>
      <c r="G1029" s="1" t="s">
        <v>824</v>
      </c>
      <c r="H1029">
        <v>1</v>
      </c>
      <c r="I1029" t="s">
        <v>2119</v>
      </c>
    </row>
    <row r="1030" spans="1:9" x14ac:dyDescent="0.3">
      <c r="A1030" s="1" t="s">
        <v>2127</v>
      </c>
      <c r="B1030" s="1" t="s">
        <v>2118</v>
      </c>
      <c r="C1030" s="1" t="s">
        <v>1782</v>
      </c>
      <c r="D1030" s="1" t="s">
        <v>15</v>
      </c>
      <c r="E1030">
        <v>31</v>
      </c>
      <c r="F1030">
        <v>24.15</v>
      </c>
      <c r="G1030" s="1" t="s">
        <v>2125</v>
      </c>
      <c r="H1030">
        <v>2</v>
      </c>
      <c r="I1030" t="s">
        <v>2119</v>
      </c>
    </row>
    <row r="1031" spans="1:9" x14ac:dyDescent="0.3">
      <c r="A1031" s="1" t="s">
        <v>2127</v>
      </c>
      <c r="B1031" s="1" t="s">
        <v>2121</v>
      </c>
      <c r="C1031" s="1" t="s">
        <v>1783</v>
      </c>
      <c r="D1031" s="1" t="s">
        <v>20</v>
      </c>
      <c r="E1031">
        <v>31</v>
      </c>
      <c r="F1031">
        <v>24.15</v>
      </c>
      <c r="G1031" s="1" t="s">
        <v>2125</v>
      </c>
      <c r="H1031">
        <v>2</v>
      </c>
      <c r="I1031" t="s">
        <v>2119</v>
      </c>
    </row>
    <row r="1032" spans="1:9" x14ac:dyDescent="0.3">
      <c r="A1032" s="1" t="s">
        <v>2127</v>
      </c>
      <c r="B1032" s="1" t="s">
        <v>2121</v>
      </c>
      <c r="C1032" s="1" t="s">
        <v>1784</v>
      </c>
      <c r="D1032" s="1" t="s">
        <v>20</v>
      </c>
      <c r="E1032">
        <v>31</v>
      </c>
      <c r="F1032">
        <v>8.4582999999999995</v>
      </c>
      <c r="G1032" s="1" t="s">
        <v>2125</v>
      </c>
      <c r="H1032">
        <v>1</v>
      </c>
      <c r="I1032" t="s">
        <v>2119</v>
      </c>
    </row>
    <row r="1033" spans="1:9" x14ac:dyDescent="0.3">
      <c r="A1033" s="1" t="s">
        <v>2127</v>
      </c>
      <c r="B1033" s="1" t="s">
        <v>2121</v>
      </c>
      <c r="C1033" s="1" t="s">
        <v>1785</v>
      </c>
      <c r="D1033" s="1" t="s">
        <v>20</v>
      </c>
      <c r="E1033">
        <v>34</v>
      </c>
      <c r="F1033">
        <v>8.0500000000000007</v>
      </c>
      <c r="G1033" s="1" t="s">
        <v>824</v>
      </c>
      <c r="H1033">
        <v>1</v>
      </c>
      <c r="I1033" t="s">
        <v>2119</v>
      </c>
    </row>
    <row r="1034" spans="1:9" x14ac:dyDescent="0.3">
      <c r="A1034" s="1" t="s">
        <v>2127</v>
      </c>
      <c r="B1034" s="1" t="s">
        <v>2121</v>
      </c>
      <c r="C1034" s="1" t="s">
        <v>1786</v>
      </c>
      <c r="D1034" s="1" t="s">
        <v>20</v>
      </c>
      <c r="E1034">
        <v>31</v>
      </c>
      <c r="F1034">
        <v>7.75</v>
      </c>
      <c r="G1034" s="1" t="s">
        <v>2125</v>
      </c>
      <c r="H1034">
        <v>1</v>
      </c>
      <c r="I1034" t="s">
        <v>2119</v>
      </c>
    </row>
    <row r="1035" spans="1:9" x14ac:dyDescent="0.3">
      <c r="A1035" s="1" t="s">
        <v>2127</v>
      </c>
      <c r="B1035" s="1" t="s">
        <v>2118</v>
      </c>
      <c r="C1035" s="1" t="s">
        <v>1787</v>
      </c>
      <c r="D1035" s="1" t="s">
        <v>20</v>
      </c>
      <c r="E1035">
        <v>31</v>
      </c>
      <c r="F1035">
        <v>7.7750000000000004</v>
      </c>
      <c r="G1035" s="1" t="s">
        <v>824</v>
      </c>
      <c r="H1035">
        <v>1</v>
      </c>
      <c r="I1035" t="s">
        <v>2119</v>
      </c>
    </row>
    <row r="1036" spans="1:9" x14ac:dyDescent="0.3">
      <c r="A1036" s="1" t="s">
        <v>2127</v>
      </c>
      <c r="B1036" s="1" t="s">
        <v>2118</v>
      </c>
      <c r="C1036" s="1" t="s">
        <v>1788</v>
      </c>
      <c r="D1036" s="1" t="s">
        <v>20</v>
      </c>
      <c r="E1036">
        <v>31</v>
      </c>
      <c r="F1036">
        <v>15.245799999999999</v>
      </c>
      <c r="G1036" s="1" t="s">
        <v>2123</v>
      </c>
      <c r="H1036">
        <v>3</v>
      </c>
      <c r="I1036" t="s">
        <v>2119</v>
      </c>
    </row>
    <row r="1037" spans="1:9" x14ac:dyDescent="0.3">
      <c r="A1037" s="1" t="s">
        <v>2127</v>
      </c>
      <c r="B1037" s="1" t="s">
        <v>2118</v>
      </c>
      <c r="C1037" s="1" t="s">
        <v>1789</v>
      </c>
      <c r="D1037" s="1" t="s">
        <v>20</v>
      </c>
      <c r="E1037">
        <v>31</v>
      </c>
      <c r="F1037">
        <v>15.245799999999999</v>
      </c>
      <c r="G1037" s="1" t="s">
        <v>2123</v>
      </c>
      <c r="H1037">
        <v>3</v>
      </c>
      <c r="I1037" t="s">
        <v>2119</v>
      </c>
    </row>
    <row r="1038" spans="1:9" x14ac:dyDescent="0.3">
      <c r="A1038" s="1" t="s">
        <v>2127</v>
      </c>
      <c r="B1038" s="1" t="s">
        <v>2118</v>
      </c>
      <c r="C1038" s="1" t="s">
        <v>1790</v>
      </c>
      <c r="D1038" s="1" t="s">
        <v>15</v>
      </c>
      <c r="E1038">
        <v>31</v>
      </c>
      <c r="F1038">
        <v>15.245799999999999</v>
      </c>
      <c r="G1038" s="1" t="s">
        <v>2123</v>
      </c>
      <c r="H1038">
        <v>3</v>
      </c>
      <c r="I1038" t="s">
        <v>2119</v>
      </c>
    </row>
    <row r="1039" spans="1:9" x14ac:dyDescent="0.3">
      <c r="A1039" s="1" t="s">
        <v>2127</v>
      </c>
      <c r="B1039" s="1" t="s">
        <v>2118</v>
      </c>
      <c r="C1039" s="1" t="s">
        <v>1791</v>
      </c>
      <c r="D1039" s="1" t="s">
        <v>15</v>
      </c>
      <c r="E1039">
        <v>31</v>
      </c>
      <c r="F1039">
        <v>7.2291999999999996</v>
      </c>
      <c r="G1039" s="1" t="s">
        <v>2123</v>
      </c>
      <c r="H1039">
        <v>1</v>
      </c>
      <c r="I1039" t="s">
        <v>2119</v>
      </c>
    </row>
    <row r="1040" spans="1:9" x14ac:dyDescent="0.3">
      <c r="A1040" s="1" t="s">
        <v>2127</v>
      </c>
      <c r="B1040" s="1" t="s">
        <v>2121</v>
      </c>
      <c r="C1040" s="1" t="s">
        <v>1792</v>
      </c>
      <c r="D1040" s="1" t="s">
        <v>20</v>
      </c>
      <c r="E1040">
        <v>31</v>
      </c>
      <c r="F1040">
        <v>8.0500000000000007</v>
      </c>
      <c r="G1040" s="1" t="s">
        <v>824</v>
      </c>
      <c r="H1040">
        <v>1</v>
      </c>
      <c r="I1040" t="s">
        <v>2119</v>
      </c>
    </row>
    <row r="1041" spans="1:9" x14ac:dyDescent="0.3">
      <c r="A1041" s="1" t="s">
        <v>2127</v>
      </c>
      <c r="B1041" s="1" t="s">
        <v>2118</v>
      </c>
      <c r="C1041" s="1" t="s">
        <v>1793</v>
      </c>
      <c r="D1041" s="1" t="s">
        <v>15</v>
      </c>
      <c r="E1041">
        <v>31</v>
      </c>
      <c r="F1041">
        <v>7.7332999999999998</v>
      </c>
      <c r="G1041" s="1" t="s">
        <v>2125</v>
      </c>
      <c r="H1041">
        <v>1</v>
      </c>
      <c r="I1041" t="s">
        <v>2119</v>
      </c>
    </row>
    <row r="1042" spans="1:9" x14ac:dyDescent="0.3">
      <c r="A1042" s="1" t="s">
        <v>2127</v>
      </c>
      <c r="B1042" s="1" t="s">
        <v>2118</v>
      </c>
      <c r="C1042" s="1" t="s">
        <v>1794</v>
      </c>
      <c r="D1042" s="1" t="s">
        <v>15</v>
      </c>
      <c r="E1042">
        <v>24</v>
      </c>
      <c r="F1042">
        <v>7.75</v>
      </c>
      <c r="G1042" s="1" t="s">
        <v>2125</v>
      </c>
      <c r="H1042">
        <v>1</v>
      </c>
      <c r="I1042" t="s">
        <v>2119</v>
      </c>
    </row>
    <row r="1043" spans="1:9" x14ac:dyDescent="0.3">
      <c r="A1043" s="1" t="s">
        <v>2127</v>
      </c>
      <c r="B1043" s="1" t="s">
        <v>2121</v>
      </c>
      <c r="C1043" s="1" t="s">
        <v>1795</v>
      </c>
      <c r="D1043" s="1" t="s">
        <v>20</v>
      </c>
      <c r="E1043">
        <v>31</v>
      </c>
      <c r="F1043">
        <v>8.0500000000000007</v>
      </c>
      <c r="G1043" s="1" t="s">
        <v>824</v>
      </c>
      <c r="H1043">
        <v>1</v>
      </c>
      <c r="I1043" t="s">
        <v>2119</v>
      </c>
    </row>
    <row r="1044" spans="1:9" x14ac:dyDescent="0.3">
      <c r="A1044" s="1" t="s">
        <v>2127</v>
      </c>
      <c r="B1044" s="1" t="s">
        <v>2118</v>
      </c>
      <c r="C1044" s="1" t="s">
        <v>1797</v>
      </c>
      <c r="D1044" s="1" t="s">
        <v>15</v>
      </c>
      <c r="E1044">
        <v>31</v>
      </c>
      <c r="F1044">
        <v>15.5</v>
      </c>
      <c r="G1044" s="1" t="s">
        <v>2125</v>
      </c>
      <c r="H1044">
        <v>2</v>
      </c>
      <c r="I1044" t="s">
        <v>2119</v>
      </c>
    </row>
    <row r="1045" spans="1:9" x14ac:dyDescent="0.3">
      <c r="A1045" s="1" t="s">
        <v>2127</v>
      </c>
      <c r="B1045" s="1" t="s">
        <v>2118</v>
      </c>
      <c r="C1045" s="1" t="s">
        <v>1798</v>
      </c>
      <c r="D1045" s="1" t="s">
        <v>15</v>
      </c>
      <c r="E1045">
        <v>31</v>
      </c>
      <c r="F1045">
        <v>15.5</v>
      </c>
      <c r="G1045" s="1" t="s">
        <v>2125</v>
      </c>
      <c r="H1045">
        <v>2</v>
      </c>
      <c r="I1045" t="s">
        <v>2119</v>
      </c>
    </row>
    <row r="1046" spans="1:9" x14ac:dyDescent="0.3">
      <c r="A1046" s="1" t="s">
        <v>2127</v>
      </c>
      <c r="B1046" s="1" t="s">
        <v>2118</v>
      </c>
      <c r="C1046" s="1" t="s">
        <v>1799</v>
      </c>
      <c r="D1046" s="1" t="s">
        <v>15</v>
      </c>
      <c r="E1046">
        <v>31</v>
      </c>
      <c r="F1046">
        <v>15.5</v>
      </c>
      <c r="G1046" s="1" t="s">
        <v>2125</v>
      </c>
      <c r="H1046">
        <v>1</v>
      </c>
      <c r="I1046" t="s">
        <v>2119</v>
      </c>
    </row>
    <row r="1047" spans="1:9" x14ac:dyDescent="0.3">
      <c r="A1047" s="1" t="s">
        <v>2127</v>
      </c>
      <c r="B1047" s="1" t="s">
        <v>2121</v>
      </c>
      <c r="C1047" s="1" t="s">
        <v>1800</v>
      </c>
      <c r="D1047" s="1" t="s">
        <v>20</v>
      </c>
      <c r="E1047">
        <v>18</v>
      </c>
      <c r="F1047">
        <v>7.75</v>
      </c>
      <c r="G1047" s="1" t="s">
        <v>824</v>
      </c>
      <c r="H1047">
        <v>1</v>
      </c>
      <c r="I1047" t="s">
        <v>2119</v>
      </c>
    </row>
    <row r="1048" spans="1:9" x14ac:dyDescent="0.3">
      <c r="A1048" s="1" t="s">
        <v>2127</v>
      </c>
      <c r="B1048" s="1" t="s">
        <v>2121</v>
      </c>
      <c r="C1048" s="1" t="s">
        <v>1801</v>
      </c>
      <c r="D1048" s="1" t="s">
        <v>20</v>
      </c>
      <c r="E1048">
        <v>22</v>
      </c>
      <c r="F1048">
        <v>7.8958000000000004</v>
      </c>
      <c r="G1048" s="1" t="s">
        <v>824</v>
      </c>
      <c r="H1048">
        <v>1</v>
      </c>
      <c r="I1048" t="s">
        <v>2119</v>
      </c>
    </row>
    <row r="1049" spans="1:9" x14ac:dyDescent="0.3">
      <c r="A1049" s="1" t="s">
        <v>2127</v>
      </c>
      <c r="B1049" s="1" t="s">
        <v>2118</v>
      </c>
      <c r="C1049" s="1" t="s">
        <v>1802</v>
      </c>
      <c r="D1049" s="1" t="s">
        <v>15</v>
      </c>
      <c r="E1049">
        <v>15</v>
      </c>
      <c r="F1049">
        <v>7.2249999999999996</v>
      </c>
      <c r="G1049" s="1" t="s">
        <v>2123</v>
      </c>
      <c r="H1049">
        <v>1</v>
      </c>
      <c r="I1049" t="s">
        <v>2120</v>
      </c>
    </row>
    <row r="1050" spans="1:9" x14ac:dyDescent="0.3">
      <c r="A1050" s="1" t="s">
        <v>2127</v>
      </c>
      <c r="B1050" s="1" t="s">
        <v>2118</v>
      </c>
      <c r="C1050" s="1" t="s">
        <v>1803</v>
      </c>
      <c r="D1050" s="1" t="s">
        <v>15</v>
      </c>
      <c r="E1050">
        <v>1</v>
      </c>
      <c r="F1050">
        <v>15.7417</v>
      </c>
      <c r="G1050" s="1" t="s">
        <v>2123</v>
      </c>
      <c r="H1050">
        <v>3</v>
      </c>
      <c r="I1050" t="s">
        <v>2120</v>
      </c>
    </row>
    <row r="1051" spans="1:9" x14ac:dyDescent="0.3">
      <c r="A1051" s="1" t="s">
        <v>2127</v>
      </c>
      <c r="B1051" s="1" t="s">
        <v>2118</v>
      </c>
      <c r="C1051" s="1" t="s">
        <v>1804</v>
      </c>
      <c r="D1051" s="1" t="s">
        <v>20</v>
      </c>
      <c r="E1051">
        <v>20</v>
      </c>
      <c r="F1051">
        <v>15.7417</v>
      </c>
      <c r="G1051" s="1" t="s">
        <v>2123</v>
      </c>
      <c r="H1051">
        <v>3</v>
      </c>
      <c r="I1051" t="s">
        <v>2119</v>
      </c>
    </row>
    <row r="1052" spans="1:9" x14ac:dyDescent="0.3">
      <c r="A1052" s="1" t="s">
        <v>2127</v>
      </c>
      <c r="B1052" s="1" t="s">
        <v>2118</v>
      </c>
      <c r="C1052" s="1" t="s">
        <v>1805</v>
      </c>
      <c r="D1052" s="1" t="s">
        <v>15</v>
      </c>
      <c r="E1052">
        <v>19</v>
      </c>
      <c r="F1052">
        <v>15.7417</v>
      </c>
      <c r="G1052" s="1" t="s">
        <v>2123</v>
      </c>
      <c r="H1052">
        <v>3</v>
      </c>
      <c r="I1052" t="s">
        <v>2119</v>
      </c>
    </row>
    <row r="1053" spans="1:9" x14ac:dyDescent="0.3">
      <c r="A1053" s="1" t="s">
        <v>2127</v>
      </c>
      <c r="B1053" s="1" t="s">
        <v>2121</v>
      </c>
      <c r="C1053" s="1" t="s">
        <v>1806</v>
      </c>
      <c r="D1053" s="1" t="s">
        <v>20</v>
      </c>
      <c r="E1053">
        <v>33</v>
      </c>
      <c r="F1053">
        <v>8.0500000000000007</v>
      </c>
      <c r="G1053" s="1" t="s">
        <v>824</v>
      </c>
      <c r="H1053">
        <v>1</v>
      </c>
      <c r="I1053" t="s">
        <v>2119</v>
      </c>
    </row>
    <row r="1054" spans="1:9" x14ac:dyDescent="0.3">
      <c r="A1054" s="1" t="s">
        <v>2127</v>
      </c>
      <c r="B1054" s="1" t="s">
        <v>2121</v>
      </c>
      <c r="C1054" s="1" t="s">
        <v>1808</v>
      </c>
      <c r="D1054" s="1" t="s">
        <v>20</v>
      </c>
      <c r="E1054">
        <v>31</v>
      </c>
      <c r="F1054">
        <v>7.8958000000000004</v>
      </c>
      <c r="G1054" s="1" t="s">
        <v>824</v>
      </c>
      <c r="H1054">
        <v>1</v>
      </c>
      <c r="I1054" t="s">
        <v>2119</v>
      </c>
    </row>
    <row r="1055" spans="1:9" x14ac:dyDescent="0.3">
      <c r="A1055" s="1" t="s">
        <v>2127</v>
      </c>
      <c r="B1055" s="1" t="s">
        <v>2121</v>
      </c>
      <c r="C1055" s="1" t="s">
        <v>1809</v>
      </c>
      <c r="D1055" s="1" t="s">
        <v>20</v>
      </c>
      <c r="E1055">
        <v>31</v>
      </c>
      <c r="F1055">
        <v>7.2291999999999996</v>
      </c>
      <c r="G1055" s="1" t="s">
        <v>2123</v>
      </c>
      <c r="H1055">
        <v>1</v>
      </c>
      <c r="I1055" t="s">
        <v>2119</v>
      </c>
    </row>
    <row r="1056" spans="1:9" x14ac:dyDescent="0.3">
      <c r="A1056" s="1" t="s">
        <v>2127</v>
      </c>
      <c r="B1056" s="1" t="s">
        <v>2121</v>
      </c>
      <c r="C1056" s="1" t="s">
        <v>1810</v>
      </c>
      <c r="D1056" s="1" t="s">
        <v>15</v>
      </c>
      <c r="E1056">
        <v>31</v>
      </c>
      <c r="F1056">
        <v>7.75</v>
      </c>
      <c r="G1056" s="1" t="s">
        <v>2125</v>
      </c>
      <c r="H1056">
        <v>1</v>
      </c>
      <c r="I1056" t="s">
        <v>2119</v>
      </c>
    </row>
    <row r="1057" spans="1:9" x14ac:dyDescent="0.3">
      <c r="A1057" s="1" t="s">
        <v>2127</v>
      </c>
      <c r="B1057" s="1" t="s">
        <v>2121</v>
      </c>
      <c r="C1057" s="1" t="s">
        <v>1811</v>
      </c>
      <c r="D1057" s="1" t="s">
        <v>20</v>
      </c>
      <c r="E1057">
        <v>31</v>
      </c>
      <c r="F1057">
        <v>7.8958000000000004</v>
      </c>
      <c r="G1057" s="1" t="s">
        <v>824</v>
      </c>
      <c r="H1057">
        <v>1</v>
      </c>
      <c r="I1057" t="s">
        <v>2119</v>
      </c>
    </row>
    <row r="1058" spans="1:9" x14ac:dyDescent="0.3">
      <c r="A1058" s="1" t="s">
        <v>2127</v>
      </c>
      <c r="B1058" s="1" t="s">
        <v>2118</v>
      </c>
      <c r="C1058" s="1" t="s">
        <v>1812</v>
      </c>
      <c r="D1058" s="1" t="s">
        <v>20</v>
      </c>
      <c r="E1058">
        <v>12</v>
      </c>
      <c r="F1058">
        <v>11.2417</v>
      </c>
      <c r="G1058" s="1" t="s">
        <v>2123</v>
      </c>
      <c r="H1058">
        <v>2</v>
      </c>
      <c r="I1058" t="s">
        <v>2120</v>
      </c>
    </row>
    <row r="1059" spans="1:9" x14ac:dyDescent="0.3">
      <c r="A1059" s="1" t="s">
        <v>2127</v>
      </c>
      <c r="B1059" s="1" t="s">
        <v>2118</v>
      </c>
      <c r="C1059" s="1" t="s">
        <v>1813</v>
      </c>
      <c r="D1059" s="1" t="s">
        <v>15</v>
      </c>
      <c r="E1059">
        <v>14</v>
      </c>
      <c r="F1059">
        <v>11.2417</v>
      </c>
      <c r="G1059" s="1" t="s">
        <v>2123</v>
      </c>
      <c r="H1059">
        <v>2</v>
      </c>
      <c r="I1059" t="s">
        <v>2120</v>
      </c>
    </row>
    <row r="1060" spans="1:9" x14ac:dyDescent="0.3">
      <c r="A1060" s="1" t="s">
        <v>2127</v>
      </c>
      <c r="B1060" s="1" t="s">
        <v>2121</v>
      </c>
      <c r="C1060" s="1" t="s">
        <v>1814</v>
      </c>
      <c r="D1060" s="1" t="s">
        <v>15</v>
      </c>
      <c r="E1060">
        <v>29</v>
      </c>
      <c r="F1060">
        <v>7.9249999999999998</v>
      </c>
      <c r="G1060" s="1" t="s">
        <v>824</v>
      </c>
      <c r="H1060">
        <v>1</v>
      </c>
      <c r="I1060" t="s">
        <v>2119</v>
      </c>
    </row>
    <row r="1061" spans="1:9" x14ac:dyDescent="0.3">
      <c r="A1061" s="1" t="s">
        <v>2127</v>
      </c>
      <c r="B1061" s="1" t="s">
        <v>2121</v>
      </c>
      <c r="C1061" s="1" t="s">
        <v>1815</v>
      </c>
      <c r="D1061" s="1" t="s">
        <v>20</v>
      </c>
      <c r="E1061">
        <v>28</v>
      </c>
      <c r="F1061">
        <v>8.0500000000000007</v>
      </c>
      <c r="G1061" s="1" t="s">
        <v>824</v>
      </c>
      <c r="H1061">
        <v>1</v>
      </c>
      <c r="I1061" t="s">
        <v>2119</v>
      </c>
    </row>
    <row r="1062" spans="1:9" x14ac:dyDescent="0.3">
      <c r="A1062" s="1" t="s">
        <v>2127</v>
      </c>
      <c r="B1062" s="1" t="s">
        <v>2118</v>
      </c>
      <c r="C1062" s="1" t="s">
        <v>1816</v>
      </c>
      <c r="D1062" s="1" t="s">
        <v>15</v>
      </c>
      <c r="E1062">
        <v>18</v>
      </c>
      <c r="F1062">
        <v>7.7750000000000004</v>
      </c>
      <c r="G1062" s="1" t="s">
        <v>824</v>
      </c>
      <c r="H1062">
        <v>1</v>
      </c>
      <c r="I1062" t="s">
        <v>2119</v>
      </c>
    </row>
    <row r="1063" spans="1:9" x14ac:dyDescent="0.3">
      <c r="A1063" s="1" t="s">
        <v>2127</v>
      </c>
      <c r="B1063" s="1" t="s">
        <v>2118</v>
      </c>
      <c r="C1063" s="1" t="s">
        <v>1817</v>
      </c>
      <c r="D1063" s="1" t="s">
        <v>15</v>
      </c>
      <c r="E1063">
        <v>26</v>
      </c>
      <c r="F1063">
        <v>7.8541999999999996</v>
      </c>
      <c r="G1063" s="1" t="s">
        <v>824</v>
      </c>
      <c r="H1063">
        <v>1</v>
      </c>
      <c r="I1063" t="s">
        <v>2119</v>
      </c>
    </row>
    <row r="1064" spans="1:9" x14ac:dyDescent="0.3">
      <c r="A1064" s="1" t="s">
        <v>2127</v>
      </c>
      <c r="B1064" s="1" t="s">
        <v>2121</v>
      </c>
      <c r="C1064" s="1" t="s">
        <v>1818</v>
      </c>
      <c r="D1064" s="1" t="s">
        <v>20</v>
      </c>
      <c r="E1064">
        <v>21</v>
      </c>
      <c r="F1064">
        <v>7.8541999999999996</v>
      </c>
      <c r="G1064" s="1" t="s">
        <v>824</v>
      </c>
      <c r="H1064">
        <v>1</v>
      </c>
      <c r="I1064" t="s">
        <v>2119</v>
      </c>
    </row>
    <row r="1065" spans="1:9" x14ac:dyDescent="0.3">
      <c r="A1065" s="1" t="s">
        <v>2127</v>
      </c>
      <c r="B1065" s="1" t="s">
        <v>2121</v>
      </c>
      <c r="C1065" s="1" t="s">
        <v>1819</v>
      </c>
      <c r="D1065" s="1" t="s">
        <v>20</v>
      </c>
      <c r="E1065">
        <v>41</v>
      </c>
      <c r="F1065">
        <v>7.125</v>
      </c>
      <c r="G1065" s="1" t="s">
        <v>824</v>
      </c>
      <c r="H1065">
        <v>1</v>
      </c>
      <c r="I1065" t="s">
        <v>2119</v>
      </c>
    </row>
    <row r="1066" spans="1:9" x14ac:dyDescent="0.3">
      <c r="A1066" s="1" t="s">
        <v>2127</v>
      </c>
      <c r="B1066" s="1" t="s">
        <v>2118</v>
      </c>
      <c r="C1066" s="1" t="s">
        <v>1822</v>
      </c>
      <c r="D1066" s="1" t="s">
        <v>20</v>
      </c>
      <c r="E1066">
        <v>39</v>
      </c>
      <c r="F1066">
        <v>7.9249999999999998</v>
      </c>
      <c r="G1066" s="1" t="s">
        <v>824</v>
      </c>
      <c r="H1066">
        <v>1</v>
      </c>
      <c r="I1066" t="s">
        <v>2119</v>
      </c>
    </row>
    <row r="1067" spans="1:9" x14ac:dyDescent="0.3">
      <c r="A1067" s="1" t="s">
        <v>2127</v>
      </c>
      <c r="B1067" s="1" t="s">
        <v>2121</v>
      </c>
      <c r="C1067" s="1" t="s">
        <v>1824</v>
      </c>
      <c r="D1067" s="1" t="s">
        <v>20</v>
      </c>
      <c r="E1067">
        <v>21</v>
      </c>
      <c r="F1067">
        <v>7.8</v>
      </c>
      <c r="G1067" s="1" t="s">
        <v>824</v>
      </c>
      <c r="H1067">
        <v>1</v>
      </c>
      <c r="I1067" t="s">
        <v>2119</v>
      </c>
    </row>
    <row r="1068" spans="1:9" x14ac:dyDescent="0.3">
      <c r="A1068" s="1" t="s">
        <v>2127</v>
      </c>
      <c r="B1068" s="1" t="s">
        <v>2121</v>
      </c>
      <c r="C1068" s="1" t="s">
        <v>1826</v>
      </c>
      <c r="D1068" s="1" t="s">
        <v>20</v>
      </c>
      <c r="E1068">
        <v>28.5</v>
      </c>
      <c r="F1068">
        <v>7.2291999999999996</v>
      </c>
      <c r="G1068" s="1" t="s">
        <v>2123</v>
      </c>
      <c r="H1068">
        <v>1</v>
      </c>
      <c r="I1068" t="s">
        <v>2119</v>
      </c>
    </row>
    <row r="1069" spans="1:9" x14ac:dyDescent="0.3">
      <c r="A1069" s="1" t="s">
        <v>2127</v>
      </c>
      <c r="B1069" s="1" t="s">
        <v>2118</v>
      </c>
      <c r="C1069" s="1" t="s">
        <v>1827</v>
      </c>
      <c r="D1069" s="1" t="s">
        <v>15</v>
      </c>
      <c r="E1069">
        <v>22</v>
      </c>
      <c r="F1069">
        <v>7.75</v>
      </c>
      <c r="G1069" s="1" t="s">
        <v>824</v>
      </c>
      <c r="H1069">
        <v>1</v>
      </c>
      <c r="I1069" t="s">
        <v>2119</v>
      </c>
    </row>
    <row r="1070" spans="1:9" x14ac:dyDescent="0.3">
      <c r="A1070" s="1" t="s">
        <v>2127</v>
      </c>
      <c r="B1070" s="1" t="s">
        <v>2121</v>
      </c>
      <c r="C1070" s="1" t="s">
        <v>1828</v>
      </c>
      <c r="D1070" s="1" t="s">
        <v>20</v>
      </c>
      <c r="E1070">
        <v>61</v>
      </c>
      <c r="F1070">
        <v>6.2374999999999998</v>
      </c>
      <c r="G1070" s="1" t="s">
        <v>824</v>
      </c>
      <c r="H1070">
        <v>1</v>
      </c>
      <c r="I1070" t="s">
        <v>2122</v>
      </c>
    </row>
    <row r="1071" spans="1:9" x14ac:dyDescent="0.3">
      <c r="A1071" s="1" t="s">
        <v>2127</v>
      </c>
      <c r="B1071" s="1" t="s">
        <v>2121</v>
      </c>
      <c r="C1071" s="1" t="s">
        <v>1829</v>
      </c>
      <c r="D1071" s="1" t="s">
        <v>20</v>
      </c>
      <c r="E1071">
        <v>31</v>
      </c>
      <c r="F1071">
        <v>15.5</v>
      </c>
      <c r="G1071" s="1" t="s">
        <v>2125</v>
      </c>
      <c r="H1071">
        <v>2</v>
      </c>
      <c r="I1071" t="s">
        <v>2119</v>
      </c>
    </row>
    <row r="1072" spans="1:9" x14ac:dyDescent="0.3">
      <c r="A1072" s="1" t="s">
        <v>2127</v>
      </c>
      <c r="B1072" s="1" t="s">
        <v>2121</v>
      </c>
      <c r="C1072" s="1" t="s">
        <v>1830</v>
      </c>
      <c r="D1072" s="1" t="s">
        <v>20</v>
      </c>
      <c r="E1072">
        <v>31</v>
      </c>
      <c r="F1072">
        <v>7.8292000000000002</v>
      </c>
      <c r="G1072" s="1" t="s">
        <v>2125</v>
      </c>
      <c r="H1072">
        <v>1</v>
      </c>
      <c r="I1072" t="s">
        <v>2119</v>
      </c>
    </row>
    <row r="1073" spans="1:9" x14ac:dyDescent="0.3">
      <c r="A1073" s="1" t="s">
        <v>2127</v>
      </c>
      <c r="B1073" s="1" t="s">
        <v>2118</v>
      </c>
      <c r="C1073" s="1" t="s">
        <v>1831</v>
      </c>
      <c r="D1073" s="1" t="s">
        <v>15</v>
      </c>
      <c r="E1073">
        <v>31</v>
      </c>
      <c r="F1073">
        <v>15.5</v>
      </c>
      <c r="G1073" s="1" t="s">
        <v>2125</v>
      </c>
      <c r="H1073">
        <v>2</v>
      </c>
      <c r="I1073" t="s">
        <v>2119</v>
      </c>
    </row>
    <row r="1074" spans="1:9" x14ac:dyDescent="0.3">
      <c r="A1074" s="1" t="s">
        <v>2127</v>
      </c>
      <c r="B1074" s="1" t="s">
        <v>2121</v>
      </c>
      <c r="C1074" s="1" t="s">
        <v>1832</v>
      </c>
      <c r="D1074" s="1" t="s">
        <v>20</v>
      </c>
      <c r="E1074">
        <v>31</v>
      </c>
      <c r="F1074">
        <v>7.7332999999999998</v>
      </c>
      <c r="G1074" s="1" t="s">
        <v>2125</v>
      </c>
      <c r="H1074">
        <v>1</v>
      </c>
      <c r="I1074" t="s">
        <v>2119</v>
      </c>
    </row>
    <row r="1075" spans="1:9" x14ac:dyDescent="0.3">
      <c r="A1075" s="1" t="s">
        <v>2127</v>
      </c>
      <c r="B1075" s="1" t="s">
        <v>2121</v>
      </c>
      <c r="C1075" s="1" t="s">
        <v>1833</v>
      </c>
      <c r="D1075" s="1" t="s">
        <v>20</v>
      </c>
      <c r="E1075">
        <v>31</v>
      </c>
      <c r="F1075">
        <v>7.75</v>
      </c>
      <c r="G1075" s="1" t="s">
        <v>2125</v>
      </c>
      <c r="H1075">
        <v>1</v>
      </c>
      <c r="I1075" t="s">
        <v>2119</v>
      </c>
    </row>
    <row r="1076" spans="1:9" x14ac:dyDescent="0.3">
      <c r="A1076" s="1" t="s">
        <v>2127</v>
      </c>
      <c r="B1076" s="1" t="s">
        <v>2121</v>
      </c>
      <c r="C1076" s="1" t="s">
        <v>1834</v>
      </c>
      <c r="D1076" s="1" t="s">
        <v>20</v>
      </c>
      <c r="E1076">
        <v>31</v>
      </c>
      <c r="F1076">
        <v>7.75</v>
      </c>
      <c r="G1076" s="1" t="s">
        <v>2125</v>
      </c>
      <c r="H1076">
        <v>1</v>
      </c>
      <c r="I1076" t="s">
        <v>2119</v>
      </c>
    </row>
    <row r="1077" spans="1:9" x14ac:dyDescent="0.3">
      <c r="A1077" s="1" t="s">
        <v>2127</v>
      </c>
      <c r="B1077" s="1" t="s">
        <v>2121</v>
      </c>
      <c r="C1077" s="1" t="s">
        <v>1835</v>
      </c>
      <c r="D1077" s="1" t="s">
        <v>20</v>
      </c>
      <c r="E1077">
        <v>23</v>
      </c>
      <c r="F1077">
        <v>9.2249999999999996</v>
      </c>
      <c r="G1077" s="1" t="s">
        <v>824</v>
      </c>
      <c r="H1077">
        <v>1</v>
      </c>
      <c r="I1077" t="s">
        <v>2119</v>
      </c>
    </row>
    <row r="1078" spans="1:9" x14ac:dyDescent="0.3">
      <c r="A1078" s="1" t="s">
        <v>2127</v>
      </c>
      <c r="B1078" s="1" t="s">
        <v>2121</v>
      </c>
      <c r="C1078" s="1" t="s">
        <v>1836</v>
      </c>
      <c r="D1078" s="1" t="s">
        <v>15</v>
      </c>
      <c r="E1078">
        <v>31</v>
      </c>
      <c r="F1078">
        <v>7.75</v>
      </c>
      <c r="G1078" s="1" t="s">
        <v>2125</v>
      </c>
      <c r="H1078">
        <v>1</v>
      </c>
      <c r="I1078" t="s">
        <v>2119</v>
      </c>
    </row>
    <row r="1079" spans="1:9" x14ac:dyDescent="0.3">
      <c r="A1079" s="1" t="s">
        <v>2127</v>
      </c>
      <c r="B1079" s="1" t="s">
        <v>2118</v>
      </c>
      <c r="C1079" s="1" t="s">
        <v>1837</v>
      </c>
      <c r="D1079" s="1" t="s">
        <v>15</v>
      </c>
      <c r="E1079">
        <v>31</v>
      </c>
      <c r="F1079">
        <v>7.75</v>
      </c>
      <c r="G1079" s="1" t="s">
        <v>2125</v>
      </c>
      <c r="H1079">
        <v>1</v>
      </c>
      <c r="I1079" t="s">
        <v>2119</v>
      </c>
    </row>
    <row r="1080" spans="1:9" x14ac:dyDescent="0.3">
      <c r="A1080" s="1" t="s">
        <v>2127</v>
      </c>
      <c r="B1080" s="1" t="s">
        <v>2118</v>
      </c>
      <c r="C1080" s="1" t="s">
        <v>1838</v>
      </c>
      <c r="D1080" s="1" t="s">
        <v>15</v>
      </c>
      <c r="E1080">
        <v>31</v>
      </c>
      <c r="F1080">
        <v>7.8792</v>
      </c>
      <c r="G1080" s="1" t="s">
        <v>2125</v>
      </c>
      <c r="H1080">
        <v>1</v>
      </c>
      <c r="I1080" t="s">
        <v>2119</v>
      </c>
    </row>
    <row r="1081" spans="1:9" x14ac:dyDescent="0.3">
      <c r="A1081" s="1" t="s">
        <v>2127</v>
      </c>
      <c r="B1081" s="1" t="s">
        <v>2118</v>
      </c>
      <c r="C1081" s="1" t="s">
        <v>1839</v>
      </c>
      <c r="D1081" s="1" t="s">
        <v>15</v>
      </c>
      <c r="E1081">
        <v>22</v>
      </c>
      <c r="F1081">
        <v>7.7750000000000004</v>
      </c>
      <c r="G1081" s="1" t="s">
        <v>824</v>
      </c>
      <c r="H1081">
        <v>1</v>
      </c>
      <c r="I1081" t="s">
        <v>2119</v>
      </c>
    </row>
    <row r="1082" spans="1:9" x14ac:dyDescent="0.3">
      <c r="A1082" s="1" t="s">
        <v>2127</v>
      </c>
      <c r="B1082" s="1" t="s">
        <v>2118</v>
      </c>
      <c r="C1082" s="1" t="s">
        <v>1840</v>
      </c>
      <c r="D1082" s="1" t="s">
        <v>20</v>
      </c>
      <c r="E1082">
        <v>31</v>
      </c>
      <c r="F1082">
        <v>7.75</v>
      </c>
      <c r="G1082" s="1" t="s">
        <v>2125</v>
      </c>
      <c r="H1082">
        <v>1</v>
      </c>
      <c r="I1082" t="s">
        <v>2119</v>
      </c>
    </row>
    <row r="1083" spans="1:9" x14ac:dyDescent="0.3">
      <c r="A1083" s="1" t="s">
        <v>2127</v>
      </c>
      <c r="B1083" s="1" t="s">
        <v>2118</v>
      </c>
      <c r="C1083" s="1" t="s">
        <v>1841</v>
      </c>
      <c r="D1083" s="1" t="s">
        <v>15</v>
      </c>
      <c r="E1083">
        <v>31</v>
      </c>
      <c r="F1083">
        <v>7.8292000000000002</v>
      </c>
      <c r="G1083" s="1" t="s">
        <v>2125</v>
      </c>
      <c r="H1083">
        <v>1</v>
      </c>
      <c r="I1083" t="s">
        <v>2119</v>
      </c>
    </row>
    <row r="1084" spans="1:9" x14ac:dyDescent="0.3">
      <c r="A1084" s="1" t="s">
        <v>2127</v>
      </c>
      <c r="B1084" s="1" t="s">
        <v>2118</v>
      </c>
      <c r="C1084" s="1" t="s">
        <v>1842</v>
      </c>
      <c r="D1084" s="1" t="s">
        <v>20</v>
      </c>
      <c r="E1084">
        <v>9</v>
      </c>
      <c r="F1084">
        <v>3.1707999999999998</v>
      </c>
      <c r="G1084" s="1" t="s">
        <v>824</v>
      </c>
      <c r="H1084">
        <v>2</v>
      </c>
      <c r="I1084" t="s">
        <v>2120</v>
      </c>
    </row>
    <row r="1085" spans="1:9" x14ac:dyDescent="0.3">
      <c r="A1085" s="1" t="s">
        <v>2127</v>
      </c>
      <c r="B1085" s="1" t="s">
        <v>2121</v>
      </c>
      <c r="C1085" s="1" t="s">
        <v>1844</v>
      </c>
      <c r="D1085" s="1" t="s">
        <v>20</v>
      </c>
      <c r="E1085">
        <v>28</v>
      </c>
      <c r="F1085">
        <v>22.524999999999999</v>
      </c>
      <c r="G1085" s="1" t="s">
        <v>824</v>
      </c>
      <c r="H1085">
        <v>1</v>
      </c>
      <c r="I1085" t="s">
        <v>2119</v>
      </c>
    </row>
    <row r="1086" spans="1:9" x14ac:dyDescent="0.3">
      <c r="A1086" s="1" t="s">
        <v>2127</v>
      </c>
      <c r="B1086" s="1" t="s">
        <v>2121</v>
      </c>
      <c r="C1086" s="1" t="s">
        <v>1845</v>
      </c>
      <c r="D1086" s="1" t="s">
        <v>20</v>
      </c>
      <c r="E1086">
        <v>42</v>
      </c>
      <c r="F1086">
        <v>8.4041999999999994</v>
      </c>
      <c r="G1086" s="1" t="s">
        <v>824</v>
      </c>
      <c r="H1086">
        <v>2</v>
      </c>
      <c r="I1086" t="s">
        <v>2119</v>
      </c>
    </row>
    <row r="1087" spans="1:9" x14ac:dyDescent="0.3">
      <c r="A1087" s="1" t="s">
        <v>2127</v>
      </c>
      <c r="B1087" s="1" t="s">
        <v>2121</v>
      </c>
      <c r="C1087" s="1" t="s">
        <v>1846</v>
      </c>
      <c r="D1087" s="1" t="s">
        <v>20</v>
      </c>
      <c r="E1087">
        <v>31</v>
      </c>
      <c r="F1087">
        <v>7.3125</v>
      </c>
      <c r="G1087" s="1" t="s">
        <v>824</v>
      </c>
      <c r="H1087">
        <v>1</v>
      </c>
      <c r="I1087" t="s">
        <v>2119</v>
      </c>
    </row>
    <row r="1088" spans="1:9" x14ac:dyDescent="0.3">
      <c r="A1088" s="1" t="s">
        <v>2127</v>
      </c>
      <c r="B1088" s="1" t="s">
        <v>2121</v>
      </c>
      <c r="C1088" s="1" t="s">
        <v>1848</v>
      </c>
      <c r="D1088" s="1" t="s">
        <v>15</v>
      </c>
      <c r="E1088">
        <v>31</v>
      </c>
      <c r="F1088">
        <v>7.8541999999999996</v>
      </c>
      <c r="G1088" s="1" t="s">
        <v>824</v>
      </c>
      <c r="H1088">
        <v>1</v>
      </c>
      <c r="I1088" t="s">
        <v>2119</v>
      </c>
    </row>
    <row r="1089" spans="1:9" x14ac:dyDescent="0.3">
      <c r="A1089" s="1" t="s">
        <v>2127</v>
      </c>
      <c r="B1089" s="1" t="s">
        <v>2121</v>
      </c>
      <c r="C1089" s="1" t="s">
        <v>1849</v>
      </c>
      <c r="D1089" s="1" t="s">
        <v>20</v>
      </c>
      <c r="E1089">
        <v>28</v>
      </c>
      <c r="F1089">
        <v>7.8541999999999996</v>
      </c>
      <c r="G1089" s="1" t="s">
        <v>824</v>
      </c>
      <c r="H1089">
        <v>1</v>
      </c>
      <c r="I1089" t="s">
        <v>2119</v>
      </c>
    </row>
    <row r="1090" spans="1:9" x14ac:dyDescent="0.3">
      <c r="A1090" s="1" t="s">
        <v>2127</v>
      </c>
      <c r="B1090" s="1" t="s">
        <v>2118</v>
      </c>
      <c r="C1090" s="1" t="s">
        <v>1850</v>
      </c>
      <c r="D1090" s="1" t="s">
        <v>20</v>
      </c>
      <c r="E1090">
        <v>32</v>
      </c>
      <c r="F1090">
        <v>7.7750000000000004</v>
      </c>
      <c r="G1090" s="1" t="s">
        <v>824</v>
      </c>
      <c r="H1090">
        <v>1</v>
      </c>
      <c r="I1090" t="s">
        <v>2119</v>
      </c>
    </row>
    <row r="1091" spans="1:9" x14ac:dyDescent="0.3">
      <c r="A1091" s="1" t="s">
        <v>2127</v>
      </c>
      <c r="B1091" s="1" t="s">
        <v>2121</v>
      </c>
      <c r="C1091" s="1" t="s">
        <v>1851</v>
      </c>
      <c r="D1091" s="1" t="s">
        <v>20</v>
      </c>
      <c r="E1091">
        <v>20</v>
      </c>
      <c r="F1091">
        <v>9.2249999999999996</v>
      </c>
      <c r="G1091" s="1" t="s">
        <v>824</v>
      </c>
      <c r="H1091">
        <v>1</v>
      </c>
      <c r="I1091" t="s">
        <v>2119</v>
      </c>
    </row>
    <row r="1092" spans="1:9" x14ac:dyDescent="0.3">
      <c r="A1092" s="1" t="s">
        <v>2127</v>
      </c>
      <c r="B1092" s="1" t="s">
        <v>2121</v>
      </c>
      <c r="C1092" s="1" t="s">
        <v>1853</v>
      </c>
      <c r="D1092" s="1" t="s">
        <v>15</v>
      </c>
      <c r="E1092">
        <v>23</v>
      </c>
      <c r="F1092">
        <v>8.6624999999999996</v>
      </c>
      <c r="G1092" s="1" t="s">
        <v>824</v>
      </c>
      <c r="H1092">
        <v>1</v>
      </c>
      <c r="I1092" t="s">
        <v>2119</v>
      </c>
    </row>
    <row r="1093" spans="1:9" x14ac:dyDescent="0.3">
      <c r="A1093" s="1" t="s">
        <v>2127</v>
      </c>
      <c r="B1093" s="1" t="s">
        <v>2121</v>
      </c>
      <c r="C1093" s="1" t="s">
        <v>1854</v>
      </c>
      <c r="D1093" s="1" t="s">
        <v>15</v>
      </c>
      <c r="E1093">
        <v>20</v>
      </c>
      <c r="F1093">
        <v>8.6624999999999996</v>
      </c>
      <c r="G1093" s="1" t="s">
        <v>824</v>
      </c>
      <c r="H1093">
        <v>1</v>
      </c>
      <c r="I1093" t="s">
        <v>2119</v>
      </c>
    </row>
    <row r="1094" spans="1:9" x14ac:dyDescent="0.3">
      <c r="A1094" s="1" t="s">
        <v>2127</v>
      </c>
      <c r="B1094" s="1" t="s">
        <v>2121</v>
      </c>
      <c r="C1094" s="1" t="s">
        <v>1855</v>
      </c>
      <c r="D1094" s="1" t="s">
        <v>20</v>
      </c>
      <c r="E1094">
        <v>20</v>
      </c>
      <c r="F1094">
        <v>8.6624999999999996</v>
      </c>
      <c r="G1094" s="1" t="s">
        <v>824</v>
      </c>
      <c r="H1094">
        <v>1</v>
      </c>
      <c r="I1094" t="s">
        <v>2119</v>
      </c>
    </row>
    <row r="1095" spans="1:9" x14ac:dyDescent="0.3">
      <c r="A1095" s="1" t="s">
        <v>2127</v>
      </c>
      <c r="B1095" s="1" t="s">
        <v>2121</v>
      </c>
      <c r="C1095" s="1" t="s">
        <v>1856</v>
      </c>
      <c r="D1095" s="1" t="s">
        <v>20</v>
      </c>
      <c r="E1095">
        <v>16</v>
      </c>
      <c r="F1095">
        <v>9.2166999999999994</v>
      </c>
      <c r="G1095" s="1" t="s">
        <v>824</v>
      </c>
      <c r="H1095">
        <v>1</v>
      </c>
      <c r="I1095" t="s">
        <v>2120</v>
      </c>
    </row>
    <row r="1096" spans="1:9" x14ac:dyDescent="0.3">
      <c r="A1096" s="1" t="s">
        <v>2127</v>
      </c>
      <c r="B1096" s="1" t="s">
        <v>2118</v>
      </c>
      <c r="C1096" s="1" t="s">
        <v>1857</v>
      </c>
      <c r="D1096" s="1" t="s">
        <v>15</v>
      </c>
      <c r="E1096">
        <v>31</v>
      </c>
      <c r="F1096">
        <v>8.6832999999999991</v>
      </c>
      <c r="G1096" s="1" t="s">
        <v>824</v>
      </c>
      <c r="H1096">
        <v>1</v>
      </c>
      <c r="I1096" t="s">
        <v>2119</v>
      </c>
    </row>
    <row r="1097" spans="1:9" x14ac:dyDescent="0.3">
      <c r="A1097" s="1" t="s">
        <v>2127</v>
      </c>
      <c r="B1097" s="1" t="s">
        <v>2121</v>
      </c>
      <c r="C1097" s="1" t="s">
        <v>1858</v>
      </c>
      <c r="D1097" s="1" t="s">
        <v>15</v>
      </c>
      <c r="E1097">
        <v>31</v>
      </c>
      <c r="F1097">
        <v>7.6292</v>
      </c>
      <c r="G1097" s="1" t="s">
        <v>2125</v>
      </c>
      <c r="H1097">
        <v>1</v>
      </c>
      <c r="I1097" t="s">
        <v>2119</v>
      </c>
    </row>
    <row r="1098" spans="1:9" x14ac:dyDescent="0.3">
      <c r="A1098" s="1" t="s">
        <v>2127</v>
      </c>
      <c r="B1098" s="1" t="s">
        <v>2121</v>
      </c>
      <c r="C1098" s="1" t="s">
        <v>1859</v>
      </c>
      <c r="D1098" s="1" t="s">
        <v>20</v>
      </c>
      <c r="E1098">
        <v>2</v>
      </c>
      <c r="F1098">
        <v>21.074999999999999</v>
      </c>
      <c r="G1098" s="1" t="s">
        <v>824</v>
      </c>
      <c r="H1098">
        <v>5</v>
      </c>
      <c r="I1098" t="s">
        <v>2120</v>
      </c>
    </row>
    <row r="1099" spans="1:9" x14ac:dyDescent="0.3">
      <c r="A1099" s="1" t="s">
        <v>2127</v>
      </c>
      <c r="B1099" s="1" t="s">
        <v>2121</v>
      </c>
      <c r="C1099" s="1" t="s">
        <v>1860</v>
      </c>
      <c r="D1099" s="1" t="s">
        <v>20</v>
      </c>
      <c r="E1099">
        <v>6</v>
      </c>
      <c r="F1099">
        <v>21.074999999999999</v>
      </c>
      <c r="G1099" s="1" t="s">
        <v>824</v>
      </c>
      <c r="H1099">
        <v>5</v>
      </c>
      <c r="I1099" t="s">
        <v>2120</v>
      </c>
    </row>
    <row r="1100" spans="1:9" x14ac:dyDescent="0.3">
      <c r="A1100" s="1" t="s">
        <v>2127</v>
      </c>
      <c r="B1100" s="1" t="s">
        <v>2121</v>
      </c>
      <c r="C1100" s="1" t="s">
        <v>1861</v>
      </c>
      <c r="D1100" s="1" t="s">
        <v>15</v>
      </c>
      <c r="E1100">
        <v>3</v>
      </c>
      <c r="F1100">
        <v>21.074999999999999</v>
      </c>
      <c r="G1100" s="1" t="s">
        <v>824</v>
      </c>
      <c r="H1100">
        <v>5</v>
      </c>
      <c r="I1100" t="s">
        <v>2120</v>
      </c>
    </row>
    <row r="1101" spans="1:9" x14ac:dyDescent="0.3">
      <c r="A1101" s="1" t="s">
        <v>2127</v>
      </c>
      <c r="B1101" s="1" t="s">
        <v>2121</v>
      </c>
      <c r="C1101" s="1" t="s">
        <v>1862</v>
      </c>
      <c r="D1101" s="1" t="s">
        <v>15</v>
      </c>
      <c r="E1101">
        <v>8</v>
      </c>
      <c r="F1101">
        <v>21.074999999999999</v>
      </c>
      <c r="G1101" s="1" t="s">
        <v>824</v>
      </c>
      <c r="H1101">
        <v>5</v>
      </c>
      <c r="I1101" t="s">
        <v>2120</v>
      </c>
    </row>
    <row r="1102" spans="1:9" x14ac:dyDescent="0.3">
      <c r="A1102" s="1" t="s">
        <v>2127</v>
      </c>
      <c r="B1102" s="1" t="s">
        <v>2121</v>
      </c>
      <c r="C1102" s="1" t="s">
        <v>1863</v>
      </c>
      <c r="D1102" s="1" t="s">
        <v>15</v>
      </c>
      <c r="E1102">
        <v>29</v>
      </c>
      <c r="F1102">
        <v>21.074999999999999</v>
      </c>
      <c r="G1102" s="1" t="s">
        <v>824</v>
      </c>
      <c r="H1102">
        <v>5</v>
      </c>
      <c r="I1102" t="s">
        <v>2119</v>
      </c>
    </row>
    <row r="1103" spans="1:9" x14ac:dyDescent="0.3">
      <c r="A1103" s="1" t="s">
        <v>2127</v>
      </c>
      <c r="B1103" s="1" t="s">
        <v>2121</v>
      </c>
      <c r="C1103" s="1" t="s">
        <v>1864</v>
      </c>
      <c r="D1103" s="1" t="s">
        <v>20</v>
      </c>
      <c r="E1103">
        <v>1</v>
      </c>
      <c r="F1103">
        <v>39.6875</v>
      </c>
      <c r="G1103" s="1" t="s">
        <v>824</v>
      </c>
      <c r="H1103">
        <v>6</v>
      </c>
      <c r="I1103" t="s">
        <v>2120</v>
      </c>
    </row>
    <row r="1104" spans="1:9" x14ac:dyDescent="0.3">
      <c r="A1104" s="1" t="s">
        <v>2127</v>
      </c>
      <c r="B1104" s="1" t="s">
        <v>2121</v>
      </c>
      <c r="C1104" s="1" t="s">
        <v>1865</v>
      </c>
      <c r="D1104" s="1" t="s">
        <v>20</v>
      </c>
      <c r="E1104">
        <v>7</v>
      </c>
      <c r="F1104">
        <v>39.6875</v>
      </c>
      <c r="G1104" s="1" t="s">
        <v>824</v>
      </c>
      <c r="H1104">
        <v>6</v>
      </c>
      <c r="I1104" t="s">
        <v>2120</v>
      </c>
    </row>
    <row r="1105" spans="1:9" x14ac:dyDescent="0.3">
      <c r="A1105" s="1" t="s">
        <v>2127</v>
      </c>
      <c r="B1105" s="1" t="s">
        <v>2121</v>
      </c>
      <c r="C1105" s="1" t="s">
        <v>1866</v>
      </c>
      <c r="D1105" s="1" t="s">
        <v>20</v>
      </c>
      <c r="E1105">
        <v>2</v>
      </c>
      <c r="F1105">
        <v>39.6875</v>
      </c>
      <c r="G1105" s="1" t="s">
        <v>824</v>
      </c>
      <c r="H1105">
        <v>6</v>
      </c>
      <c r="I1105" t="s">
        <v>2120</v>
      </c>
    </row>
    <row r="1106" spans="1:9" x14ac:dyDescent="0.3">
      <c r="A1106" s="1" t="s">
        <v>2127</v>
      </c>
      <c r="B1106" s="1" t="s">
        <v>2121</v>
      </c>
      <c r="C1106" s="1" t="s">
        <v>1867</v>
      </c>
      <c r="D1106" s="1" t="s">
        <v>20</v>
      </c>
      <c r="E1106">
        <v>16</v>
      </c>
      <c r="F1106">
        <v>39.6875</v>
      </c>
      <c r="G1106" s="1" t="s">
        <v>824</v>
      </c>
      <c r="H1106">
        <v>6</v>
      </c>
      <c r="I1106" t="s">
        <v>2120</v>
      </c>
    </row>
    <row r="1107" spans="1:9" x14ac:dyDescent="0.3">
      <c r="A1107" s="1" t="s">
        <v>2127</v>
      </c>
      <c r="B1107" s="1" t="s">
        <v>2121</v>
      </c>
      <c r="C1107" s="1" t="s">
        <v>1868</v>
      </c>
      <c r="D1107" s="1" t="s">
        <v>20</v>
      </c>
      <c r="E1107">
        <v>14</v>
      </c>
      <c r="F1107">
        <v>39.6875</v>
      </c>
      <c r="G1107" s="1" t="s">
        <v>824</v>
      </c>
      <c r="H1107">
        <v>6</v>
      </c>
      <c r="I1107" t="s">
        <v>2120</v>
      </c>
    </row>
    <row r="1108" spans="1:9" x14ac:dyDescent="0.3">
      <c r="A1108" s="1" t="s">
        <v>2127</v>
      </c>
      <c r="B1108" s="1" t="s">
        <v>2121</v>
      </c>
      <c r="C1108" s="1" t="s">
        <v>1869</v>
      </c>
      <c r="D1108" s="1" t="s">
        <v>15</v>
      </c>
      <c r="E1108">
        <v>41</v>
      </c>
      <c r="F1108">
        <v>39.6875</v>
      </c>
      <c r="G1108" s="1" t="s">
        <v>824</v>
      </c>
      <c r="H1108">
        <v>6</v>
      </c>
      <c r="I1108" t="s">
        <v>2119</v>
      </c>
    </row>
    <row r="1109" spans="1:9" x14ac:dyDescent="0.3">
      <c r="A1109" s="1" t="s">
        <v>2127</v>
      </c>
      <c r="B1109" s="1" t="s">
        <v>2121</v>
      </c>
      <c r="C1109" s="1" t="s">
        <v>1870</v>
      </c>
      <c r="D1109" s="1" t="s">
        <v>20</v>
      </c>
      <c r="E1109">
        <v>21</v>
      </c>
      <c r="F1109">
        <v>8.6624999999999996</v>
      </c>
      <c r="G1109" s="1" t="s">
        <v>824</v>
      </c>
      <c r="H1109">
        <v>1</v>
      </c>
      <c r="I1109" t="s">
        <v>2119</v>
      </c>
    </row>
    <row r="1110" spans="1:9" x14ac:dyDescent="0.3">
      <c r="A1110" s="1" t="s">
        <v>2127</v>
      </c>
      <c r="B1110" s="1" t="s">
        <v>2121</v>
      </c>
      <c r="C1110" s="1" t="s">
        <v>1871</v>
      </c>
      <c r="D1110" s="1" t="s">
        <v>20</v>
      </c>
      <c r="E1110">
        <v>19</v>
      </c>
      <c r="F1110">
        <v>14.5</v>
      </c>
      <c r="G1110" s="1" t="s">
        <v>824</v>
      </c>
      <c r="H1110">
        <v>1</v>
      </c>
      <c r="I1110" t="s">
        <v>2119</v>
      </c>
    </row>
    <row r="1111" spans="1:9" x14ac:dyDescent="0.3">
      <c r="A1111" s="1" t="s">
        <v>2127</v>
      </c>
      <c r="B1111" s="1" t="s">
        <v>2121</v>
      </c>
      <c r="C1111" s="1" t="s">
        <v>1872</v>
      </c>
      <c r="D1111" s="1" t="s">
        <v>20</v>
      </c>
      <c r="E1111">
        <v>31</v>
      </c>
      <c r="F1111">
        <v>8.7125000000000004</v>
      </c>
      <c r="G1111" s="1" t="s">
        <v>2123</v>
      </c>
      <c r="H1111">
        <v>1</v>
      </c>
      <c r="I1111" t="s">
        <v>2119</v>
      </c>
    </row>
    <row r="1112" spans="1:9" x14ac:dyDescent="0.3">
      <c r="A1112" s="1" t="s">
        <v>2127</v>
      </c>
      <c r="B1112" s="1" t="s">
        <v>2121</v>
      </c>
      <c r="C1112" s="1" t="s">
        <v>1873</v>
      </c>
      <c r="D1112" s="1" t="s">
        <v>20</v>
      </c>
      <c r="E1112">
        <v>32</v>
      </c>
      <c r="F1112">
        <v>7.8958000000000004</v>
      </c>
      <c r="G1112" s="1" t="s">
        <v>824</v>
      </c>
      <c r="H1112">
        <v>1</v>
      </c>
      <c r="I1112" t="s">
        <v>2119</v>
      </c>
    </row>
    <row r="1113" spans="1:9" x14ac:dyDescent="0.3">
      <c r="A1113" s="1" t="s">
        <v>2127</v>
      </c>
      <c r="B1113" s="1" t="s">
        <v>2121</v>
      </c>
      <c r="C1113" s="1" t="s">
        <v>1874</v>
      </c>
      <c r="D1113" s="1" t="s">
        <v>20</v>
      </c>
      <c r="E1113">
        <v>0.75</v>
      </c>
      <c r="F1113">
        <v>13.775</v>
      </c>
      <c r="G1113" s="1" t="s">
        <v>824</v>
      </c>
      <c r="H1113">
        <v>3</v>
      </c>
      <c r="I1113" t="s">
        <v>2120</v>
      </c>
    </row>
    <row r="1114" spans="1:9" x14ac:dyDescent="0.3">
      <c r="A1114" s="1" t="s">
        <v>2127</v>
      </c>
      <c r="B1114" s="1" t="s">
        <v>2121</v>
      </c>
      <c r="C1114" s="1" t="s">
        <v>1876</v>
      </c>
      <c r="D1114" s="1" t="s">
        <v>15</v>
      </c>
      <c r="E1114">
        <v>3</v>
      </c>
      <c r="F1114">
        <v>13.775</v>
      </c>
      <c r="G1114" s="1" t="s">
        <v>824</v>
      </c>
      <c r="H1114">
        <v>3</v>
      </c>
      <c r="I1114" t="s">
        <v>2120</v>
      </c>
    </row>
    <row r="1115" spans="1:9" x14ac:dyDescent="0.3">
      <c r="A1115" s="1" t="s">
        <v>2127</v>
      </c>
      <c r="B1115" s="1" t="s">
        <v>2121</v>
      </c>
      <c r="C1115" s="1" t="s">
        <v>1877</v>
      </c>
      <c r="D1115" s="1" t="s">
        <v>15</v>
      </c>
      <c r="E1115">
        <v>26</v>
      </c>
      <c r="F1115">
        <v>13.775</v>
      </c>
      <c r="G1115" s="1" t="s">
        <v>824</v>
      </c>
      <c r="H1115">
        <v>3</v>
      </c>
      <c r="I1115" t="s">
        <v>2119</v>
      </c>
    </row>
    <row r="1116" spans="1:9" x14ac:dyDescent="0.3">
      <c r="A1116" s="1" t="s">
        <v>2127</v>
      </c>
      <c r="B1116" s="1" t="s">
        <v>2121</v>
      </c>
      <c r="C1116" s="1" t="s">
        <v>1878</v>
      </c>
      <c r="D1116" s="1" t="s">
        <v>20</v>
      </c>
      <c r="E1116">
        <v>31</v>
      </c>
      <c r="F1116">
        <v>7</v>
      </c>
      <c r="G1116" s="1" t="s">
        <v>824</v>
      </c>
      <c r="H1116">
        <v>1</v>
      </c>
      <c r="I1116" t="s">
        <v>2119</v>
      </c>
    </row>
    <row r="1117" spans="1:9" x14ac:dyDescent="0.3">
      <c r="A1117" s="1" t="s">
        <v>2127</v>
      </c>
      <c r="B1117" s="1" t="s">
        <v>2121</v>
      </c>
      <c r="C1117" s="1" t="s">
        <v>1879</v>
      </c>
      <c r="D1117" s="1" t="s">
        <v>20</v>
      </c>
      <c r="E1117">
        <v>31</v>
      </c>
      <c r="F1117">
        <v>7.7750000000000004</v>
      </c>
      <c r="G1117" s="1" t="s">
        <v>824</v>
      </c>
      <c r="H1117">
        <v>1</v>
      </c>
      <c r="I1117" t="s">
        <v>2119</v>
      </c>
    </row>
    <row r="1118" spans="1:9" x14ac:dyDescent="0.3">
      <c r="A1118" s="1" t="s">
        <v>2127</v>
      </c>
      <c r="B1118" s="1" t="s">
        <v>2121</v>
      </c>
      <c r="C1118" s="1" t="s">
        <v>1880</v>
      </c>
      <c r="D1118" s="1" t="s">
        <v>20</v>
      </c>
      <c r="E1118">
        <v>31</v>
      </c>
      <c r="F1118">
        <v>8.0500000000000007</v>
      </c>
      <c r="G1118" s="1" t="s">
        <v>824</v>
      </c>
      <c r="H1118">
        <v>1</v>
      </c>
      <c r="I1118" t="s">
        <v>2119</v>
      </c>
    </row>
    <row r="1119" spans="1:9" x14ac:dyDescent="0.3">
      <c r="A1119" s="1" t="s">
        <v>2127</v>
      </c>
      <c r="B1119" s="1" t="s">
        <v>2121</v>
      </c>
      <c r="C1119" s="1" t="s">
        <v>1882</v>
      </c>
      <c r="D1119" s="1" t="s">
        <v>20</v>
      </c>
      <c r="E1119">
        <v>21</v>
      </c>
      <c r="F1119">
        <v>7.9249999999999998</v>
      </c>
      <c r="G1119" s="1" t="s">
        <v>824</v>
      </c>
      <c r="H1119">
        <v>1</v>
      </c>
      <c r="I1119" t="s">
        <v>2119</v>
      </c>
    </row>
    <row r="1120" spans="1:9" x14ac:dyDescent="0.3">
      <c r="A1120" s="1" t="s">
        <v>2127</v>
      </c>
      <c r="B1120" s="1" t="s">
        <v>2121</v>
      </c>
      <c r="C1120" s="1" t="s">
        <v>1884</v>
      </c>
      <c r="D1120" s="1" t="s">
        <v>20</v>
      </c>
      <c r="E1120">
        <v>25</v>
      </c>
      <c r="F1120">
        <v>7.9249999999999998</v>
      </c>
      <c r="G1120" s="1" t="s">
        <v>824</v>
      </c>
      <c r="H1120">
        <v>1</v>
      </c>
      <c r="I1120" t="s">
        <v>2119</v>
      </c>
    </row>
    <row r="1121" spans="1:9" x14ac:dyDescent="0.3">
      <c r="A1121" s="1" t="s">
        <v>2127</v>
      </c>
      <c r="B1121" s="1" t="s">
        <v>2121</v>
      </c>
      <c r="C1121" s="1" t="s">
        <v>1886</v>
      </c>
      <c r="D1121" s="1" t="s">
        <v>20</v>
      </c>
      <c r="E1121">
        <v>22</v>
      </c>
      <c r="F1121">
        <v>7.25</v>
      </c>
      <c r="G1121" s="1" t="s">
        <v>824</v>
      </c>
      <c r="H1121">
        <v>1</v>
      </c>
      <c r="I1121" t="s">
        <v>2119</v>
      </c>
    </row>
    <row r="1122" spans="1:9" x14ac:dyDescent="0.3">
      <c r="A1122" s="1" t="s">
        <v>2127</v>
      </c>
      <c r="B1122" s="1" t="s">
        <v>2118</v>
      </c>
      <c r="C1122" s="1" t="s">
        <v>1888</v>
      </c>
      <c r="D1122" s="1" t="s">
        <v>20</v>
      </c>
      <c r="E1122">
        <v>25</v>
      </c>
      <c r="F1122">
        <v>7.7750000000000004</v>
      </c>
      <c r="G1122" s="1" t="s">
        <v>824</v>
      </c>
      <c r="H1122">
        <v>2</v>
      </c>
      <c r="I1122" t="s">
        <v>2119</v>
      </c>
    </row>
    <row r="1123" spans="1:9" x14ac:dyDescent="0.3">
      <c r="A1123" s="1" t="s">
        <v>2127</v>
      </c>
      <c r="B1123" s="1" t="s">
        <v>2118</v>
      </c>
      <c r="C1123" s="1" t="s">
        <v>1889</v>
      </c>
      <c r="D1123" s="1" t="s">
        <v>20</v>
      </c>
      <c r="E1123">
        <v>31</v>
      </c>
      <c r="F1123">
        <v>22.3583</v>
      </c>
      <c r="G1123" s="1" t="s">
        <v>2123</v>
      </c>
      <c r="H1123">
        <v>3</v>
      </c>
      <c r="I1123" t="s">
        <v>2119</v>
      </c>
    </row>
    <row r="1124" spans="1:9" x14ac:dyDescent="0.3">
      <c r="A1124" s="1" t="s">
        <v>2127</v>
      </c>
      <c r="B1124" s="1" t="s">
        <v>2118</v>
      </c>
      <c r="C1124" s="1" t="s">
        <v>1890</v>
      </c>
      <c r="D1124" s="1" t="s">
        <v>15</v>
      </c>
      <c r="E1124">
        <v>31</v>
      </c>
      <c r="F1124">
        <v>22.3583</v>
      </c>
      <c r="G1124" s="1" t="s">
        <v>2123</v>
      </c>
      <c r="H1124">
        <v>3</v>
      </c>
      <c r="I1124" t="s">
        <v>2119</v>
      </c>
    </row>
    <row r="1125" spans="1:9" x14ac:dyDescent="0.3">
      <c r="A1125" s="1" t="s">
        <v>2127</v>
      </c>
      <c r="B1125" s="1" t="s">
        <v>2118</v>
      </c>
      <c r="C1125" s="1" t="s">
        <v>1892</v>
      </c>
      <c r="D1125" s="1" t="s">
        <v>15</v>
      </c>
      <c r="E1125">
        <v>31</v>
      </c>
      <c r="F1125">
        <v>22.3583</v>
      </c>
      <c r="G1125" s="1" t="s">
        <v>2123</v>
      </c>
      <c r="H1125">
        <v>3</v>
      </c>
      <c r="I1125" t="s">
        <v>2119</v>
      </c>
    </row>
    <row r="1126" spans="1:9" x14ac:dyDescent="0.3">
      <c r="A1126" s="1" t="s">
        <v>2127</v>
      </c>
      <c r="B1126" s="1" t="s">
        <v>2121</v>
      </c>
      <c r="C1126" s="1" t="s">
        <v>1893</v>
      </c>
      <c r="D1126" s="1" t="s">
        <v>15</v>
      </c>
      <c r="E1126">
        <v>31</v>
      </c>
      <c r="F1126">
        <v>8.1374999999999993</v>
      </c>
      <c r="G1126" s="1" t="s">
        <v>2125</v>
      </c>
      <c r="H1126">
        <v>1</v>
      </c>
      <c r="I1126" t="s">
        <v>2119</v>
      </c>
    </row>
    <row r="1127" spans="1:9" x14ac:dyDescent="0.3">
      <c r="A1127" s="1" t="s">
        <v>2127</v>
      </c>
      <c r="B1127" s="1" t="s">
        <v>2121</v>
      </c>
      <c r="C1127" s="1" t="s">
        <v>1894</v>
      </c>
      <c r="D1127" s="1" t="s">
        <v>20</v>
      </c>
      <c r="E1127">
        <v>24</v>
      </c>
      <c r="F1127">
        <v>8.0500000000000007</v>
      </c>
      <c r="G1127" s="1" t="s">
        <v>824</v>
      </c>
      <c r="H1127">
        <v>1</v>
      </c>
      <c r="I1127" t="s">
        <v>2119</v>
      </c>
    </row>
    <row r="1128" spans="1:9" x14ac:dyDescent="0.3">
      <c r="A1128" s="1" t="s">
        <v>2127</v>
      </c>
      <c r="B1128" s="1" t="s">
        <v>2121</v>
      </c>
      <c r="C1128" s="1" t="s">
        <v>1895</v>
      </c>
      <c r="D1128" s="1" t="s">
        <v>15</v>
      </c>
      <c r="E1128">
        <v>28</v>
      </c>
      <c r="F1128">
        <v>7.8958000000000004</v>
      </c>
      <c r="G1128" s="1" t="s">
        <v>824</v>
      </c>
      <c r="H1128">
        <v>1</v>
      </c>
      <c r="I1128" t="s">
        <v>2119</v>
      </c>
    </row>
    <row r="1129" spans="1:9" x14ac:dyDescent="0.3">
      <c r="A1129" s="1" t="s">
        <v>2127</v>
      </c>
      <c r="B1129" s="1" t="s">
        <v>2121</v>
      </c>
      <c r="C1129" s="1" t="s">
        <v>1896</v>
      </c>
      <c r="D1129" s="1" t="s">
        <v>20</v>
      </c>
      <c r="E1129">
        <v>19</v>
      </c>
      <c r="F1129">
        <v>7.8958000000000004</v>
      </c>
      <c r="G1129" s="1" t="s">
        <v>824</v>
      </c>
      <c r="H1129">
        <v>1</v>
      </c>
      <c r="I1129" t="s">
        <v>2119</v>
      </c>
    </row>
    <row r="1130" spans="1:9" x14ac:dyDescent="0.3">
      <c r="A1130" s="1" t="s">
        <v>2127</v>
      </c>
      <c r="B1130" s="1" t="s">
        <v>2121</v>
      </c>
      <c r="C1130" s="1" t="s">
        <v>1897</v>
      </c>
      <c r="D1130" s="1" t="s">
        <v>20</v>
      </c>
      <c r="E1130">
        <v>31</v>
      </c>
      <c r="F1130">
        <v>7.8958000000000004</v>
      </c>
      <c r="G1130" s="1" t="s">
        <v>824</v>
      </c>
      <c r="H1130">
        <v>1</v>
      </c>
      <c r="I1130" t="s">
        <v>2119</v>
      </c>
    </row>
    <row r="1131" spans="1:9" x14ac:dyDescent="0.3">
      <c r="A1131" s="1" t="s">
        <v>2127</v>
      </c>
      <c r="B1131" s="1" t="s">
        <v>2121</v>
      </c>
      <c r="C1131" s="1" t="s">
        <v>1898</v>
      </c>
      <c r="D1131" s="1" t="s">
        <v>20</v>
      </c>
      <c r="E1131">
        <v>25</v>
      </c>
      <c r="F1131">
        <v>7.7750000000000004</v>
      </c>
      <c r="G1131" s="1" t="s">
        <v>824</v>
      </c>
      <c r="H1131">
        <v>2</v>
      </c>
      <c r="I1131" t="s">
        <v>2119</v>
      </c>
    </row>
    <row r="1132" spans="1:9" x14ac:dyDescent="0.3">
      <c r="A1132" s="1" t="s">
        <v>2127</v>
      </c>
      <c r="B1132" s="1" t="s">
        <v>2121</v>
      </c>
      <c r="C1132" s="1" t="s">
        <v>1899</v>
      </c>
      <c r="D1132" s="1" t="s">
        <v>15</v>
      </c>
      <c r="E1132">
        <v>18</v>
      </c>
      <c r="F1132">
        <v>7.7750000000000004</v>
      </c>
      <c r="G1132" s="1" t="s">
        <v>824</v>
      </c>
      <c r="H1132">
        <v>1</v>
      </c>
      <c r="I1132" t="s">
        <v>2119</v>
      </c>
    </row>
    <row r="1133" spans="1:9" x14ac:dyDescent="0.3">
      <c r="A1133" s="1" t="s">
        <v>2127</v>
      </c>
      <c r="B1133" s="1" t="s">
        <v>2118</v>
      </c>
      <c r="C1133" s="1" t="s">
        <v>1900</v>
      </c>
      <c r="D1133" s="1" t="s">
        <v>20</v>
      </c>
      <c r="E1133">
        <v>32</v>
      </c>
      <c r="F1133">
        <v>8.0500000000000007</v>
      </c>
      <c r="G1133" s="1" t="s">
        <v>824</v>
      </c>
      <c r="H1133">
        <v>1</v>
      </c>
      <c r="I1133" t="s">
        <v>2119</v>
      </c>
    </row>
    <row r="1134" spans="1:9" x14ac:dyDescent="0.3">
      <c r="A1134" s="1" t="s">
        <v>2127</v>
      </c>
      <c r="B1134" s="1" t="s">
        <v>2121</v>
      </c>
      <c r="C1134" s="1" t="s">
        <v>1903</v>
      </c>
      <c r="D1134" s="1" t="s">
        <v>20</v>
      </c>
      <c r="E1134">
        <v>31</v>
      </c>
      <c r="F1134">
        <v>7.8958000000000004</v>
      </c>
      <c r="G1134" s="1" t="s">
        <v>824</v>
      </c>
      <c r="H1134">
        <v>1</v>
      </c>
      <c r="I1134" t="s">
        <v>2119</v>
      </c>
    </row>
    <row r="1135" spans="1:9" x14ac:dyDescent="0.3">
      <c r="A1135" s="1" t="s">
        <v>2127</v>
      </c>
      <c r="B1135" s="1" t="s">
        <v>2121</v>
      </c>
      <c r="C1135" s="1" t="s">
        <v>1904</v>
      </c>
      <c r="D1135" s="1" t="s">
        <v>20</v>
      </c>
      <c r="E1135">
        <v>17</v>
      </c>
      <c r="F1135">
        <v>8.6624999999999996</v>
      </c>
      <c r="G1135" s="1" t="s">
        <v>824</v>
      </c>
      <c r="H1135">
        <v>1</v>
      </c>
      <c r="I1135" t="s">
        <v>2120</v>
      </c>
    </row>
    <row r="1136" spans="1:9" x14ac:dyDescent="0.3">
      <c r="A1136" s="1" t="s">
        <v>2127</v>
      </c>
      <c r="B1136" s="1" t="s">
        <v>2121</v>
      </c>
      <c r="C1136" s="1" t="s">
        <v>1905</v>
      </c>
      <c r="D1136" s="1" t="s">
        <v>20</v>
      </c>
      <c r="E1136">
        <v>24</v>
      </c>
      <c r="F1136">
        <v>8.6624999999999996</v>
      </c>
      <c r="G1136" s="1" t="s">
        <v>824</v>
      </c>
      <c r="H1136">
        <v>1</v>
      </c>
      <c r="I1136" t="s">
        <v>2119</v>
      </c>
    </row>
    <row r="1137" spans="1:9" x14ac:dyDescent="0.3">
      <c r="A1137" s="1" t="s">
        <v>2127</v>
      </c>
      <c r="B1137" s="1" t="s">
        <v>2121</v>
      </c>
      <c r="C1137" s="1" t="s">
        <v>1906</v>
      </c>
      <c r="D1137" s="1" t="s">
        <v>20</v>
      </c>
      <c r="E1137">
        <v>31</v>
      </c>
      <c r="F1137">
        <v>7.8958000000000004</v>
      </c>
      <c r="G1137" s="1" t="s">
        <v>824</v>
      </c>
      <c r="H1137">
        <v>1</v>
      </c>
      <c r="I1137" t="s">
        <v>2119</v>
      </c>
    </row>
    <row r="1138" spans="1:9" x14ac:dyDescent="0.3">
      <c r="A1138" s="1" t="s">
        <v>2127</v>
      </c>
      <c r="B1138" s="1" t="s">
        <v>2121</v>
      </c>
      <c r="C1138" s="1" t="s">
        <v>1907</v>
      </c>
      <c r="D1138" s="1" t="s">
        <v>15</v>
      </c>
      <c r="E1138">
        <v>31</v>
      </c>
      <c r="F1138">
        <v>8.1125000000000007</v>
      </c>
      <c r="G1138" s="1" t="s">
        <v>824</v>
      </c>
      <c r="H1138">
        <v>1</v>
      </c>
      <c r="I1138" t="s">
        <v>2119</v>
      </c>
    </row>
    <row r="1139" spans="1:9" x14ac:dyDescent="0.3">
      <c r="A1139" s="1" t="s">
        <v>2127</v>
      </c>
      <c r="B1139" s="1" t="s">
        <v>2121</v>
      </c>
      <c r="C1139" s="1" t="s">
        <v>1908</v>
      </c>
      <c r="D1139" s="1" t="s">
        <v>20</v>
      </c>
      <c r="E1139">
        <v>31</v>
      </c>
      <c r="F1139">
        <v>7.2291999999999996</v>
      </c>
      <c r="G1139" s="1" t="s">
        <v>2123</v>
      </c>
      <c r="H1139">
        <v>1</v>
      </c>
      <c r="I1139" t="s">
        <v>2119</v>
      </c>
    </row>
    <row r="1140" spans="1:9" x14ac:dyDescent="0.3">
      <c r="A1140" s="1" t="s">
        <v>2127</v>
      </c>
      <c r="B1140" s="1" t="s">
        <v>2121</v>
      </c>
      <c r="C1140" s="1" t="s">
        <v>1909</v>
      </c>
      <c r="D1140" s="1" t="s">
        <v>20</v>
      </c>
      <c r="E1140">
        <v>31</v>
      </c>
      <c r="F1140">
        <v>7.25</v>
      </c>
      <c r="G1140" s="1" t="s">
        <v>824</v>
      </c>
      <c r="H1140">
        <v>1</v>
      </c>
      <c r="I1140" t="s">
        <v>2119</v>
      </c>
    </row>
    <row r="1141" spans="1:9" x14ac:dyDescent="0.3">
      <c r="A1141" s="1" t="s">
        <v>2127</v>
      </c>
      <c r="B1141" s="1" t="s">
        <v>2121</v>
      </c>
      <c r="C1141" s="1" t="s">
        <v>1910</v>
      </c>
      <c r="D1141" s="1" t="s">
        <v>20</v>
      </c>
      <c r="E1141">
        <v>38</v>
      </c>
      <c r="F1141">
        <v>7.8958000000000004</v>
      </c>
      <c r="G1141" s="1" t="s">
        <v>824</v>
      </c>
      <c r="H1141">
        <v>1</v>
      </c>
      <c r="I1141" t="s">
        <v>2119</v>
      </c>
    </row>
    <row r="1142" spans="1:9" x14ac:dyDescent="0.3">
      <c r="A1142" s="1" t="s">
        <v>2127</v>
      </c>
      <c r="B1142" s="1" t="s">
        <v>2121</v>
      </c>
      <c r="C1142" s="1" t="s">
        <v>1911</v>
      </c>
      <c r="D1142" s="1" t="s">
        <v>20</v>
      </c>
      <c r="E1142">
        <v>21</v>
      </c>
      <c r="F1142">
        <v>8.0500000000000007</v>
      </c>
      <c r="G1142" s="1" t="s">
        <v>824</v>
      </c>
      <c r="H1142">
        <v>1</v>
      </c>
      <c r="I1142" t="s">
        <v>2119</v>
      </c>
    </row>
    <row r="1143" spans="1:9" x14ac:dyDescent="0.3">
      <c r="A1143" s="1" t="s">
        <v>2127</v>
      </c>
      <c r="B1143" s="1" t="s">
        <v>2121</v>
      </c>
      <c r="C1143" s="1" t="s">
        <v>1912</v>
      </c>
      <c r="D1143" s="1" t="s">
        <v>20</v>
      </c>
      <c r="E1143">
        <v>10</v>
      </c>
      <c r="F1143">
        <v>29.125</v>
      </c>
      <c r="G1143" s="1" t="s">
        <v>2125</v>
      </c>
      <c r="H1143">
        <v>6</v>
      </c>
      <c r="I1143" t="s">
        <v>2120</v>
      </c>
    </row>
    <row r="1144" spans="1:9" x14ac:dyDescent="0.3">
      <c r="A1144" s="1" t="s">
        <v>2127</v>
      </c>
      <c r="B1144" s="1" t="s">
        <v>2121</v>
      </c>
      <c r="C1144" s="1" t="s">
        <v>1913</v>
      </c>
      <c r="D1144" s="1" t="s">
        <v>20</v>
      </c>
      <c r="E1144">
        <v>4</v>
      </c>
      <c r="F1144">
        <v>29.125</v>
      </c>
      <c r="G1144" s="1" t="s">
        <v>2125</v>
      </c>
      <c r="H1144">
        <v>6</v>
      </c>
      <c r="I1144" t="s">
        <v>2120</v>
      </c>
    </row>
    <row r="1145" spans="1:9" x14ac:dyDescent="0.3">
      <c r="A1145" s="1" t="s">
        <v>2127</v>
      </c>
      <c r="B1145" s="1" t="s">
        <v>2121</v>
      </c>
      <c r="C1145" s="1" t="s">
        <v>1914</v>
      </c>
      <c r="D1145" s="1" t="s">
        <v>20</v>
      </c>
      <c r="E1145">
        <v>7</v>
      </c>
      <c r="F1145">
        <v>29.125</v>
      </c>
      <c r="G1145" s="1" t="s">
        <v>2125</v>
      </c>
      <c r="H1145">
        <v>6</v>
      </c>
      <c r="I1145" t="s">
        <v>2120</v>
      </c>
    </row>
    <row r="1146" spans="1:9" x14ac:dyDescent="0.3">
      <c r="A1146" s="1" t="s">
        <v>2127</v>
      </c>
      <c r="B1146" s="1" t="s">
        <v>2121</v>
      </c>
      <c r="C1146" s="1" t="s">
        <v>1915</v>
      </c>
      <c r="D1146" s="1" t="s">
        <v>20</v>
      </c>
      <c r="E1146">
        <v>2</v>
      </c>
      <c r="F1146">
        <v>29.125</v>
      </c>
      <c r="G1146" s="1" t="s">
        <v>2125</v>
      </c>
      <c r="H1146">
        <v>6</v>
      </c>
      <c r="I1146" t="s">
        <v>2120</v>
      </c>
    </row>
    <row r="1147" spans="1:9" x14ac:dyDescent="0.3">
      <c r="A1147" s="1" t="s">
        <v>2127</v>
      </c>
      <c r="B1147" s="1" t="s">
        <v>2121</v>
      </c>
      <c r="C1147" s="1" t="s">
        <v>1916</v>
      </c>
      <c r="D1147" s="1" t="s">
        <v>20</v>
      </c>
      <c r="E1147">
        <v>8</v>
      </c>
      <c r="F1147">
        <v>29.125</v>
      </c>
      <c r="G1147" s="1" t="s">
        <v>2125</v>
      </c>
      <c r="H1147">
        <v>6</v>
      </c>
      <c r="I1147" t="s">
        <v>2120</v>
      </c>
    </row>
    <row r="1148" spans="1:9" x14ac:dyDescent="0.3">
      <c r="A1148" s="1" t="s">
        <v>2127</v>
      </c>
      <c r="B1148" s="1" t="s">
        <v>2121</v>
      </c>
      <c r="C1148" s="1" t="s">
        <v>1917</v>
      </c>
      <c r="D1148" s="1" t="s">
        <v>15</v>
      </c>
      <c r="E1148">
        <v>39</v>
      </c>
      <c r="F1148">
        <v>29.125</v>
      </c>
      <c r="G1148" s="1" t="s">
        <v>2125</v>
      </c>
      <c r="H1148">
        <v>6</v>
      </c>
      <c r="I1148" t="s">
        <v>2119</v>
      </c>
    </row>
    <row r="1149" spans="1:9" x14ac:dyDescent="0.3">
      <c r="A1149" s="1" t="s">
        <v>2127</v>
      </c>
      <c r="B1149" s="1" t="s">
        <v>2121</v>
      </c>
      <c r="C1149" s="1" t="s">
        <v>1918</v>
      </c>
      <c r="D1149" s="1" t="s">
        <v>15</v>
      </c>
      <c r="E1149">
        <v>22</v>
      </c>
      <c r="F1149">
        <v>39.6875</v>
      </c>
      <c r="G1149" s="1" t="s">
        <v>824</v>
      </c>
      <c r="H1149">
        <v>1</v>
      </c>
      <c r="I1149" t="s">
        <v>2119</v>
      </c>
    </row>
    <row r="1150" spans="1:9" x14ac:dyDescent="0.3">
      <c r="A1150" s="1" t="s">
        <v>2127</v>
      </c>
      <c r="B1150" s="1" t="s">
        <v>2121</v>
      </c>
      <c r="C1150" s="1" t="s">
        <v>1919</v>
      </c>
      <c r="D1150" s="1" t="s">
        <v>20</v>
      </c>
      <c r="E1150">
        <v>35</v>
      </c>
      <c r="F1150">
        <v>7.125</v>
      </c>
      <c r="G1150" s="1" t="s">
        <v>824</v>
      </c>
      <c r="H1150">
        <v>1</v>
      </c>
      <c r="I1150" t="s">
        <v>2119</v>
      </c>
    </row>
    <row r="1151" spans="1:9" x14ac:dyDescent="0.3">
      <c r="A1151" s="1" t="s">
        <v>2127</v>
      </c>
      <c r="B1151" s="1" t="s">
        <v>2118</v>
      </c>
      <c r="C1151" s="1" t="s">
        <v>1921</v>
      </c>
      <c r="D1151" s="1" t="s">
        <v>15</v>
      </c>
      <c r="E1151">
        <v>31</v>
      </c>
      <c r="F1151">
        <v>7.7207999999999997</v>
      </c>
      <c r="G1151" s="1" t="s">
        <v>2125</v>
      </c>
      <c r="H1151">
        <v>1</v>
      </c>
      <c r="I1151" t="s">
        <v>2119</v>
      </c>
    </row>
    <row r="1152" spans="1:9" x14ac:dyDescent="0.3">
      <c r="A1152" s="1" t="s">
        <v>2127</v>
      </c>
      <c r="B1152" s="1" t="s">
        <v>2121</v>
      </c>
      <c r="C1152" s="1" t="s">
        <v>1922</v>
      </c>
      <c r="D1152" s="1" t="s">
        <v>20</v>
      </c>
      <c r="E1152">
        <v>31</v>
      </c>
      <c r="F1152">
        <v>14.5</v>
      </c>
      <c r="G1152" s="1" t="s">
        <v>824</v>
      </c>
      <c r="H1152">
        <v>1</v>
      </c>
      <c r="I1152" t="s">
        <v>2119</v>
      </c>
    </row>
    <row r="1153" spans="1:9" x14ac:dyDescent="0.3">
      <c r="A1153" s="1" t="s">
        <v>2127</v>
      </c>
      <c r="B1153" s="1" t="s">
        <v>2121</v>
      </c>
      <c r="C1153" s="1" t="s">
        <v>1923</v>
      </c>
      <c r="D1153" s="1" t="s">
        <v>15</v>
      </c>
      <c r="E1153">
        <v>31</v>
      </c>
      <c r="F1153">
        <v>14.5</v>
      </c>
      <c r="G1153" s="1" t="s">
        <v>824</v>
      </c>
      <c r="H1153">
        <v>1</v>
      </c>
      <c r="I1153" t="s">
        <v>2119</v>
      </c>
    </row>
    <row r="1154" spans="1:9" x14ac:dyDescent="0.3">
      <c r="A1154" s="1" t="s">
        <v>2127</v>
      </c>
      <c r="B1154" s="1" t="s">
        <v>2121</v>
      </c>
      <c r="C1154" s="1" t="s">
        <v>1924</v>
      </c>
      <c r="D1154" s="1" t="s">
        <v>20</v>
      </c>
      <c r="E1154">
        <v>50</v>
      </c>
      <c r="F1154">
        <v>14.5</v>
      </c>
      <c r="G1154" s="1" t="s">
        <v>824</v>
      </c>
      <c r="H1154">
        <v>2</v>
      </c>
      <c r="I1154" t="s">
        <v>2119</v>
      </c>
    </row>
    <row r="1155" spans="1:9" x14ac:dyDescent="0.3">
      <c r="A1155" s="1" t="s">
        <v>2127</v>
      </c>
      <c r="B1155" s="1" t="s">
        <v>2121</v>
      </c>
      <c r="C1155" s="1" t="s">
        <v>1926</v>
      </c>
      <c r="D1155" s="1" t="s">
        <v>15</v>
      </c>
      <c r="E1155">
        <v>47</v>
      </c>
      <c r="F1155">
        <v>14.5</v>
      </c>
      <c r="G1155" s="1" t="s">
        <v>824</v>
      </c>
      <c r="H1155">
        <v>2</v>
      </c>
      <c r="I1155" t="s">
        <v>2119</v>
      </c>
    </row>
    <row r="1156" spans="1:9" x14ac:dyDescent="0.3">
      <c r="A1156" s="1" t="s">
        <v>2127</v>
      </c>
      <c r="B1156" s="1" t="s">
        <v>2121</v>
      </c>
      <c r="C1156" s="1" t="s">
        <v>1927</v>
      </c>
      <c r="D1156" s="1" t="s">
        <v>20</v>
      </c>
      <c r="E1156">
        <v>31</v>
      </c>
      <c r="F1156">
        <v>8.0500000000000007</v>
      </c>
      <c r="G1156" s="1" t="s">
        <v>824</v>
      </c>
      <c r="H1156">
        <v>1</v>
      </c>
      <c r="I1156" t="s">
        <v>2119</v>
      </c>
    </row>
    <row r="1157" spans="1:9" x14ac:dyDescent="0.3">
      <c r="A1157" s="1" t="s">
        <v>2127</v>
      </c>
      <c r="B1157" s="1" t="s">
        <v>2121</v>
      </c>
      <c r="C1157" s="1" t="s">
        <v>1929</v>
      </c>
      <c r="D1157" s="1" t="s">
        <v>20</v>
      </c>
      <c r="E1157">
        <v>31</v>
      </c>
      <c r="F1157">
        <v>7.7750000000000004</v>
      </c>
      <c r="G1157" s="1" t="s">
        <v>824</v>
      </c>
      <c r="H1157">
        <v>1</v>
      </c>
      <c r="I1157" t="s">
        <v>2119</v>
      </c>
    </row>
    <row r="1158" spans="1:9" x14ac:dyDescent="0.3">
      <c r="A1158" s="1" t="s">
        <v>2127</v>
      </c>
      <c r="B1158" s="1" t="s">
        <v>2121</v>
      </c>
      <c r="C1158" s="1" t="s">
        <v>1930</v>
      </c>
      <c r="D1158" s="1" t="s">
        <v>15</v>
      </c>
      <c r="E1158">
        <v>2</v>
      </c>
      <c r="F1158">
        <v>20.212499999999999</v>
      </c>
      <c r="G1158" s="1" t="s">
        <v>824</v>
      </c>
      <c r="H1158">
        <v>3</v>
      </c>
      <c r="I1158" t="s">
        <v>2120</v>
      </c>
    </row>
    <row r="1159" spans="1:9" x14ac:dyDescent="0.3">
      <c r="A1159" s="1" t="s">
        <v>2127</v>
      </c>
      <c r="B1159" s="1" t="s">
        <v>2121</v>
      </c>
      <c r="C1159" s="1" t="s">
        <v>1931</v>
      </c>
      <c r="D1159" s="1" t="s">
        <v>20</v>
      </c>
      <c r="E1159">
        <v>18</v>
      </c>
      <c r="F1159">
        <v>20.212499999999999</v>
      </c>
      <c r="G1159" s="1" t="s">
        <v>824</v>
      </c>
      <c r="H1159">
        <v>3</v>
      </c>
      <c r="I1159" t="s">
        <v>2119</v>
      </c>
    </row>
    <row r="1160" spans="1:9" x14ac:dyDescent="0.3">
      <c r="A1160" s="1" t="s">
        <v>2127</v>
      </c>
      <c r="B1160" s="1" t="s">
        <v>2121</v>
      </c>
      <c r="C1160" s="1" t="s">
        <v>1932</v>
      </c>
      <c r="D1160" s="1" t="s">
        <v>15</v>
      </c>
      <c r="E1160">
        <v>41</v>
      </c>
      <c r="F1160">
        <v>20.212499999999999</v>
      </c>
      <c r="G1160" s="1" t="s">
        <v>824</v>
      </c>
      <c r="H1160">
        <v>3</v>
      </c>
      <c r="I1160" t="s">
        <v>2119</v>
      </c>
    </row>
    <row r="1161" spans="1:9" x14ac:dyDescent="0.3">
      <c r="A1161" s="1" t="s">
        <v>2127</v>
      </c>
      <c r="B1161" s="1" t="s">
        <v>2118</v>
      </c>
      <c r="C1161" s="1" t="s">
        <v>1933</v>
      </c>
      <c r="D1161" s="1" t="s">
        <v>15</v>
      </c>
      <c r="E1161">
        <v>31</v>
      </c>
      <c r="F1161">
        <v>8.0500000000000007</v>
      </c>
      <c r="G1161" s="1" t="s">
        <v>824</v>
      </c>
      <c r="H1161">
        <v>1</v>
      </c>
      <c r="I1161" t="s">
        <v>2119</v>
      </c>
    </row>
    <row r="1162" spans="1:9" x14ac:dyDescent="0.3">
      <c r="A1162" s="1" t="s">
        <v>2127</v>
      </c>
      <c r="B1162" s="1" t="s">
        <v>2121</v>
      </c>
      <c r="C1162" s="1" t="s">
        <v>1934</v>
      </c>
      <c r="D1162" s="1" t="s">
        <v>20</v>
      </c>
      <c r="E1162">
        <v>50</v>
      </c>
      <c r="F1162">
        <v>8.0500000000000007</v>
      </c>
      <c r="G1162" s="1" t="s">
        <v>824</v>
      </c>
      <c r="H1162">
        <v>1</v>
      </c>
      <c r="I1162" t="s">
        <v>2119</v>
      </c>
    </row>
    <row r="1163" spans="1:9" x14ac:dyDescent="0.3">
      <c r="A1163" s="1" t="s">
        <v>2127</v>
      </c>
      <c r="B1163" s="1" t="s">
        <v>2121</v>
      </c>
      <c r="C1163" s="1" t="s">
        <v>1936</v>
      </c>
      <c r="D1163" s="1" t="s">
        <v>20</v>
      </c>
      <c r="E1163">
        <v>16</v>
      </c>
      <c r="F1163">
        <v>8.0500000000000007</v>
      </c>
      <c r="G1163" s="1" t="s">
        <v>824</v>
      </c>
      <c r="H1163">
        <v>1</v>
      </c>
      <c r="I1163" t="s">
        <v>2120</v>
      </c>
    </row>
    <row r="1164" spans="1:9" x14ac:dyDescent="0.3">
      <c r="A1164" s="1" t="s">
        <v>2127</v>
      </c>
      <c r="B1164" s="1" t="s">
        <v>2118</v>
      </c>
      <c r="C1164" s="1" t="s">
        <v>1938</v>
      </c>
      <c r="D1164" s="1" t="s">
        <v>20</v>
      </c>
      <c r="E1164">
        <v>31</v>
      </c>
      <c r="F1164">
        <v>7.75</v>
      </c>
      <c r="G1164" s="1" t="s">
        <v>2125</v>
      </c>
      <c r="H1164">
        <v>1</v>
      </c>
      <c r="I1164" t="s">
        <v>2119</v>
      </c>
    </row>
    <row r="1165" spans="1:9" x14ac:dyDescent="0.3">
      <c r="A1165" s="1" t="s">
        <v>2127</v>
      </c>
      <c r="B1165" s="1" t="s">
        <v>2121</v>
      </c>
      <c r="C1165" s="1" t="s">
        <v>1939</v>
      </c>
      <c r="D1165" s="1" t="s">
        <v>20</v>
      </c>
      <c r="E1165">
        <v>31</v>
      </c>
      <c r="F1165">
        <v>24.15</v>
      </c>
      <c r="G1165" s="1" t="s">
        <v>2125</v>
      </c>
      <c r="H1165">
        <v>1</v>
      </c>
      <c r="I1165" t="s">
        <v>2119</v>
      </c>
    </row>
    <row r="1166" spans="1:9" x14ac:dyDescent="0.3">
      <c r="A1166" s="1" t="s">
        <v>2127</v>
      </c>
      <c r="B1166" s="1" t="s">
        <v>2121</v>
      </c>
      <c r="C1166" s="1" t="s">
        <v>1940</v>
      </c>
      <c r="D1166" s="1" t="s">
        <v>20</v>
      </c>
      <c r="E1166">
        <v>31</v>
      </c>
      <c r="F1166">
        <v>7.2291999999999996</v>
      </c>
      <c r="G1166" s="1" t="s">
        <v>2123</v>
      </c>
      <c r="H1166">
        <v>1</v>
      </c>
      <c r="I1166" t="s">
        <v>2119</v>
      </c>
    </row>
    <row r="1167" spans="1:9" x14ac:dyDescent="0.3">
      <c r="A1167" s="1" t="s">
        <v>2127</v>
      </c>
      <c r="B1167" s="1" t="s">
        <v>2121</v>
      </c>
      <c r="C1167" s="1" t="s">
        <v>1941</v>
      </c>
      <c r="D1167" s="1" t="s">
        <v>20</v>
      </c>
      <c r="E1167">
        <v>25</v>
      </c>
      <c r="F1167">
        <v>7.2249999999999996</v>
      </c>
      <c r="G1167" s="1" t="s">
        <v>2123</v>
      </c>
      <c r="H1167">
        <v>1</v>
      </c>
      <c r="I1167" t="s">
        <v>2119</v>
      </c>
    </row>
    <row r="1168" spans="1:9" x14ac:dyDescent="0.3">
      <c r="A1168" s="1" t="s">
        <v>2127</v>
      </c>
      <c r="B1168" s="1" t="s">
        <v>2121</v>
      </c>
      <c r="C1168" s="1" t="s">
        <v>1942</v>
      </c>
      <c r="D1168" s="1" t="s">
        <v>20</v>
      </c>
      <c r="E1168">
        <v>31</v>
      </c>
      <c r="F1168">
        <v>7.2249999999999996</v>
      </c>
      <c r="G1168" s="1" t="s">
        <v>2123</v>
      </c>
      <c r="H1168">
        <v>1</v>
      </c>
      <c r="I1168" t="s">
        <v>2119</v>
      </c>
    </row>
    <row r="1169" spans="1:9" x14ac:dyDescent="0.3">
      <c r="A1169" s="1" t="s">
        <v>2127</v>
      </c>
      <c r="B1169" s="1" t="s">
        <v>2121</v>
      </c>
      <c r="C1169" s="1" t="s">
        <v>1943</v>
      </c>
      <c r="D1169" s="1" t="s">
        <v>20</v>
      </c>
      <c r="E1169">
        <v>31</v>
      </c>
      <c r="F1169">
        <v>7.7291999999999996</v>
      </c>
      <c r="G1169" s="1" t="s">
        <v>2125</v>
      </c>
      <c r="H1169">
        <v>1</v>
      </c>
      <c r="I1169" t="s">
        <v>2119</v>
      </c>
    </row>
    <row r="1170" spans="1:9" x14ac:dyDescent="0.3">
      <c r="A1170" s="1" t="s">
        <v>2127</v>
      </c>
      <c r="B1170" s="1" t="s">
        <v>2121</v>
      </c>
      <c r="C1170" s="1" t="s">
        <v>1944</v>
      </c>
      <c r="D1170" s="1" t="s">
        <v>20</v>
      </c>
      <c r="E1170">
        <v>31</v>
      </c>
      <c r="F1170">
        <v>7.5750000000000002</v>
      </c>
      <c r="G1170" s="1" t="s">
        <v>824</v>
      </c>
      <c r="H1170">
        <v>1</v>
      </c>
      <c r="I1170" t="s">
        <v>2119</v>
      </c>
    </row>
    <row r="1171" spans="1:9" x14ac:dyDescent="0.3">
      <c r="A1171" s="1" t="s">
        <v>2127</v>
      </c>
      <c r="B1171" s="1" t="s">
        <v>2121</v>
      </c>
      <c r="C1171" s="1" t="s">
        <v>1946</v>
      </c>
      <c r="D1171" s="1" t="s">
        <v>20</v>
      </c>
      <c r="E1171">
        <v>38.5</v>
      </c>
      <c r="F1171">
        <v>7.25</v>
      </c>
      <c r="G1171" s="1" t="s">
        <v>824</v>
      </c>
      <c r="H1171">
        <v>1</v>
      </c>
      <c r="I1171" t="s">
        <v>2119</v>
      </c>
    </row>
    <row r="1172" spans="1:9" x14ac:dyDescent="0.3">
      <c r="A1172" s="1" t="s">
        <v>2127</v>
      </c>
      <c r="B1172" s="1" t="s">
        <v>2121</v>
      </c>
      <c r="C1172" s="1" t="s">
        <v>1948</v>
      </c>
      <c r="D1172" s="1" t="s">
        <v>20</v>
      </c>
      <c r="E1172">
        <v>31</v>
      </c>
      <c r="F1172">
        <v>69.55</v>
      </c>
      <c r="G1172" s="1" t="s">
        <v>824</v>
      </c>
      <c r="H1172">
        <v>11</v>
      </c>
      <c r="I1172" t="s">
        <v>2119</v>
      </c>
    </row>
    <row r="1173" spans="1:9" x14ac:dyDescent="0.3">
      <c r="A1173" s="1" t="s">
        <v>2127</v>
      </c>
      <c r="B1173" s="1" t="s">
        <v>2121</v>
      </c>
      <c r="C1173" s="1" t="s">
        <v>1950</v>
      </c>
      <c r="D1173" s="1" t="s">
        <v>20</v>
      </c>
      <c r="E1173">
        <v>14.5</v>
      </c>
      <c r="F1173">
        <v>69.55</v>
      </c>
      <c r="G1173" s="1" t="s">
        <v>824</v>
      </c>
      <c r="H1173">
        <v>11</v>
      </c>
      <c r="I1173" t="s">
        <v>2120</v>
      </c>
    </row>
    <row r="1174" spans="1:9" x14ac:dyDescent="0.3">
      <c r="A1174" s="1" t="s">
        <v>2127</v>
      </c>
      <c r="B1174" s="1" t="s">
        <v>2121</v>
      </c>
      <c r="C1174" s="1" t="s">
        <v>1951</v>
      </c>
      <c r="D1174" s="1" t="s">
        <v>15</v>
      </c>
      <c r="E1174">
        <v>31</v>
      </c>
      <c r="F1174">
        <v>69.55</v>
      </c>
      <c r="G1174" s="1" t="s">
        <v>824</v>
      </c>
      <c r="H1174">
        <v>11</v>
      </c>
      <c r="I1174" t="s">
        <v>2119</v>
      </c>
    </row>
    <row r="1175" spans="1:9" x14ac:dyDescent="0.3">
      <c r="A1175" s="1" t="s">
        <v>2127</v>
      </c>
      <c r="B1175" s="1" t="s">
        <v>2121</v>
      </c>
      <c r="C1175" s="1" t="s">
        <v>1952</v>
      </c>
      <c r="D1175" s="1" t="s">
        <v>15</v>
      </c>
      <c r="E1175">
        <v>31</v>
      </c>
      <c r="F1175">
        <v>69.55</v>
      </c>
      <c r="G1175" s="1" t="s">
        <v>824</v>
      </c>
      <c r="H1175">
        <v>11</v>
      </c>
      <c r="I1175" t="s">
        <v>2119</v>
      </c>
    </row>
    <row r="1176" spans="1:9" x14ac:dyDescent="0.3">
      <c r="A1176" s="1" t="s">
        <v>2127</v>
      </c>
      <c r="B1176" s="1" t="s">
        <v>2121</v>
      </c>
      <c r="C1176" s="1" t="s">
        <v>1953</v>
      </c>
      <c r="D1176" s="1" t="s">
        <v>15</v>
      </c>
      <c r="E1176">
        <v>31</v>
      </c>
      <c r="F1176">
        <v>69.55</v>
      </c>
      <c r="G1176" s="1" t="s">
        <v>824</v>
      </c>
      <c r="H1176">
        <v>11</v>
      </c>
      <c r="I1176" t="s">
        <v>2119</v>
      </c>
    </row>
    <row r="1177" spans="1:9" x14ac:dyDescent="0.3">
      <c r="A1177" s="1" t="s">
        <v>2127</v>
      </c>
      <c r="B1177" s="1" t="s">
        <v>2121</v>
      </c>
      <c r="C1177" s="1" t="s">
        <v>1954</v>
      </c>
      <c r="D1177" s="1" t="s">
        <v>15</v>
      </c>
      <c r="E1177">
        <v>31</v>
      </c>
      <c r="F1177">
        <v>69.55</v>
      </c>
      <c r="G1177" s="1" t="s">
        <v>824</v>
      </c>
      <c r="H1177">
        <v>11</v>
      </c>
      <c r="I1177" t="s">
        <v>2119</v>
      </c>
    </row>
    <row r="1178" spans="1:9" x14ac:dyDescent="0.3">
      <c r="A1178" s="1" t="s">
        <v>2127</v>
      </c>
      <c r="B1178" s="1" t="s">
        <v>2121</v>
      </c>
      <c r="C1178" s="1" t="s">
        <v>1955</v>
      </c>
      <c r="D1178" s="1" t="s">
        <v>20</v>
      </c>
      <c r="E1178">
        <v>31</v>
      </c>
      <c r="F1178">
        <v>69.55</v>
      </c>
      <c r="G1178" s="1" t="s">
        <v>824</v>
      </c>
      <c r="H1178">
        <v>11</v>
      </c>
      <c r="I1178" t="s">
        <v>2119</v>
      </c>
    </row>
    <row r="1179" spans="1:9" x14ac:dyDescent="0.3">
      <c r="A1179" s="1" t="s">
        <v>2127</v>
      </c>
      <c r="B1179" s="1" t="s">
        <v>2121</v>
      </c>
      <c r="C1179" s="1" t="s">
        <v>1956</v>
      </c>
      <c r="D1179" s="1" t="s">
        <v>20</v>
      </c>
      <c r="E1179">
        <v>31</v>
      </c>
      <c r="F1179">
        <v>69.55</v>
      </c>
      <c r="G1179" s="1" t="s">
        <v>824</v>
      </c>
      <c r="H1179">
        <v>11</v>
      </c>
      <c r="I1179" t="s">
        <v>2119</v>
      </c>
    </row>
    <row r="1180" spans="1:9" x14ac:dyDescent="0.3">
      <c r="A1180" s="1" t="s">
        <v>2127</v>
      </c>
      <c r="B1180" s="1" t="s">
        <v>2121</v>
      </c>
      <c r="C1180" s="1" t="s">
        <v>1957</v>
      </c>
      <c r="D1180" s="1" t="s">
        <v>20</v>
      </c>
      <c r="E1180">
        <v>31</v>
      </c>
      <c r="F1180">
        <v>69.55</v>
      </c>
      <c r="G1180" s="1" t="s">
        <v>824</v>
      </c>
      <c r="H1180">
        <v>11</v>
      </c>
      <c r="I1180" t="s">
        <v>2119</v>
      </c>
    </row>
    <row r="1181" spans="1:9" x14ac:dyDescent="0.3">
      <c r="A1181" s="1" t="s">
        <v>2127</v>
      </c>
      <c r="B1181" s="1" t="s">
        <v>2121</v>
      </c>
      <c r="C1181" s="1" t="s">
        <v>1958</v>
      </c>
      <c r="D1181" s="1" t="s">
        <v>20</v>
      </c>
      <c r="E1181">
        <v>31</v>
      </c>
      <c r="F1181">
        <v>69.55</v>
      </c>
      <c r="G1181" s="1" t="s">
        <v>824</v>
      </c>
      <c r="H1181">
        <v>11</v>
      </c>
      <c r="I1181" t="s">
        <v>2119</v>
      </c>
    </row>
    <row r="1182" spans="1:9" x14ac:dyDescent="0.3">
      <c r="A1182" s="1" t="s">
        <v>2127</v>
      </c>
      <c r="B1182" s="1" t="s">
        <v>2121</v>
      </c>
      <c r="C1182" s="1" t="s">
        <v>1959</v>
      </c>
      <c r="D1182" s="1" t="s">
        <v>15</v>
      </c>
      <c r="E1182">
        <v>31</v>
      </c>
      <c r="F1182">
        <v>69.55</v>
      </c>
      <c r="G1182" s="1" t="s">
        <v>824</v>
      </c>
      <c r="H1182">
        <v>11</v>
      </c>
      <c r="I1182" t="s">
        <v>2119</v>
      </c>
    </row>
    <row r="1183" spans="1:9" x14ac:dyDescent="0.3">
      <c r="A1183" s="1" t="s">
        <v>2127</v>
      </c>
      <c r="B1183" s="1" t="s">
        <v>2121</v>
      </c>
      <c r="C1183" s="1" t="s">
        <v>1960</v>
      </c>
      <c r="D1183" s="1" t="s">
        <v>20</v>
      </c>
      <c r="E1183">
        <v>24</v>
      </c>
      <c r="F1183">
        <v>9.3249999999999993</v>
      </c>
      <c r="G1183" s="1" t="s">
        <v>824</v>
      </c>
      <c r="H1183">
        <v>1</v>
      </c>
      <c r="I1183" t="s">
        <v>2119</v>
      </c>
    </row>
    <row r="1184" spans="1:9" x14ac:dyDescent="0.3">
      <c r="A1184" s="1" t="s">
        <v>2127</v>
      </c>
      <c r="B1184" s="1" t="s">
        <v>2118</v>
      </c>
      <c r="C1184" s="1" t="s">
        <v>1961</v>
      </c>
      <c r="D1184" s="1" t="s">
        <v>15</v>
      </c>
      <c r="E1184">
        <v>21</v>
      </c>
      <c r="F1184">
        <v>7.65</v>
      </c>
      <c r="G1184" s="1" t="s">
        <v>824</v>
      </c>
      <c r="H1184">
        <v>1</v>
      </c>
      <c r="I1184" t="s">
        <v>2119</v>
      </c>
    </row>
    <row r="1185" spans="1:9" x14ac:dyDescent="0.3">
      <c r="A1185" s="1" t="s">
        <v>2127</v>
      </c>
      <c r="B1185" s="1" t="s">
        <v>2121</v>
      </c>
      <c r="C1185" s="1" t="s">
        <v>1962</v>
      </c>
      <c r="D1185" s="1" t="s">
        <v>20</v>
      </c>
      <c r="E1185">
        <v>39</v>
      </c>
      <c r="F1185">
        <v>7.9249999999999998</v>
      </c>
      <c r="G1185" s="1" t="s">
        <v>824</v>
      </c>
      <c r="H1185">
        <v>1</v>
      </c>
      <c r="I1185" t="s">
        <v>2119</v>
      </c>
    </row>
    <row r="1186" spans="1:9" x14ac:dyDescent="0.3">
      <c r="A1186" s="1" t="s">
        <v>2127</v>
      </c>
      <c r="B1186" s="1" t="s">
        <v>2121</v>
      </c>
      <c r="C1186" s="1" t="s">
        <v>1963</v>
      </c>
      <c r="D1186" s="1" t="s">
        <v>20</v>
      </c>
      <c r="E1186">
        <v>31</v>
      </c>
      <c r="F1186">
        <v>21.679200000000002</v>
      </c>
      <c r="G1186" s="1" t="s">
        <v>2123</v>
      </c>
      <c r="H1186">
        <v>3</v>
      </c>
      <c r="I1186" t="s">
        <v>2119</v>
      </c>
    </row>
    <row r="1187" spans="1:9" x14ac:dyDescent="0.3">
      <c r="A1187" s="1" t="s">
        <v>2127</v>
      </c>
      <c r="B1187" s="1" t="s">
        <v>2121</v>
      </c>
      <c r="C1187" s="1" t="s">
        <v>1964</v>
      </c>
      <c r="D1187" s="1" t="s">
        <v>20</v>
      </c>
      <c r="E1187">
        <v>31</v>
      </c>
      <c r="F1187">
        <v>21.679200000000002</v>
      </c>
      <c r="G1187" s="1" t="s">
        <v>2123</v>
      </c>
      <c r="H1187">
        <v>3</v>
      </c>
      <c r="I1187" t="s">
        <v>2119</v>
      </c>
    </row>
    <row r="1188" spans="1:9" x14ac:dyDescent="0.3">
      <c r="A1188" s="1" t="s">
        <v>2127</v>
      </c>
      <c r="B1188" s="1" t="s">
        <v>2121</v>
      </c>
      <c r="C1188" s="1" t="s">
        <v>1965</v>
      </c>
      <c r="D1188" s="1" t="s">
        <v>20</v>
      </c>
      <c r="E1188">
        <v>31</v>
      </c>
      <c r="F1188">
        <v>21.679200000000002</v>
      </c>
      <c r="G1188" s="1" t="s">
        <v>2123</v>
      </c>
      <c r="H1188">
        <v>3</v>
      </c>
      <c r="I1188" t="s">
        <v>2119</v>
      </c>
    </row>
    <row r="1189" spans="1:9" x14ac:dyDescent="0.3">
      <c r="A1189" s="1" t="s">
        <v>2127</v>
      </c>
      <c r="B1189" s="1" t="s">
        <v>2118</v>
      </c>
      <c r="C1189" s="1" t="s">
        <v>1966</v>
      </c>
      <c r="D1189" s="1" t="s">
        <v>15</v>
      </c>
      <c r="E1189">
        <v>1</v>
      </c>
      <c r="F1189">
        <v>16.7</v>
      </c>
      <c r="G1189" s="1" t="s">
        <v>824</v>
      </c>
      <c r="H1189">
        <v>3</v>
      </c>
      <c r="I1189" t="s">
        <v>2120</v>
      </c>
    </row>
    <row r="1190" spans="1:9" x14ac:dyDescent="0.3">
      <c r="A1190" s="1" t="s">
        <v>2127</v>
      </c>
      <c r="B1190" s="1" t="s">
        <v>2118</v>
      </c>
      <c r="C1190" s="1" t="s">
        <v>1969</v>
      </c>
      <c r="D1190" s="1" t="s">
        <v>15</v>
      </c>
      <c r="E1190">
        <v>24</v>
      </c>
      <c r="F1190">
        <v>16.7</v>
      </c>
      <c r="G1190" s="1" t="s">
        <v>824</v>
      </c>
      <c r="H1190">
        <v>3</v>
      </c>
      <c r="I1190" t="s">
        <v>2119</v>
      </c>
    </row>
    <row r="1191" spans="1:9" x14ac:dyDescent="0.3">
      <c r="A1191" s="1" t="s">
        <v>2127</v>
      </c>
      <c r="B1191" s="1" t="s">
        <v>2118</v>
      </c>
      <c r="C1191" s="1" t="s">
        <v>1970</v>
      </c>
      <c r="D1191" s="1" t="s">
        <v>15</v>
      </c>
      <c r="E1191">
        <v>4</v>
      </c>
      <c r="F1191">
        <v>16.7</v>
      </c>
      <c r="G1191" s="1" t="s">
        <v>824</v>
      </c>
      <c r="H1191">
        <v>3</v>
      </c>
      <c r="I1191" t="s">
        <v>2120</v>
      </c>
    </row>
    <row r="1192" spans="1:9" x14ac:dyDescent="0.3">
      <c r="A1192" s="1" t="s">
        <v>2127</v>
      </c>
      <c r="B1192" s="1" t="s">
        <v>2118</v>
      </c>
      <c r="C1192" s="1" t="s">
        <v>1971</v>
      </c>
      <c r="D1192" s="1" t="s">
        <v>20</v>
      </c>
      <c r="E1192">
        <v>25</v>
      </c>
      <c r="F1192">
        <v>9.5</v>
      </c>
      <c r="G1192" s="1" t="s">
        <v>824</v>
      </c>
      <c r="H1192">
        <v>1</v>
      </c>
      <c r="I1192" t="s">
        <v>2119</v>
      </c>
    </row>
    <row r="1193" spans="1:9" x14ac:dyDescent="0.3">
      <c r="A1193" s="1" t="s">
        <v>2127</v>
      </c>
      <c r="B1193" s="1" t="s">
        <v>2121</v>
      </c>
      <c r="C1193" s="1" t="s">
        <v>1972</v>
      </c>
      <c r="D1193" s="1" t="s">
        <v>20</v>
      </c>
      <c r="E1193">
        <v>20</v>
      </c>
      <c r="F1193">
        <v>8.0500000000000007</v>
      </c>
      <c r="G1193" s="1" t="s">
        <v>824</v>
      </c>
      <c r="H1193">
        <v>1</v>
      </c>
      <c r="I1193" t="s">
        <v>2119</v>
      </c>
    </row>
    <row r="1194" spans="1:9" x14ac:dyDescent="0.3">
      <c r="A1194" s="1" t="s">
        <v>2127</v>
      </c>
      <c r="B1194" s="1" t="s">
        <v>2121</v>
      </c>
      <c r="C1194" s="1" t="s">
        <v>1974</v>
      </c>
      <c r="D1194" s="1" t="s">
        <v>20</v>
      </c>
      <c r="E1194">
        <v>24.5</v>
      </c>
      <c r="F1194">
        <v>8.0500000000000007</v>
      </c>
      <c r="G1194" s="1" t="s">
        <v>824</v>
      </c>
      <c r="H1194">
        <v>1</v>
      </c>
      <c r="I1194" t="s">
        <v>2119</v>
      </c>
    </row>
    <row r="1195" spans="1:9" x14ac:dyDescent="0.3">
      <c r="A1195" s="1" t="s">
        <v>2127</v>
      </c>
      <c r="B1195" s="1" t="s">
        <v>2121</v>
      </c>
      <c r="C1195" s="1" t="s">
        <v>1975</v>
      </c>
      <c r="D1195" s="1" t="s">
        <v>20</v>
      </c>
      <c r="E1195">
        <v>31</v>
      </c>
      <c r="F1195">
        <v>7.7249999999999996</v>
      </c>
      <c r="G1195" s="1" t="s">
        <v>2125</v>
      </c>
      <c r="H1195">
        <v>1</v>
      </c>
      <c r="I1195" t="s">
        <v>2119</v>
      </c>
    </row>
    <row r="1196" spans="1:9" x14ac:dyDescent="0.3">
      <c r="A1196" s="1" t="s">
        <v>2127</v>
      </c>
      <c r="B1196" s="1" t="s">
        <v>2121</v>
      </c>
      <c r="C1196" s="1" t="s">
        <v>1976</v>
      </c>
      <c r="D1196" s="1" t="s">
        <v>20</v>
      </c>
      <c r="E1196">
        <v>31</v>
      </c>
      <c r="F1196">
        <v>7.8958000000000004</v>
      </c>
      <c r="G1196" s="1" t="s">
        <v>824</v>
      </c>
      <c r="H1196">
        <v>1</v>
      </c>
      <c r="I1196" t="s">
        <v>2119</v>
      </c>
    </row>
    <row r="1197" spans="1:9" x14ac:dyDescent="0.3">
      <c r="A1197" s="1" t="s">
        <v>2127</v>
      </c>
      <c r="B1197" s="1" t="s">
        <v>2121</v>
      </c>
      <c r="C1197" s="1" t="s">
        <v>1977</v>
      </c>
      <c r="D1197" s="1" t="s">
        <v>20</v>
      </c>
      <c r="E1197">
        <v>31</v>
      </c>
      <c r="F1197">
        <v>7.75</v>
      </c>
      <c r="G1197" s="1" t="s">
        <v>2125</v>
      </c>
      <c r="H1197">
        <v>1</v>
      </c>
      <c r="I1197" t="s">
        <v>2119</v>
      </c>
    </row>
    <row r="1198" spans="1:9" x14ac:dyDescent="0.3">
      <c r="A1198" s="1" t="s">
        <v>2127</v>
      </c>
      <c r="B1198" s="1" t="s">
        <v>2118</v>
      </c>
      <c r="C1198" s="1" t="s">
        <v>1978</v>
      </c>
      <c r="D1198" s="1" t="s">
        <v>20</v>
      </c>
      <c r="E1198">
        <v>29</v>
      </c>
      <c r="F1198">
        <v>9.5</v>
      </c>
      <c r="G1198" s="1" t="s">
        <v>824</v>
      </c>
      <c r="H1198">
        <v>1</v>
      </c>
      <c r="I1198" t="s">
        <v>2119</v>
      </c>
    </row>
    <row r="1199" spans="1:9" x14ac:dyDescent="0.3">
      <c r="A1199" s="1" t="s">
        <v>2127</v>
      </c>
      <c r="B1199" s="1" t="s">
        <v>2121</v>
      </c>
      <c r="C1199" s="1" t="s">
        <v>1979</v>
      </c>
      <c r="D1199" s="1" t="s">
        <v>20</v>
      </c>
      <c r="E1199">
        <v>31</v>
      </c>
      <c r="F1199">
        <v>15.1</v>
      </c>
      <c r="G1199" s="1" t="s">
        <v>824</v>
      </c>
      <c r="H1199">
        <v>1</v>
      </c>
      <c r="I1199" t="s">
        <v>2119</v>
      </c>
    </row>
    <row r="1200" spans="1:9" x14ac:dyDescent="0.3">
      <c r="A1200" s="1" t="s">
        <v>2127</v>
      </c>
      <c r="B1200" s="1" t="s">
        <v>2118</v>
      </c>
      <c r="C1200" s="1" t="s">
        <v>1980</v>
      </c>
      <c r="D1200" s="1" t="s">
        <v>15</v>
      </c>
      <c r="E1200">
        <v>31</v>
      </c>
      <c r="F1200">
        <v>7.7792000000000003</v>
      </c>
      <c r="G1200" s="1" t="s">
        <v>2125</v>
      </c>
      <c r="H1200">
        <v>1</v>
      </c>
      <c r="I1200" t="s">
        <v>2119</v>
      </c>
    </row>
    <row r="1201" spans="1:9" x14ac:dyDescent="0.3">
      <c r="A1201" s="1" t="s">
        <v>2127</v>
      </c>
      <c r="B1201" s="1" t="s">
        <v>2121</v>
      </c>
      <c r="C1201" s="1" t="s">
        <v>1981</v>
      </c>
      <c r="D1201" s="1" t="s">
        <v>20</v>
      </c>
      <c r="E1201">
        <v>31</v>
      </c>
      <c r="F1201">
        <v>8.0500000000000007</v>
      </c>
      <c r="G1201" s="1" t="s">
        <v>824</v>
      </c>
      <c r="H1201">
        <v>1</v>
      </c>
      <c r="I1201" t="s">
        <v>2119</v>
      </c>
    </row>
    <row r="1202" spans="1:9" x14ac:dyDescent="0.3">
      <c r="A1202" s="1" t="s">
        <v>2127</v>
      </c>
      <c r="B1202" s="1" t="s">
        <v>2121</v>
      </c>
      <c r="C1202" s="1" t="s">
        <v>1982</v>
      </c>
      <c r="D1202" s="1" t="s">
        <v>20</v>
      </c>
      <c r="E1202">
        <v>31</v>
      </c>
      <c r="F1202">
        <v>8.0500000000000007</v>
      </c>
      <c r="G1202" s="1" t="s">
        <v>824</v>
      </c>
      <c r="H1202">
        <v>1</v>
      </c>
      <c r="I1202" t="s">
        <v>2119</v>
      </c>
    </row>
    <row r="1203" spans="1:9" x14ac:dyDescent="0.3">
      <c r="A1203" s="1" t="s">
        <v>2127</v>
      </c>
      <c r="B1203" s="1" t="s">
        <v>2121</v>
      </c>
      <c r="C1203" s="1" t="s">
        <v>1984</v>
      </c>
      <c r="D1203" s="1" t="s">
        <v>20</v>
      </c>
      <c r="E1203">
        <v>22</v>
      </c>
      <c r="F1203">
        <v>7.2291999999999996</v>
      </c>
      <c r="G1203" s="1" t="s">
        <v>2123</v>
      </c>
      <c r="H1203">
        <v>1</v>
      </c>
      <c r="I1203" t="s">
        <v>2119</v>
      </c>
    </row>
    <row r="1204" spans="1:9" x14ac:dyDescent="0.3">
      <c r="A1204" s="1" t="s">
        <v>2127</v>
      </c>
      <c r="B1204" s="1" t="s">
        <v>2121</v>
      </c>
      <c r="C1204" s="1" t="s">
        <v>1985</v>
      </c>
      <c r="D1204" s="1" t="s">
        <v>20</v>
      </c>
      <c r="E1204">
        <v>31</v>
      </c>
      <c r="F1204">
        <v>8.0500000000000007</v>
      </c>
      <c r="G1204" s="1" t="s">
        <v>824</v>
      </c>
      <c r="H1204">
        <v>1</v>
      </c>
      <c r="I1204" t="s">
        <v>2119</v>
      </c>
    </row>
    <row r="1205" spans="1:9" x14ac:dyDescent="0.3">
      <c r="A1205" s="1" t="s">
        <v>2127</v>
      </c>
      <c r="B1205" s="1" t="s">
        <v>2121</v>
      </c>
      <c r="C1205" s="1" t="s">
        <v>1986</v>
      </c>
      <c r="D1205" s="1" t="s">
        <v>20</v>
      </c>
      <c r="E1205">
        <v>40</v>
      </c>
      <c r="F1205">
        <v>7.8958000000000004</v>
      </c>
      <c r="G1205" s="1" t="s">
        <v>824</v>
      </c>
      <c r="H1205">
        <v>1</v>
      </c>
      <c r="I1205" t="s">
        <v>2119</v>
      </c>
    </row>
    <row r="1206" spans="1:9" x14ac:dyDescent="0.3">
      <c r="A1206" s="1" t="s">
        <v>2127</v>
      </c>
      <c r="B1206" s="1" t="s">
        <v>2121</v>
      </c>
      <c r="C1206" s="1" t="s">
        <v>1987</v>
      </c>
      <c r="D1206" s="1" t="s">
        <v>20</v>
      </c>
      <c r="E1206">
        <v>21</v>
      </c>
      <c r="F1206">
        <v>7.9249999999999998</v>
      </c>
      <c r="G1206" s="1" t="s">
        <v>824</v>
      </c>
      <c r="H1206">
        <v>1</v>
      </c>
      <c r="I1206" t="s">
        <v>2119</v>
      </c>
    </row>
    <row r="1207" spans="1:9" x14ac:dyDescent="0.3">
      <c r="A1207" s="1" t="s">
        <v>2127</v>
      </c>
      <c r="B1207" s="1" t="s">
        <v>2118</v>
      </c>
      <c r="C1207" s="1" t="s">
        <v>1989</v>
      </c>
      <c r="D1207" s="1" t="s">
        <v>15</v>
      </c>
      <c r="E1207">
        <v>18</v>
      </c>
      <c r="F1207">
        <v>7.4958</v>
      </c>
      <c r="G1207" s="1" t="s">
        <v>824</v>
      </c>
      <c r="H1207">
        <v>1</v>
      </c>
      <c r="I1207" t="s">
        <v>2119</v>
      </c>
    </row>
    <row r="1208" spans="1:9" x14ac:dyDescent="0.3">
      <c r="A1208" s="1" t="s">
        <v>2127</v>
      </c>
      <c r="B1208" s="1" t="s">
        <v>2121</v>
      </c>
      <c r="C1208" s="1" t="s">
        <v>1990</v>
      </c>
      <c r="D1208" s="1" t="s">
        <v>20</v>
      </c>
      <c r="E1208">
        <v>4</v>
      </c>
      <c r="F1208">
        <v>27.9</v>
      </c>
      <c r="G1208" s="1" t="s">
        <v>824</v>
      </c>
      <c r="H1208">
        <v>6</v>
      </c>
      <c r="I1208" t="s">
        <v>2120</v>
      </c>
    </row>
    <row r="1209" spans="1:9" x14ac:dyDescent="0.3">
      <c r="A1209" s="1" t="s">
        <v>2127</v>
      </c>
      <c r="B1209" s="1" t="s">
        <v>2121</v>
      </c>
      <c r="C1209" s="1" t="s">
        <v>1991</v>
      </c>
      <c r="D1209" s="1" t="s">
        <v>20</v>
      </c>
      <c r="E1209">
        <v>10</v>
      </c>
      <c r="F1209">
        <v>27.9</v>
      </c>
      <c r="G1209" s="1" t="s">
        <v>824</v>
      </c>
      <c r="H1209">
        <v>6</v>
      </c>
      <c r="I1209" t="s">
        <v>2120</v>
      </c>
    </row>
    <row r="1210" spans="1:9" x14ac:dyDescent="0.3">
      <c r="A1210" s="1" t="s">
        <v>2127</v>
      </c>
      <c r="B1210" s="1" t="s">
        <v>2121</v>
      </c>
      <c r="C1210" s="1" t="s">
        <v>1992</v>
      </c>
      <c r="D1210" s="1" t="s">
        <v>15</v>
      </c>
      <c r="E1210">
        <v>9</v>
      </c>
      <c r="F1210">
        <v>27.9</v>
      </c>
      <c r="G1210" s="1" t="s">
        <v>824</v>
      </c>
      <c r="H1210">
        <v>6</v>
      </c>
      <c r="I1210" t="s">
        <v>2120</v>
      </c>
    </row>
    <row r="1211" spans="1:9" x14ac:dyDescent="0.3">
      <c r="A1211" s="1" t="s">
        <v>2127</v>
      </c>
      <c r="B1211" s="1" t="s">
        <v>2121</v>
      </c>
      <c r="C1211" s="1" t="s">
        <v>1993</v>
      </c>
      <c r="D1211" s="1" t="s">
        <v>15</v>
      </c>
      <c r="E1211">
        <v>2</v>
      </c>
      <c r="F1211">
        <v>27.9</v>
      </c>
      <c r="G1211" s="1" t="s">
        <v>824</v>
      </c>
      <c r="H1211">
        <v>6</v>
      </c>
      <c r="I1211" t="s">
        <v>2120</v>
      </c>
    </row>
    <row r="1212" spans="1:9" x14ac:dyDescent="0.3">
      <c r="A1212" s="1" t="s">
        <v>2127</v>
      </c>
      <c r="B1212" s="1" t="s">
        <v>2121</v>
      </c>
      <c r="C1212" s="1" t="s">
        <v>1994</v>
      </c>
      <c r="D1212" s="1" t="s">
        <v>20</v>
      </c>
      <c r="E1212">
        <v>40</v>
      </c>
      <c r="F1212">
        <v>27.9</v>
      </c>
      <c r="G1212" s="1" t="s">
        <v>824</v>
      </c>
      <c r="H1212">
        <v>6</v>
      </c>
      <c r="I1212" t="s">
        <v>2119</v>
      </c>
    </row>
    <row r="1213" spans="1:9" x14ac:dyDescent="0.3">
      <c r="A1213" s="1" t="s">
        <v>2127</v>
      </c>
      <c r="B1213" s="1" t="s">
        <v>2121</v>
      </c>
      <c r="C1213" s="1" t="s">
        <v>1995</v>
      </c>
      <c r="D1213" s="1" t="s">
        <v>15</v>
      </c>
      <c r="E1213">
        <v>45</v>
      </c>
      <c r="F1213">
        <v>27.9</v>
      </c>
      <c r="G1213" s="1" t="s">
        <v>824</v>
      </c>
      <c r="H1213">
        <v>6</v>
      </c>
      <c r="I1213" t="s">
        <v>2119</v>
      </c>
    </row>
    <row r="1214" spans="1:9" x14ac:dyDescent="0.3">
      <c r="A1214" s="1" t="s">
        <v>2127</v>
      </c>
      <c r="B1214" s="1" t="s">
        <v>2121</v>
      </c>
      <c r="C1214" s="1" t="s">
        <v>1996</v>
      </c>
      <c r="D1214" s="1" t="s">
        <v>20</v>
      </c>
      <c r="E1214">
        <v>31</v>
      </c>
      <c r="F1214">
        <v>7.8958000000000004</v>
      </c>
      <c r="G1214" s="1" t="s">
        <v>824</v>
      </c>
      <c r="H1214">
        <v>1</v>
      </c>
      <c r="I1214" t="s">
        <v>2119</v>
      </c>
    </row>
    <row r="1215" spans="1:9" x14ac:dyDescent="0.3">
      <c r="A1215" s="1" t="s">
        <v>2127</v>
      </c>
      <c r="B1215" s="1" t="s">
        <v>2121</v>
      </c>
      <c r="C1215" s="1" t="s">
        <v>1997</v>
      </c>
      <c r="D1215" s="1" t="s">
        <v>20</v>
      </c>
      <c r="E1215">
        <v>31</v>
      </c>
      <c r="F1215">
        <v>8.0500000000000007</v>
      </c>
      <c r="G1215" s="1" t="s">
        <v>824</v>
      </c>
      <c r="H1215">
        <v>1</v>
      </c>
      <c r="I1215" t="s">
        <v>2119</v>
      </c>
    </row>
    <row r="1216" spans="1:9" x14ac:dyDescent="0.3">
      <c r="A1216" s="1" t="s">
        <v>2127</v>
      </c>
      <c r="B1216" s="1" t="s">
        <v>2121</v>
      </c>
      <c r="C1216" s="1" t="s">
        <v>1999</v>
      </c>
      <c r="D1216" s="1" t="s">
        <v>20</v>
      </c>
      <c r="E1216">
        <v>31</v>
      </c>
      <c r="F1216">
        <v>8.6624999999999996</v>
      </c>
      <c r="G1216" s="1" t="s">
        <v>824</v>
      </c>
      <c r="H1216">
        <v>1</v>
      </c>
      <c r="I1216" t="s">
        <v>2119</v>
      </c>
    </row>
    <row r="1217" spans="1:9" x14ac:dyDescent="0.3">
      <c r="A1217" s="1" t="s">
        <v>2127</v>
      </c>
      <c r="B1217" s="1" t="s">
        <v>2121</v>
      </c>
      <c r="C1217" s="1" t="s">
        <v>2000</v>
      </c>
      <c r="D1217" s="1" t="s">
        <v>20</v>
      </c>
      <c r="E1217">
        <v>31</v>
      </c>
      <c r="F1217">
        <v>7.75</v>
      </c>
      <c r="G1217" s="1" t="s">
        <v>2125</v>
      </c>
      <c r="H1217">
        <v>1</v>
      </c>
      <c r="I1217" t="s">
        <v>2119</v>
      </c>
    </row>
    <row r="1218" spans="1:9" x14ac:dyDescent="0.3">
      <c r="A1218" s="1" t="s">
        <v>2127</v>
      </c>
      <c r="B1218" s="1" t="s">
        <v>2118</v>
      </c>
      <c r="C1218" s="1" t="s">
        <v>2001</v>
      </c>
      <c r="D1218" s="1" t="s">
        <v>15</v>
      </c>
      <c r="E1218">
        <v>31</v>
      </c>
      <c r="F1218">
        <v>7.7332999999999998</v>
      </c>
      <c r="G1218" s="1" t="s">
        <v>2125</v>
      </c>
      <c r="H1218">
        <v>1</v>
      </c>
      <c r="I1218" t="s">
        <v>2119</v>
      </c>
    </row>
    <row r="1219" spans="1:9" x14ac:dyDescent="0.3">
      <c r="A1219" s="1" t="s">
        <v>2127</v>
      </c>
      <c r="B1219" s="1" t="s">
        <v>2121</v>
      </c>
      <c r="C1219" s="1" t="s">
        <v>2002</v>
      </c>
      <c r="D1219" s="1" t="s">
        <v>20</v>
      </c>
      <c r="E1219">
        <v>19</v>
      </c>
      <c r="F1219">
        <v>7.65</v>
      </c>
      <c r="G1219" s="1" t="s">
        <v>824</v>
      </c>
      <c r="H1219">
        <v>1</v>
      </c>
      <c r="I1219" t="s">
        <v>2119</v>
      </c>
    </row>
    <row r="1220" spans="1:9" x14ac:dyDescent="0.3">
      <c r="A1220" s="1" t="s">
        <v>2127</v>
      </c>
      <c r="B1220" s="1" t="s">
        <v>2121</v>
      </c>
      <c r="C1220" s="1" t="s">
        <v>2003</v>
      </c>
      <c r="D1220" s="1" t="s">
        <v>20</v>
      </c>
      <c r="E1220">
        <v>30</v>
      </c>
      <c r="F1220">
        <v>8.0500000000000007</v>
      </c>
      <c r="G1220" s="1" t="s">
        <v>824</v>
      </c>
      <c r="H1220">
        <v>1</v>
      </c>
      <c r="I1220" t="s">
        <v>2119</v>
      </c>
    </row>
    <row r="1221" spans="1:9" x14ac:dyDescent="0.3">
      <c r="A1221" s="1" t="s">
        <v>2127</v>
      </c>
      <c r="B1221" s="1" t="s">
        <v>2121</v>
      </c>
      <c r="C1221" s="1" t="s">
        <v>2005</v>
      </c>
      <c r="D1221" s="1" t="s">
        <v>20</v>
      </c>
      <c r="E1221">
        <v>31</v>
      </c>
      <c r="F1221">
        <v>8.0500000000000007</v>
      </c>
      <c r="G1221" s="1" t="s">
        <v>824</v>
      </c>
      <c r="H1221">
        <v>1</v>
      </c>
      <c r="I1221" t="s">
        <v>2119</v>
      </c>
    </row>
    <row r="1222" spans="1:9" x14ac:dyDescent="0.3">
      <c r="A1222" s="1" t="s">
        <v>2127</v>
      </c>
      <c r="B1222" s="1" t="s">
        <v>2121</v>
      </c>
      <c r="C1222" s="1" t="s">
        <v>2007</v>
      </c>
      <c r="D1222" s="1" t="s">
        <v>20</v>
      </c>
      <c r="E1222">
        <v>32</v>
      </c>
      <c r="F1222">
        <v>8.0500000000000007</v>
      </c>
      <c r="G1222" s="1" t="s">
        <v>824</v>
      </c>
      <c r="H1222">
        <v>1</v>
      </c>
      <c r="I1222" t="s">
        <v>2119</v>
      </c>
    </row>
    <row r="1223" spans="1:9" x14ac:dyDescent="0.3">
      <c r="A1223" s="1" t="s">
        <v>2127</v>
      </c>
      <c r="B1223" s="1" t="s">
        <v>2121</v>
      </c>
      <c r="C1223" s="1" t="s">
        <v>2009</v>
      </c>
      <c r="D1223" s="1" t="s">
        <v>20</v>
      </c>
      <c r="E1223">
        <v>31</v>
      </c>
      <c r="F1223">
        <v>7.8958000000000004</v>
      </c>
      <c r="G1223" s="1" t="s">
        <v>824</v>
      </c>
      <c r="H1223">
        <v>1</v>
      </c>
      <c r="I1223" t="s">
        <v>2119</v>
      </c>
    </row>
    <row r="1224" spans="1:9" x14ac:dyDescent="0.3">
      <c r="A1224" s="1" t="s">
        <v>2127</v>
      </c>
      <c r="B1224" s="1" t="s">
        <v>2121</v>
      </c>
      <c r="C1224" s="1" t="s">
        <v>2010</v>
      </c>
      <c r="D1224" s="1" t="s">
        <v>20</v>
      </c>
      <c r="E1224">
        <v>33</v>
      </c>
      <c r="F1224">
        <v>8.6624999999999996</v>
      </c>
      <c r="G1224" s="1" t="s">
        <v>2123</v>
      </c>
      <c r="H1224">
        <v>1</v>
      </c>
      <c r="I1224" t="s">
        <v>2119</v>
      </c>
    </row>
    <row r="1225" spans="1:9" x14ac:dyDescent="0.3">
      <c r="A1225" s="1" t="s">
        <v>2127</v>
      </c>
      <c r="B1225" s="1" t="s">
        <v>2118</v>
      </c>
      <c r="C1225" s="1" t="s">
        <v>2011</v>
      </c>
      <c r="D1225" s="1" t="s">
        <v>15</v>
      </c>
      <c r="E1225">
        <v>23</v>
      </c>
      <c r="F1225">
        <v>7.55</v>
      </c>
      <c r="G1225" s="1" t="s">
        <v>824</v>
      </c>
      <c r="H1225">
        <v>1</v>
      </c>
      <c r="I1225" t="s">
        <v>2119</v>
      </c>
    </row>
    <row r="1226" spans="1:9" x14ac:dyDescent="0.3">
      <c r="A1226" s="1" t="s">
        <v>2127</v>
      </c>
      <c r="B1226" s="1" t="s">
        <v>2121</v>
      </c>
      <c r="C1226" s="1" t="s">
        <v>2013</v>
      </c>
      <c r="D1226" s="1" t="s">
        <v>20</v>
      </c>
      <c r="E1226">
        <v>21</v>
      </c>
      <c r="F1226">
        <v>8.0500000000000007</v>
      </c>
      <c r="G1226" s="1" t="s">
        <v>824</v>
      </c>
      <c r="H1226">
        <v>1</v>
      </c>
      <c r="I1226" t="s">
        <v>2119</v>
      </c>
    </row>
    <row r="1227" spans="1:9" x14ac:dyDescent="0.3">
      <c r="A1227" s="1" t="s">
        <v>2127</v>
      </c>
      <c r="B1227" s="1" t="s">
        <v>2121</v>
      </c>
      <c r="C1227" s="1" t="s">
        <v>2015</v>
      </c>
      <c r="D1227" s="1" t="s">
        <v>20</v>
      </c>
      <c r="E1227">
        <v>60.5</v>
      </c>
      <c r="G1227" s="1" t="s">
        <v>824</v>
      </c>
      <c r="H1227">
        <v>1</v>
      </c>
      <c r="I1227" t="s">
        <v>2122</v>
      </c>
    </row>
    <row r="1228" spans="1:9" x14ac:dyDescent="0.3">
      <c r="A1228" s="1" t="s">
        <v>2127</v>
      </c>
      <c r="B1228" s="1" t="s">
        <v>2121</v>
      </c>
      <c r="C1228" s="1" t="s">
        <v>2016</v>
      </c>
      <c r="D1228" s="1" t="s">
        <v>20</v>
      </c>
      <c r="E1228">
        <v>19</v>
      </c>
      <c r="F1228">
        <v>7.8958000000000004</v>
      </c>
      <c r="G1228" s="1" t="s">
        <v>824</v>
      </c>
      <c r="H1228">
        <v>1</v>
      </c>
      <c r="I1228" t="s">
        <v>2119</v>
      </c>
    </row>
    <row r="1229" spans="1:9" x14ac:dyDescent="0.3">
      <c r="A1229" s="1" t="s">
        <v>2127</v>
      </c>
      <c r="B1229" s="1" t="s">
        <v>2121</v>
      </c>
      <c r="C1229" s="1" t="s">
        <v>2017</v>
      </c>
      <c r="D1229" s="1" t="s">
        <v>15</v>
      </c>
      <c r="E1229">
        <v>22</v>
      </c>
      <c r="F1229">
        <v>9.8375000000000004</v>
      </c>
      <c r="G1229" s="1" t="s">
        <v>824</v>
      </c>
      <c r="H1229">
        <v>1</v>
      </c>
      <c r="I1229" t="s">
        <v>2119</v>
      </c>
    </row>
    <row r="1230" spans="1:9" x14ac:dyDescent="0.3">
      <c r="A1230" s="1" t="s">
        <v>2127</v>
      </c>
      <c r="B1230" s="1" t="s">
        <v>2118</v>
      </c>
      <c r="C1230" s="1" t="s">
        <v>2018</v>
      </c>
      <c r="D1230" s="1" t="s">
        <v>20</v>
      </c>
      <c r="E1230">
        <v>31</v>
      </c>
      <c r="F1230">
        <v>7.9249999999999998</v>
      </c>
      <c r="G1230" s="1" t="s">
        <v>824</v>
      </c>
      <c r="H1230">
        <v>1</v>
      </c>
      <c r="I1230" t="s">
        <v>2119</v>
      </c>
    </row>
    <row r="1231" spans="1:9" x14ac:dyDescent="0.3">
      <c r="A1231" s="1" t="s">
        <v>2127</v>
      </c>
      <c r="B1231" s="1" t="s">
        <v>2121</v>
      </c>
      <c r="C1231" s="1" t="s">
        <v>2020</v>
      </c>
      <c r="D1231" s="1" t="s">
        <v>20</v>
      </c>
      <c r="E1231">
        <v>27</v>
      </c>
      <c r="F1231">
        <v>8.6624999999999996</v>
      </c>
      <c r="G1231" s="1" t="s">
        <v>824</v>
      </c>
      <c r="H1231">
        <v>1</v>
      </c>
      <c r="I1231" t="s">
        <v>2119</v>
      </c>
    </row>
    <row r="1232" spans="1:9" x14ac:dyDescent="0.3">
      <c r="A1232" s="1" t="s">
        <v>2127</v>
      </c>
      <c r="B1232" s="1" t="s">
        <v>2121</v>
      </c>
      <c r="C1232" s="1" t="s">
        <v>2021</v>
      </c>
      <c r="D1232" s="1" t="s">
        <v>15</v>
      </c>
      <c r="E1232">
        <v>2</v>
      </c>
      <c r="F1232">
        <v>10.4625</v>
      </c>
      <c r="G1232" s="1" t="s">
        <v>824</v>
      </c>
      <c r="H1232">
        <v>2</v>
      </c>
      <c r="I1232" t="s">
        <v>2120</v>
      </c>
    </row>
    <row r="1233" spans="1:9" x14ac:dyDescent="0.3">
      <c r="A1233" s="1" t="s">
        <v>2127</v>
      </c>
      <c r="B1233" s="1" t="s">
        <v>2121</v>
      </c>
      <c r="C1233" s="1" t="s">
        <v>2022</v>
      </c>
      <c r="D1233" s="1" t="s">
        <v>15</v>
      </c>
      <c r="E1233">
        <v>29</v>
      </c>
      <c r="F1233">
        <v>10.4625</v>
      </c>
      <c r="G1233" s="1" t="s">
        <v>824</v>
      </c>
      <c r="H1233">
        <v>3</v>
      </c>
      <c r="I1233" t="s">
        <v>2119</v>
      </c>
    </row>
    <row r="1234" spans="1:9" x14ac:dyDescent="0.3">
      <c r="A1234" s="1" t="s">
        <v>2127</v>
      </c>
      <c r="B1234" s="1" t="s">
        <v>2118</v>
      </c>
      <c r="C1234" s="1" t="s">
        <v>2023</v>
      </c>
      <c r="D1234" s="1" t="s">
        <v>20</v>
      </c>
      <c r="E1234">
        <v>16</v>
      </c>
      <c r="F1234">
        <v>8.0500000000000007</v>
      </c>
      <c r="G1234" s="1" t="s">
        <v>824</v>
      </c>
      <c r="H1234">
        <v>1</v>
      </c>
      <c r="I1234" t="s">
        <v>2120</v>
      </c>
    </row>
    <row r="1235" spans="1:9" x14ac:dyDescent="0.3">
      <c r="A1235" s="1" t="s">
        <v>2127</v>
      </c>
      <c r="B1235" s="1" t="s">
        <v>2118</v>
      </c>
      <c r="C1235" s="1" t="s">
        <v>2025</v>
      </c>
      <c r="D1235" s="1" t="s">
        <v>20</v>
      </c>
      <c r="E1235">
        <v>44</v>
      </c>
      <c r="F1235">
        <v>7.9249999999999998</v>
      </c>
      <c r="G1235" s="1" t="s">
        <v>824</v>
      </c>
      <c r="H1235">
        <v>1</v>
      </c>
      <c r="I1235" t="s">
        <v>2119</v>
      </c>
    </row>
    <row r="1236" spans="1:9" x14ac:dyDescent="0.3">
      <c r="A1236" s="1" t="s">
        <v>2127</v>
      </c>
      <c r="B1236" s="1" t="s">
        <v>2121</v>
      </c>
      <c r="C1236" s="1" t="s">
        <v>2027</v>
      </c>
      <c r="D1236" s="1" t="s">
        <v>20</v>
      </c>
      <c r="E1236">
        <v>25</v>
      </c>
      <c r="F1236">
        <v>7.05</v>
      </c>
      <c r="G1236" s="1" t="s">
        <v>824</v>
      </c>
      <c r="H1236">
        <v>1</v>
      </c>
      <c r="I1236" t="s">
        <v>2119</v>
      </c>
    </row>
    <row r="1237" spans="1:9" x14ac:dyDescent="0.3">
      <c r="A1237" s="1" t="s">
        <v>2127</v>
      </c>
      <c r="B1237" s="1" t="s">
        <v>2121</v>
      </c>
      <c r="C1237" s="1" t="s">
        <v>2029</v>
      </c>
      <c r="D1237" s="1" t="s">
        <v>20</v>
      </c>
      <c r="E1237">
        <v>74</v>
      </c>
      <c r="F1237">
        <v>7.7750000000000004</v>
      </c>
      <c r="G1237" s="1" t="s">
        <v>824</v>
      </c>
      <c r="H1237">
        <v>1</v>
      </c>
      <c r="I1237" t="s">
        <v>2122</v>
      </c>
    </row>
    <row r="1238" spans="1:9" x14ac:dyDescent="0.3">
      <c r="A1238" s="1" t="s">
        <v>2127</v>
      </c>
      <c r="B1238" s="1" t="s">
        <v>2118</v>
      </c>
      <c r="C1238" s="1" t="s">
        <v>2030</v>
      </c>
      <c r="D1238" s="1" t="s">
        <v>20</v>
      </c>
      <c r="E1238">
        <v>14</v>
      </c>
      <c r="F1238">
        <v>9.2249999999999996</v>
      </c>
      <c r="G1238" s="1" t="s">
        <v>824</v>
      </c>
      <c r="H1238">
        <v>1</v>
      </c>
      <c r="I1238" t="s">
        <v>2120</v>
      </c>
    </row>
    <row r="1239" spans="1:9" x14ac:dyDescent="0.3">
      <c r="A1239" s="1" t="s">
        <v>2127</v>
      </c>
      <c r="B1239" s="1" t="s">
        <v>2121</v>
      </c>
      <c r="C1239" s="1" t="s">
        <v>2031</v>
      </c>
      <c r="D1239" s="1" t="s">
        <v>20</v>
      </c>
      <c r="E1239">
        <v>24</v>
      </c>
      <c r="F1239">
        <v>7.7957999999999998</v>
      </c>
      <c r="G1239" s="1" t="s">
        <v>824</v>
      </c>
      <c r="H1239">
        <v>1</v>
      </c>
      <c r="I1239" t="s">
        <v>2119</v>
      </c>
    </row>
    <row r="1240" spans="1:9" x14ac:dyDescent="0.3">
      <c r="A1240" s="1" t="s">
        <v>2127</v>
      </c>
      <c r="B1240" s="1" t="s">
        <v>2118</v>
      </c>
      <c r="C1240" s="1" t="s">
        <v>2032</v>
      </c>
      <c r="D1240" s="1" t="s">
        <v>20</v>
      </c>
      <c r="E1240">
        <v>25</v>
      </c>
      <c r="F1240">
        <v>7.7957999999999998</v>
      </c>
      <c r="G1240" s="1" t="s">
        <v>824</v>
      </c>
      <c r="H1240">
        <v>1</v>
      </c>
      <c r="I1240" t="s">
        <v>2119</v>
      </c>
    </row>
    <row r="1241" spans="1:9" x14ac:dyDescent="0.3">
      <c r="A1241" s="1" t="s">
        <v>2127</v>
      </c>
      <c r="B1241" s="1" t="s">
        <v>2121</v>
      </c>
      <c r="C1241" s="1" t="s">
        <v>2034</v>
      </c>
      <c r="D1241" s="1" t="s">
        <v>20</v>
      </c>
      <c r="E1241">
        <v>34</v>
      </c>
      <c r="F1241">
        <v>8.0500000000000007</v>
      </c>
      <c r="G1241" s="1" t="s">
        <v>824</v>
      </c>
      <c r="H1241">
        <v>1</v>
      </c>
      <c r="I1241" t="s">
        <v>2119</v>
      </c>
    </row>
    <row r="1242" spans="1:9" x14ac:dyDescent="0.3">
      <c r="A1242" s="1" t="s">
        <v>2127</v>
      </c>
      <c r="B1242" s="1" t="s">
        <v>2118</v>
      </c>
      <c r="C1242" s="1" t="s">
        <v>2035</v>
      </c>
      <c r="D1242" s="1" t="s">
        <v>20</v>
      </c>
      <c r="E1242">
        <v>0.41670000000000001</v>
      </c>
      <c r="F1242">
        <v>8.5167000000000002</v>
      </c>
      <c r="G1242" s="1" t="s">
        <v>2123</v>
      </c>
      <c r="H1242">
        <v>2</v>
      </c>
      <c r="I1242" t="s">
        <v>2120</v>
      </c>
    </row>
    <row r="1243" spans="1:9" x14ac:dyDescent="0.3">
      <c r="A1243" s="1" t="s">
        <v>2127</v>
      </c>
      <c r="B1243" s="1" t="s">
        <v>2121</v>
      </c>
      <c r="C1243" s="1" t="s">
        <v>2036</v>
      </c>
      <c r="D1243" s="1" t="s">
        <v>20</v>
      </c>
      <c r="E1243">
        <v>31</v>
      </c>
      <c r="F1243">
        <v>6.4375</v>
      </c>
      <c r="G1243" s="1" t="s">
        <v>2123</v>
      </c>
      <c r="H1243">
        <v>2</v>
      </c>
      <c r="I1243" t="s">
        <v>2119</v>
      </c>
    </row>
    <row r="1244" spans="1:9" x14ac:dyDescent="0.3">
      <c r="A1244" s="1" t="s">
        <v>2127</v>
      </c>
      <c r="B1244" s="1" t="s">
        <v>2121</v>
      </c>
      <c r="C1244" s="1" t="s">
        <v>2037</v>
      </c>
      <c r="D1244" s="1" t="s">
        <v>20</v>
      </c>
      <c r="E1244">
        <v>31</v>
      </c>
      <c r="F1244">
        <v>6.4375</v>
      </c>
      <c r="G1244" s="1" t="s">
        <v>2123</v>
      </c>
      <c r="H1244">
        <v>1</v>
      </c>
      <c r="I1244" t="s">
        <v>2119</v>
      </c>
    </row>
    <row r="1245" spans="1:9" x14ac:dyDescent="0.3">
      <c r="A1245" s="1" t="s">
        <v>2127</v>
      </c>
      <c r="B1245" s="1" t="s">
        <v>2121</v>
      </c>
      <c r="C1245" s="1" t="s">
        <v>2038</v>
      </c>
      <c r="D1245" s="1" t="s">
        <v>20</v>
      </c>
      <c r="E1245">
        <v>31</v>
      </c>
      <c r="F1245">
        <v>7.2249999999999996</v>
      </c>
      <c r="G1245" s="1" t="s">
        <v>2123</v>
      </c>
      <c r="H1245">
        <v>1</v>
      </c>
      <c r="I1245" t="s">
        <v>2119</v>
      </c>
    </row>
    <row r="1246" spans="1:9" x14ac:dyDescent="0.3">
      <c r="A1246" s="1" t="s">
        <v>2127</v>
      </c>
      <c r="B1246" s="1" t="s">
        <v>2118</v>
      </c>
      <c r="C1246" s="1" t="s">
        <v>2039</v>
      </c>
      <c r="D1246" s="1" t="s">
        <v>15</v>
      </c>
      <c r="E1246">
        <v>16</v>
      </c>
      <c r="F1246">
        <v>8.5167000000000002</v>
      </c>
      <c r="G1246" s="1" t="s">
        <v>2123</v>
      </c>
      <c r="H1246">
        <v>3</v>
      </c>
      <c r="I1246" t="s">
        <v>2120</v>
      </c>
    </row>
    <row r="1247" spans="1:9" x14ac:dyDescent="0.3">
      <c r="A1247" s="1" t="s">
        <v>2127</v>
      </c>
      <c r="B1247" s="1" t="s">
        <v>2121</v>
      </c>
      <c r="C1247" s="1" t="s">
        <v>2040</v>
      </c>
      <c r="D1247" s="1" t="s">
        <v>20</v>
      </c>
      <c r="E1247">
        <v>31</v>
      </c>
      <c r="F1247">
        <v>8.0500000000000007</v>
      </c>
      <c r="G1247" s="1" t="s">
        <v>824</v>
      </c>
      <c r="H1247">
        <v>1</v>
      </c>
      <c r="I1247" t="s">
        <v>2119</v>
      </c>
    </row>
    <row r="1248" spans="1:9" x14ac:dyDescent="0.3">
      <c r="A1248" s="1" t="s">
        <v>2127</v>
      </c>
      <c r="B1248" s="1" t="s">
        <v>2121</v>
      </c>
      <c r="C1248" s="1" t="s">
        <v>2041</v>
      </c>
      <c r="D1248" s="1" t="s">
        <v>20</v>
      </c>
      <c r="E1248">
        <v>31</v>
      </c>
      <c r="F1248">
        <v>16.100000000000001</v>
      </c>
      <c r="G1248" s="1" t="s">
        <v>824</v>
      </c>
      <c r="H1248">
        <v>2</v>
      </c>
      <c r="I1248" t="s">
        <v>2119</v>
      </c>
    </row>
    <row r="1249" spans="1:9" x14ac:dyDescent="0.3">
      <c r="A1249" s="1" t="s">
        <v>2127</v>
      </c>
      <c r="B1249" s="1" t="s">
        <v>2118</v>
      </c>
      <c r="C1249" s="1" t="s">
        <v>2042</v>
      </c>
      <c r="D1249" s="1" t="s">
        <v>15</v>
      </c>
      <c r="E1249">
        <v>31</v>
      </c>
      <c r="F1249">
        <v>16.100000000000001</v>
      </c>
      <c r="G1249" s="1" t="s">
        <v>824</v>
      </c>
      <c r="H1249">
        <v>2</v>
      </c>
      <c r="I1249" t="s">
        <v>2119</v>
      </c>
    </row>
    <row r="1250" spans="1:9" x14ac:dyDescent="0.3">
      <c r="A1250" s="1" t="s">
        <v>2127</v>
      </c>
      <c r="B1250" s="1" t="s">
        <v>2121</v>
      </c>
      <c r="C1250" s="1" t="s">
        <v>2043</v>
      </c>
      <c r="D1250" s="1" t="s">
        <v>20</v>
      </c>
      <c r="E1250">
        <v>32</v>
      </c>
      <c r="F1250">
        <v>7.9249999999999998</v>
      </c>
      <c r="G1250" s="1" t="s">
        <v>824</v>
      </c>
      <c r="H1250">
        <v>1</v>
      </c>
      <c r="I1250" t="s">
        <v>2119</v>
      </c>
    </row>
    <row r="1251" spans="1:9" x14ac:dyDescent="0.3">
      <c r="A1251" s="1" t="s">
        <v>2127</v>
      </c>
      <c r="B1251" s="1" t="s">
        <v>2121</v>
      </c>
      <c r="C1251" s="1" t="s">
        <v>2045</v>
      </c>
      <c r="D1251" s="1" t="s">
        <v>20</v>
      </c>
      <c r="E1251">
        <v>31</v>
      </c>
      <c r="F1251">
        <v>7.75</v>
      </c>
      <c r="G1251" s="1" t="s">
        <v>2125</v>
      </c>
      <c r="H1251">
        <v>1</v>
      </c>
      <c r="I1251" t="s">
        <v>2119</v>
      </c>
    </row>
    <row r="1252" spans="1:9" x14ac:dyDescent="0.3">
      <c r="A1252" s="1" t="s">
        <v>2127</v>
      </c>
      <c r="B1252" s="1" t="s">
        <v>2121</v>
      </c>
      <c r="C1252" s="1" t="s">
        <v>2047</v>
      </c>
      <c r="D1252" s="1" t="s">
        <v>20</v>
      </c>
      <c r="E1252">
        <v>31</v>
      </c>
      <c r="F1252">
        <v>7.8958000000000004</v>
      </c>
      <c r="G1252" s="1" t="s">
        <v>824</v>
      </c>
      <c r="H1252">
        <v>1</v>
      </c>
      <c r="I1252" t="s">
        <v>2119</v>
      </c>
    </row>
    <row r="1253" spans="1:9" x14ac:dyDescent="0.3">
      <c r="A1253" s="1" t="s">
        <v>2127</v>
      </c>
      <c r="B1253" s="1" t="s">
        <v>2121</v>
      </c>
      <c r="C1253" s="1" t="s">
        <v>2048</v>
      </c>
      <c r="D1253" s="1" t="s">
        <v>20</v>
      </c>
      <c r="E1253">
        <v>30.5</v>
      </c>
      <c r="F1253">
        <v>8.0500000000000007</v>
      </c>
      <c r="G1253" s="1" t="s">
        <v>824</v>
      </c>
      <c r="H1253">
        <v>1</v>
      </c>
      <c r="I1253" t="s">
        <v>2119</v>
      </c>
    </row>
    <row r="1254" spans="1:9" x14ac:dyDescent="0.3">
      <c r="A1254" s="1" t="s">
        <v>2127</v>
      </c>
      <c r="B1254" s="1" t="s">
        <v>2121</v>
      </c>
      <c r="C1254" s="1" t="s">
        <v>2049</v>
      </c>
      <c r="D1254" s="1" t="s">
        <v>20</v>
      </c>
      <c r="E1254">
        <v>44</v>
      </c>
      <c r="F1254">
        <v>8.0500000000000007</v>
      </c>
      <c r="G1254" s="1" t="s">
        <v>824</v>
      </c>
      <c r="H1254">
        <v>1</v>
      </c>
      <c r="I1254" t="s">
        <v>2119</v>
      </c>
    </row>
    <row r="1255" spans="1:9" x14ac:dyDescent="0.3">
      <c r="A1255" s="1" t="s">
        <v>2127</v>
      </c>
      <c r="B1255" s="1" t="s">
        <v>2121</v>
      </c>
      <c r="C1255" s="1" t="s">
        <v>2050</v>
      </c>
      <c r="D1255" s="1" t="s">
        <v>20</v>
      </c>
      <c r="E1255">
        <v>31</v>
      </c>
      <c r="F1255">
        <v>7.2291999999999996</v>
      </c>
      <c r="G1255" s="1" t="s">
        <v>2123</v>
      </c>
      <c r="H1255">
        <v>1</v>
      </c>
      <c r="I1255" t="s">
        <v>2119</v>
      </c>
    </row>
    <row r="1256" spans="1:9" x14ac:dyDescent="0.3">
      <c r="A1256" s="1" t="s">
        <v>2127</v>
      </c>
      <c r="B1256" s="1" t="s">
        <v>2118</v>
      </c>
      <c r="C1256" s="1" t="s">
        <v>2051</v>
      </c>
      <c r="D1256" s="1" t="s">
        <v>20</v>
      </c>
      <c r="E1256">
        <v>25</v>
      </c>
      <c r="F1256">
        <v>0</v>
      </c>
      <c r="G1256" s="1" t="s">
        <v>824</v>
      </c>
      <c r="H1256">
        <v>1</v>
      </c>
      <c r="I1256" t="s">
        <v>2119</v>
      </c>
    </row>
    <row r="1257" spans="1:9" x14ac:dyDescent="0.3">
      <c r="A1257" s="1" t="s">
        <v>2127</v>
      </c>
      <c r="B1257" s="1" t="s">
        <v>2121</v>
      </c>
      <c r="C1257" s="1" t="s">
        <v>2052</v>
      </c>
      <c r="D1257" s="1" t="s">
        <v>20</v>
      </c>
      <c r="E1257">
        <v>31</v>
      </c>
      <c r="F1257">
        <v>7.2291999999999996</v>
      </c>
      <c r="G1257" s="1" t="s">
        <v>2123</v>
      </c>
      <c r="H1257">
        <v>1</v>
      </c>
      <c r="I1257" t="s">
        <v>2119</v>
      </c>
    </row>
    <row r="1258" spans="1:9" x14ac:dyDescent="0.3">
      <c r="A1258" s="1" t="s">
        <v>2127</v>
      </c>
      <c r="B1258" s="1" t="s">
        <v>2118</v>
      </c>
      <c r="C1258" s="1" t="s">
        <v>2053</v>
      </c>
      <c r="D1258" s="1" t="s">
        <v>20</v>
      </c>
      <c r="E1258">
        <v>7</v>
      </c>
      <c r="F1258">
        <v>15.245799999999999</v>
      </c>
      <c r="G1258" s="1" t="s">
        <v>2123</v>
      </c>
      <c r="H1258">
        <v>3</v>
      </c>
      <c r="I1258" t="s">
        <v>2120</v>
      </c>
    </row>
    <row r="1259" spans="1:9" x14ac:dyDescent="0.3">
      <c r="A1259" s="1" t="s">
        <v>2127</v>
      </c>
      <c r="B1259" s="1" t="s">
        <v>2118</v>
      </c>
      <c r="C1259" s="1" t="s">
        <v>2054</v>
      </c>
      <c r="D1259" s="1" t="s">
        <v>15</v>
      </c>
      <c r="E1259">
        <v>9</v>
      </c>
      <c r="F1259">
        <v>15.245799999999999</v>
      </c>
      <c r="G1259" s="1" t="s">
        <v>2123</v>
      </c>
      <c r="H1259">
        <v>3</v>
      </c>
      <c r="I1259" t="s">
        <v>2120</v>
      </c>
    </row>
    <row r="1260" spans="1:9" x14ac:dyDescent="0.3">
      <c r="A1260" s="1" t="s">
        <v>2127</v>
      </c>
      <c r="B1260" s="1" t="s">
        <v>2118</v>
      </c>
      <c r="C1260" s="1" t="s">
        <v>2055</v>
      </c>
      <c r="D1260" s="1" t="s">
        <v>15</v>
      </c>
      <c r="E1260">
        <v>29</v>
      </c>
      <c r="F1260">
        <v>15.245799999999999</v>
      </c>
      <c r="G1260" s="1" t="s">
        <v>2123</v>
      </c>
      <c r="H1260">
        <v>3</v>
      </c>
      <c r="I1260" t="s">
        <v>2119</v>
      </c>
    </row>
    <row r="1261" spans="1:9" x14ac:dyDescent="0.3">
      <c r="A1261" s="1" t="s">
        <v>2127</v>
      </c>
      <c r="B1261" s="1" t="s">
        <v>2121</v>
      </c>
      <c r="C1261" s="1" t="s">
        <v>2056</v>
      </c>
      <c r="D1261" s="1" t="s">
        <v>20</v>
      </c>
      <c r="E1261">
        <v>36</v>
      </c>
      <c r="F1261">
        <v>7.8958000000000004</v>
      </c>
      <c r="G1261" s="1" t="s">
        <v>824</v>
      </c>
      <c r="H1261">
        <v>1</v>
      </c>
      <c r="I1261" t="s">
        <v>2119</v>
      </c>
    </row>
    <row r="1262" spans="1:9" x14ac:dyDescent="0.3">
      <c r="A1262" s="1" t="s">
        <v>2127</v>
      </c>
      <c r="B1262" s="1" t="s">
        <v>2118</v>
      </c>
      <c r="C1262" s="1" t="s">
        <v>2057</v>
      </c>
      <c r="D1262" s="1" t="s">
        <v>15</v>
      </c>
      <c r="E1262">
        <v>18</v>
      </c>
      <c r="F1262">
        <v>9.8416999999999994</v>
      </c>
      <c r="G1262" s="1" t="s">
        <v>824</v>
      </c>
      <c r="H1262">
        <v>1</v>
      </c>
      <c r="I1262" t="s">
        <v>2119</v>
      </c>
    </row>
    <row r="1263" spans="1:9" x14ac:dyDescent="0.3">
      <c r="A1263" s="1" t="s">
        <v>2127</v>
      </c>
      <c r="B1263" s="1" t="s">
        <v>2118</v>
      </c>
      <c r="C1263" s="1" t="s">
        <v>2058</v>
      </c>
      <c r="D1263" s="1" t="s">
        <v>15</v>
      </c>
      <c r="E1263">
        <v>63</v>
      </c>
      <c r="F1263">
        <v>9.5875000000000004</v>
      </c>
      <c r="G1263" s="1" t="s">
        <v>824</v>
      </c>
      <c r="H1263">
        <v>1</v>
      </c>
      <c r="I1263" t="s">
        <v>2122</v>
      </c>
    </row>
    <row r="1264" spans="1:9" x14ac:dyDescent="0.3">
      <c r="A1264" s="1" t="s">
        <v>2127</v>
      </c>
      <c r="B1264" s="1" t="s">
        <v>2121</v>
      </c>
      <c r="C1264" s="1" t="s">
        <v>2059</v>
      </c>
      <c r="D1264" s="1" t="s">
        <v>20</v>
      </c>
      <c r="E1264">
        <v>31</v>
      </c>
      <c r="F1264">
        <v>14.5</v>
      </c>
      <c r="G1264" s="1" t="s">
        <v>824</v>
      </c>
      <c r="H1264">
        <v>3</v>
      </c>
      <c r="I1264" t="s">
        <v>2119</v>
      </c>
    </row>
    <row r="1265" spans="1:9" x14ac:dyDescent="0.3">
      <c r="A1265" s="1" t="s">
        <v>2127</v>
      </c>
      <c r="B1265" s="1" t="s">
        <v>2121</v>
      </c>
      <c r="C1265" s="1" t="s">
        <v>2061</v>
      </c>
      <c r="D1265" s="1" t="s">
        <v>20</v>
      </c>
      <c r="E1265">
        <v>11.5</v>
      </c>
      <c r="F1265">
        <v>14.5</v>
      </c>
      <c r="G1265" s="1" t="s">
        <v>824</v>
      </c>
      <c r="H1265">
        <v>3</v>
      </c>
      <c r="I1265" t="s">
        <v>2120</v>
      </c>
    </row>
    <row r="1266" spans="1:9" x14ac:dyDescent="0.3">
      <c r="A1266" s="1" t="s">
        <v>2127</v>
      </c>
      <c r="B1266" s="1" t="s">
        <v>2121</v>
      </c>
      <c r="C1266" s="1" t="s">
        <v>2062</v>
      </c>
      <c r="D1266" s="1" t="s">
        <v>20</v>
      </c>
      <c r="E1266">
        <v>40.5</v>
      </c>
      <c r="F1266">
        <v>14.5</v>
      </c>
      <c r="G1266" s="1" t="s">
        <v>824</v>
      </c>
      <c r="H1266">
        <v>3</v>
      </c>
      <c r="I1266" t="s">
        <v>2119</v>
      </c>
    </row>
    <row r="1267" spans="1:9" x14ac:dyDescent="0.3">
      <c r="A1267" s="1" t="s">
        <v>2127</v>
      </c>
      <c r="B1267" s="1" t="s">
        <v>2121</v>
      </c>
      <c r="C1267" s="1" t="s">
        <v>2063</v>
      </c>
      <c r="D1267" s="1" t="s">
        <v>15</v>
      </c>
      <c r="E1267">
        <v>10</v>
      </c>
      <c r="F1267">
        <v>24.15</v>
      </c>
      <c r="G1267" s="1" t="s">
        <v>824</v>
      </c>
      <c r="H1267">
        <v>3</v>
      </c>
      <c r="I1267" t="s">
        <v>2120</v>
      </c>
    </row>
    <row r="1268" spans="1:9" x14ac:dyDescent="0.3">
      <c r="A1268" s="1" t="s">
        <v>2127</v>
      </c>
      <c r="B1268" s="1" t="s">
        <v>2121</v>
      </c>
      <c r="C1268" s="1" t="s">
        <v>2064</v>
      </c>
      <c r="D1268" s="1" t="s">
        <v>20</v>
      </c>
      <c r="E1268">
        <v>36</v>
      </c>
      <c r="F1268">
        <v>24.15</v>
      </c>
      <c r="G1268" s="1" t="s">
        <v>824</v>
      </c>
      <c r="H1268">
        <v>3</v>
      </c>
      <c r="I1268" t="s">
        <v>2119</v>
      </c>
    </row>
    <row r="1269" spans="1:9" x14ac:dyDescent="0.3">
      <c r="A1269" s="1" t="s">
        <v>2127</v>
      </c>
      <c r="B1269" s="1" t="s">
        <v>2121</v>
      </c>
      <c r="C1269" s="1" t="s">
        <v>2065</v>
      </c>
      <c r="D1269" s="1" t="s">
        <v>15</v>
      </c>
      <c r="E1269">
        <v>30</v>
      </c>
      <c r="F1269">
        <v>24.15</v>
      </c>
      <c r="G1269" s="1" t="s">
        <v>824</v>
      </c>
      <c r="H1269">
        <v>3</v>
      </c>
      <c r="I1269" t="s">
        <v>2119</v>
      </c>
    </row>
    <row r="1270" spans="1:9" x14ac:dyDescent="0.3">
      <c r="A1270" s="1" t="s">
        <v>2127</v>
      </c>
      <c r="B1270" s="1" t="s">
        <v>2121</v>
      </c>
      <c r="C1270" s="1" t="s">
        <v>2066</v>
      </c>
      <c r="D1270" s="1" t="s">
        <v>20</v>
      </c>
      <c r="E1270">
        <v>31</v>
      </c>
      <c r="F1270">
        <v>9.5</v>
      </c>
      <c r="G1270" s="1" t="s">
        <v>824</v>
      </c>
      <c r="H1270">
        <v>1</v>
      </c>
      <c r="I1270" t="s">
        <v>2119</v>
      </c>
    </row>
    <row r="1271" spans="1:9" x14ac:dyDescent="0.3">
      <c r="A1271" s="1" t="s">
        <v>2127</v>
      </c>
      <c r="B1271" s="1" t="s">
        <v>2121</v>
      </c>
      <c r="C1271" s="1" t="s">
        <v>2067</v>
      </c>
      <c r="D1271" s="1" t="s">
        <v>20</v>
      </c>
      <c r="E1271">
        <v>33</v>
      </c>
      <c r="F1271">
        <v>9.5</v>
      </c>
      <c r="G1271" s="1" t="s">
        <v>824</v>
      </c>
      <c r="H1271">
        <v>1</v>
      </c>
      <c r="I1271" t="s">
        <v>2119</v>
      </c>
    </row>
    <row r="1272" spans="1:9" x14ac:dyDescent="0.3">
      <c r="A1272" s="1" t="s">
        <v>2127</v>
      </c>
      <c r="B1272" s="1" t="s">
        <v>2121</v>
      </c>
      <c r="C1272" s="1" t="s">
        <v>2068</v>
      </c>
      <c r="D1272" s="1" t="s">
        <v>20</v>
      </c>
      <c r="E1272">
        <v>28</v>
      </c>
      <c r="F1272">
        <v>9.5</v>
      </c>
      <c r="G1272" s="1" t="s">
        <v>824</v>
      </c>
      <c r="H1272">
        <v>1</v>
      </c>
      <c r="I1272" t="s">
        <v>2119</v>
      </c>
    </row>
    <row r="1273" spans="1:9" x14ac:dyDescent="0.3">
      <c r="A1273" s="1" t="s">
        <v>2127</v>
      </c>
      <c r="B1273" s="1" t="s">
        <v>2121</v>
      </c>
      <c r="C1273" s="1" t="s">
        <v>2069</v>
      </c>
      <c r="D1273" s="1" t="s">
        <v>20</v>
      </c>
      <c r="E1273">
        <v>28</v>
      </c>
      <c r="F1273">
        <v>9.5</v>
      </c>
      <c r="G1273" s="1" t="s">
        <v>824</v>
      </c>
      <c r="H1273">
        <v>1</v>
      </c>
      <c r="I1273" t="s">
        <v>2119</v>
      </c>
    </row>
    <row r="1274" spans="1:9" x14ac:dyDescent="0.3">
      <c r="A1274" s="1" t="s">
        <v>2127</v>
      </c>
      <c r="B1274" s="1" t="s">
        <v>2121</v>
      </c>
      <c r="C1274" s="1" t="s">
        <v>2070</v>
      </c>
      <c r="D1274" s="1" t="s">
        <v>20</v>
      </c>
      <c r="E1274">
        <v>47</v>
      </c>
      <c r="F1274">
        <v>9</v>
      </c>
      <c r="G1274" s="1" t="s">
        <v>824</v>
      </c>
      <c r="H1274">
        <v>1</v>
      </c>
      <c r="I1274" t="s">
        <v>2119</v>
      </c>
    </row>
    <row r="1275" spans="1:9" x14ac:dyDescent="0.3">
      <c r="A1275" s="1" t="s">
        <v>2127</v>
      </c>
      <c r="B1275" s="1" t="s">
        <v>2121</v>
      </c>
      <c r="C1275" s="1" t="s">
        <v>2071</v>
      </c>
      <c r="D1275" s="1" t="s">
        <v>15</v>
      </c>
      <c r="E1275">
        <v>18</v>
      </c>
      <c r="F1275">
        <v>18</v>
      </c>
      <c r="G1275" s="1" t="s">
        <v>824</v>
      </c>
      <c r="H1275">
        <v>3</v>
      </c>
      <c r="I1275" t="s">
        <v>2119</v>
      </c>
    </row>
    <row r="1276" spans="1:9" x14ac:dyDescent="0.3">
      <c r="A1276" s="1" t="s">
        <v>2127</v>
      </c>
      <c r="B1276" s="1" t="s">
        <v>2121</v>
      </c>
      <c r="C1276" s="1" t="s">
        <v>2072</v>
      </c>
      <c r="D1276" s="1" t="s">
        <v>20</v>
      </c>
      <c r="E1276">
        <v>31</v>
      </c>
      <c r="F1276">
        <v>18</v>
      </c>
      <c r="G1276" s="1" t="s">
        <v>824</v>
      </c>
      <c r="H1276">
        <v>4</v>
      </c>
      <c r="I1276" t="s">
        <v>2119</v>
      </c>
    </row>
    <row r="1277" spans="1:9" x14ac:dyDescent="0.3">
      <c r="A1277" s="1" t="s">
        <v>2127</v>
      </c>
      <c r="B1277" s="1" t="s">
        <v>2121</v>
      </c>
      <c r="C1277" s="1" t="s">
        <v>2073</v>
      </c>
      <c r="D1277" s="1" t="s">
        <v>20</v>
      </c>
      <c r="E1277">
        <v>16</v>
      </c>
      <c r="F1277">
        <v>18</v>
      </c>
      <c r="G1277" s="1" t="s">
        <v>824</v>
      </c>
      <c r="H1277">
        <v>3</v>
      </c>
      <c r="I1277" t="s">
        <v>2120</v>
      </c>
    </row>
    <row r="1278" spans="1:9" x14ac:dyDescent="0.3">
      <c r="A1278" s="1" t="s">
        <v>2127</v>
      </c>
      <c r="B1278" s="1" t="s">
        <v>2121</v>
      </c>
      <c r="C1278" s="1" t="s">
        <v>2074</v>
      </c>
      <c r="D1278" s="1" t="s">
        <v>15</v>
      </c>
      <c r="E1278">
        <v>31</v>
      </c>
      <c r="F1278">
        <v>18</v>
      </c>
      <c r="G1278" s="1" t="s">
        <v>824</v>
      </c>
      <c r="H1278">
        <v>2</v>
      </c>
      <c r="I1278" t="s">
        <v>2119</v>
      </c>
    </row>
    <row r="1279" spans="1:9" x14ac:dyDescent="0.3">
      <c r="A1279" s="1" t="s">
        <v>2127</v>
      </c>
      <c r="B1279" s="1" t="s">
        <v>2118</v>
      </c>
      <c r="C1279" s="1" t="s">
        <v>2075</v>
      </c>
      <c r="D1279" s="1" t="s">
        <v>20</v>
      </c>
      <c r="E1279">
        <v>22</v>
      </c>
      <c r="F1279">
        <v>7.2249999999999996</v>
      </c>
      <c r="G1279" s="1" t="s">
        <v>2123</v>
      </c>
      <c r="H1279">
        <v>1</v>
      </c>
      <c r="I1279" t="s">
        <v>2119</v>
      </c>
    </row>
    <row r="1280" spans="1:9" x14ac:dyDescent="0.3">
      <c r="A1280" s="1" t="s">
        <v>2127</v>
      </c>
      <c r="B1280" s="1" t="s">
        <v>2121</v>
      </c>
      <c r="C1280" s="1" t="s">
        <v>2076</v>
      </c>
      <c r="D1280" s="1" t="s">
        <v>20</v>
      </c>
      <c r="E1280">
        <v>20</v>
      </c>
      <c r="F1280">
        <v>7.8541999999999996</v>
      </c>
      <c r="G1280" s="1" t="s">
        <v>824</v>
      </c>
      <c r="H1280">
        <v>1</v>
      </c>
      <c r="I1280" t="s">
        <v>2119</v>
      </c>
    </row>
    <row r="1281" spans="1:9" x14ac:dyDescent="0.3">
      <c r="A1281" s="1" t="s">
        <v>2127</v>
      </c>
      <c r="B1281" s="1" t="s">
        <v>2121</v>
      </c>
      <c r="C1281" s="1" t="s">
        <v>2077</v>
      </c>
      <c r="D1281" s="1" t="s">
        <v>15</v>
      </c>
      <c r="E1281">
        <v>14</v>
      </c>
      <c r="F1281">
        <v>7.8541999999999996</v>
      </c>
      <c r="G1281" s="1" t="s">
        <v>824</v>
      </c>
      <c r="H1281">
        <v>1</v>
      </c>
      <c r="I1281" t="s">
        <v>2120</v>
      </c>
    </row>
    <row r="1282" spans="1:9" x14ac:dyDescent="0.3">
      <c r="A1282" s="1" t="s">
        <v>2127</v>
      </c>
      <c r="B1282" s="1" t="s">
        <v>2121</v>
      </c>
      <c r="C1282" s="1" t="s">
        <v>2078</v>
      </c>
      <c r="D1282" s="1" t="s">
        <v>20</v>
      </c>
      <c r="E1282">
        <v>22</v>
      </c>
      <c r="F1282">
        <v>7.8958000000000004</v>
      </c>
      <c r="G1282" s="1" t="s">
        <v>824</v>
      </c>
      <c r="H1282">
        <v>1</v>
      </c>
      <c r="I1282" t="s">
        <v>2119</v>
      </c>
    </row>
    <row r="1283" spans="1:9" x14ac:dyDescent="0.3">
      <c r="A1283" s="1" t="s">
        <v>2127</v>
      </c>
      <c r="B1283" s="1" t="s">
        <v>2121</v>
      </c>
      <c r="C1283" s="1" t="s">
        <v>2079</v>
      </c>
      <c r="D1283" s="1" t="s">
        <v>20</v>
      </c>
      <c r="E1283">
        <v>22</v>
      </c>
      <c r="F1283">
        <v>9</v>
      </c>
      <c r="G1283" s="1" t="s">
        <v>824</v>
      </c>
      <c r="H1283">
        <v>1</v>
      </c>
      <c r="I1283" t="s">
        <v>2119</v>
      </c>
    </row>
    <row r="1284" spans="1:9" x14ac:dyDescent="0.3">
      <c r="A1284" s="1" t="s">
        <v>2127</v>
      </c>
      <c r="B1284" s="1" t="s">
        <v>2121</v>
      </c>
      <c r="C1284" s="1" t="s">
        <v>2081</v>
      </c>
      <c r="D1284" s="1" t="s">
        <v>20</v>
      </c>
      <c r="E1284">
        <v>31</v>
      </c>
      <c r="F1284">
        <v>8.0500000000000007</v>
      </c>
      <c r="G1284" s="1" t="s">
        <v>824</v>
      </c>
      <c r="H1284">
        <v>1</v>
      </c>
      <c r="I1284" t="s">
        <v>2119</v>
      </c>
    </row>
    <row r="1285" spans="1:9" x14ac:dyDescent="0.3">
      <c r="A1285" s="1" t="s">
        <v>2127</v>
      </c>
      <c r="B1285" s="1" t="s">
        <v>2121</v>
      </c>
      <c r="C1285" s="1" t="s">
        <v>2082</v>
      </c>
      <c r="D1285" s="1" t="s">
        <v>20</v>
      </c>
      <c r="E1285">
        <v>31</v>
      </c>
      <c r="F1285">
        <v>7.55</v>
      </c>
      <c r="G1285" s="1" t="s">
        <v>824</v>
      </c>
      <c r="H1285">
        <v>1</v>
      </c>
      <c r="I1285" t="s">
        <v>2119</v>
      </c>
    </row>
    <row r="1286" spans="1:9" x14ac:dyDescent="0.3">
      <c r="A1286" s="1" t="s">
        <v>2127</v>
      </c>
      <c r="B1286" s="1" t="s">
        <v>2121</v>
      </c>
      <c r="C1286" s="1" t="s">
        <v>2084</v>
      </c>
      <c r="D1286" s="1" t="s">
        <v>20</v>
      </c>
      <c r="E1286">
        <v>31</v>
      </c>
      <c r="F1286">
        <v>8.0500000000000007</v>
      </c>
      <c r="G1286" s="1" t="s">
        <v>824</v>
      </c>
      <c r="H1286">
        <v>1</v>
      </c>
      <c r="I1286" t="s">
        <v>2119</v>
      </c>
    </row>
    <row r="1287" spans="1:9" x14ac:dyDescent="0.3">
      <c r="A1287" s="1" t="s">
        <v>2127</v>
      </c>
      <c r="B1287" s="1" t="s">
        <v>2121</v>
      </c>
      <c r="C1287" s="1" t="s">
        <v>2086</v>
      </c>
      <c r="D1287" s="1" t="s">
        <v>20</v>
      </c>
      <c r="E1287">
        <v>32.5</v>
      </c>
      <c r="F1287">
        <v>9.5</v>
      </c>
      <c r="G1287" s="1" t="s">
        <v>824</v>
      </c>
      <c r="H1287">
        <v>1</v>
      </c>
      <c r="I1287" t="s">
        <v>2119</v>
      </c>
    </row>
    <row r="1288" spans="1:9" x14ac:dyDescent="0.3">
      <c r="A1288" s="1" t="s">
        <v>2127</v>
      </c>
      <c r="B1288" s="1" t="s">
        <v>2118</v>
      </c>
      <c r="C1288" s="1" t="s">
        <v>2087</v>
      </c>
      <c r="D1288" s="1" t="s">
        <v>15</v>
      </c>
      <c r="E1288">
        <v>38</v>
      </c>
      <c r="F1288">
        <v>7.2291999999999996</v>
      </c>
      <c r="G1288" s="1" t="s">
        <v>2123</v>
      </c>
      <c r="H1288">
        <v>1</v>
      </c>
      <c r="I1288" t="s">
        <v>2119</v>
      </c>
    </row>
    <row r="1289" spans="1:9" x14ac:dyDescent="0.3">
      <c r="A1289" s="1" t="s">
        <v>2127</v>
      </c>
      <c r="B1289" s="1" t="s">
        <v>2121</v>
      </c>
      <c r="C1289" s="1" t="s">
        <v>2088</v>
      </c>
      <c r="D1289" s="1" t="s">
        <v>20</v>
      </c>
      <c r="E1289">
        <v>51</v>
      </c>
      <c r="F1289">
        <v>7.75</v>
      </c>
      <c r="G1289" s="1" t="s">
        <v>824</v>
      </c>
      <c r="H1289">
        <v>1</v>
      </c>
      <c r="I1289" t="s">
        <v>2119</v>
      </c>
    </row>
    <row r="1290" spans="1:9" x14ac:dyDescent="0.3">
      <c r="A1290" s="1" t="s">
        <v>2127</v>
      </c>
      <c r="B1290" s="1" t="s">
        <v>2121</v>
      </c>
      <c r="C1290" s="1" t="s">
        <v>2089</v>
      </c>
      <c r="D1290" s="1" t="s">
        <v>20</v>
      </c>
      <c r="E1290">
        <v>18</v>
      </c>
      <c r="F1290">
        <v>6.4958</v>
      </c>
      <c r="G1290" s="1" t="s">
        <v>824</v>
      </c>
      <c r="H1290">
        <v>2</v>
      </c>
      <c r="I1290" t="s">
        <v>2119</v>
      </c>
    </row>
    <row r="1291" spans="1:9" x14ac:dyDescent="0.3">
      <c r="A1291" s="1" t="s">
        <v>2127</v>
      </c>
      <c r="B1291" s="1" t="s">
        <v>2121</v>
      </c>
      <c r="C1291" s="1" t="s">
        <v>2090</v>
      </c>
      <c r="D1291" s="1" t="s">
        <v>20</v>
      </c>
      <c r="E1291">
        <v>21</v>
      </c>
      <c r="F1291">
        <v>6.4958</v>
      </c>
      <c r="G1291" s="1" t="s">
        <v>824</v>
      </c>
      <c r="H1291">
        <v>2</v>
      </c>
      <c r="I1291" t="s">
        <v>2119</v>
      </c>
    </row>
    <row r="1292" spans="1:9" x14ac:dyDescent="0.3">
      <c r="A1292" s="1" t="s">
        <v>2127</v>
      </c>
      <c r="B1292" s="1" t="s">
        <v>2118</v>
      </c>
      <c r="C1292" s="1" t="s">
        <v>2091</v>
      </c>
      <c r="D1292" s="1" t="s">
        <v>15</v>
      </c>
      <c r="E1292">
        <v>47</v>
      </c>
      <c r="F1292">
        <v>7</v>
      </c>
      <c r="G1292" s="1" t="s">
        <v>824</v>
      </c>
      <c r="H1292">
        <v>2</v>
      </c>
      <c r="I1292" t="s">
        <v>2119</v>
      </c>
    </row>
    <row r="1293" spans="1:9" x14ac:dyDescent="0.3">
      <c r="A1293" s="1" t="s">
        <v>2127</v>
      </c>
      <c r="B1293" s="1" t="s">
        <v>2121</v>
      </c>
      <c r="C1293" s="1" t="s">
        <v>2092</v>
      </c>
      <c r="D1293" s="1" t="s">
        <v>20</v>
      </c>
      <c r="E1293">
        <v>31</v>
      </c>
      <c r="F1293">
        <v>8.7125000000000004</v>
      </c>
      <c r="G1293" s="1" t="s">
        <v>824</v>
      </c>
      <c r="H1293">
        <v>1</v>
      </c>
      <c r="I1293" t="s">
        <v>2119</v>
      </c>
    </row>
    <row r="1294" spans="1:9" x14ac:dyDescent="0.3">
      <c r="A1294" s="1" t="s">
        <v>2127</v>
      </c>
      <c r="B1294" s="1" t="s">
        <v>2121</v>
      </c>
      <c r="C1294" s="1" t="s">
        <v>2093</v>
      </c>
      <c r="D1294" s="1" t="s">
        <v>20</v>
      </c>
      <c r="E1294">
        <v>31</v>
      </c>
      <c r="F1294">
        <v>7.55</v>
      </c>
      <c r="G1294" s="1" t="s">
        <v>824</v>
      </c>
      <c r="H1294">
        <v>1</v>
      </c>
      <c r="I1294" t="s">
        <v>2119</v>
      </c>
    </row>
    <row r="1295" spans="1:9" x14ac:dyDescent="0.3">
      <c r="A1295" s="1" t="s">
        <v>2127</v>
      </c>
      <c r="B1295" s="1" t="s">
        <v>2121</v>
      </c>
      <c r="C1295" s="1" t="s">
        <v>2095</v>
      </c>
      <c r="D1295" s="1" t="s">
        <v>20</v>
      </c>
      <c r="E1295">
        <v>31</v>
      </c>
      <c r="F1295">
        <v>8.0500000000000007</v>
      </c>
      <c r="G1295" s="1" t="s">
        <v>824</v>
      </c>
      <c r="H1295">
        <v>1</v>
      </c>
      <c r="I1295" t="s">
        <v>2119</v>
      </c>
    </row>
    <row r="1296" spans="1:9" x14ac:dyDescent="0.3">
      <c r="A1296" s="1" t="s">
        <v>2127</v>
      </c>
      <c r="B1296" s="1" t="s">
        <v>2121</v>
      </c>
      <c r="C1296" s="1" t="s">
        <v>2097</v>
      </c>
      <c r="D1296" s="1" t="s">
        <v>20</v>
      </c>
      <c r="E1296">
        <v>28.5</v>
      </c>
      <c r="F1296">
        <v>16.100000000000001</v>
      </c>
      <c r="G1296" s="1" t="s">
        <v>824</v>
      </c>
      <c r="H1296">
        <v>1</v>
      </c>
      <c r="I1296" t="s">
        <v>2119</v>
      </c>
    </row>
    <row r="1297" spans="1:9" x14ac:dyDescent="0.3">
      <c r="A1297" s="1" t="s">
        <v>2127</v>
      </c>
      <c r="B1297" s="1" t="s">
        <v>2121</v>
      </c>
      <c r="C1297" s="1" t="s">
        <v>2098</v>
      </c>
      <c r="D1297" s="1" t="s">
        <v>20</v>
      </c>
      <c r="E1297">
        <v>21</v>
      </c>
      <c r="F1297">
        <v>7.25</v>
      </c>
      <c r="G1297" s="1" t="s">
        <v>824</v>
      </c>
      <c r="H1297">
        <v>1</v>
      </c>
      <c r="I1297" t="s">
        <v>2119</v>
      </c>
    </row>
    <row r="1298" spans="1:9" x14ac:dyDescent="0.3">
      <c r="A1298" s="1" t="s">
        <v>2127</v>
      </c>
      <c r="B1298" s="1" t="s">
        <v>2121</v>
      </c>
      <c r="C1298" s="1" t="s">
        <v>2100</v>
      </c>
      <c r="D1298" s="1" t="s">
        <v>20</v>
      </c>
      <c r="E1298">
        <v>27</v>
      </c>
      <c r="F1298">
        <v>8.6624999999999996</v>
      </c>
      <c r="G1298" s="1" t="s">
        <v>824</v>
      </c>
      <c r="H1298">
        <v>1</v>
      </c>
      <c r="I1298" t="s">
        <v>2119</v>
      </c>
    </row>
    <row r="1299" spans="1:9" x14ac:dyDescent="0.3">
      <c r="A1299" s="1" t="s">
        <v>2127</v>
      </c>
      <c r="B1299" s="1" t="s">
        <v>2121</v>
      </c>
      <c r="C1299" s="1" t="s">
        <v>2101</v>
      </c>
      <c r="D1299" s="1" t="s">
        <v>20</v>
      </c>
      <c r="E1299">
        <v>31</v>
      </c>
      <c r="F1299">
        <v>7.25</v>
      </c>
      <c r="G1299" s="1" t="s">
        <v>824</v>
      </c>
      <c r="H1299">
        <v>1</v>
      </c>
      <c r="I1299" t="s">
        <v>2119</v>
      </c>
    </row>
    <row r="1300" spans="1:9" x14ac:dyDescent="0.3">
      <c r="A1300" s="1" t="s">
        <v>2127</v>
      </c>
      <c r="B1300" s="1" t="s">
        <v>2121</v>
      </c>
      <c r="C1300" s="1" t="s">
        <v>2103</v>
      </c>
      <c r="D1300" s="1" t="s">
        <v>20</v>
      </c>
      <c r="E1300">
        <v>36</v>
      </c>
      <c r="F1300">
        <v>9.5</v>
      </c>
      <c r="G1300" s="1" t="s">
        <v>824</v>
      </c>
      <c r="H1300">
        <v>1</v>
      </c>
      <c r="I1300" t="s">
        <v>2119</v>
      </c>
    </row>
    <row r="1301" spans="1:9" x14ac:dyDescent="0.3">
      <c r="A1301" s="1" t="s">
        <v>2127</v>
      </c>
      <c r="B1301" s="1" t="s">
        <v>2121</v>
      </c>
      <c r="C1301" s="1" t="s">
        <v>2104</v>
      </c>
      <c r="D1301" s="1" t="s">
        <v>20</v>
      </c>
      <c r="E1301">
        <v>27</v>
      </c>
      <c r="F1301">
        <v>14.4542</v>
      </c>
      <c r="G1301" s="1" t="s">
        <v>2123</v>
      </c>
      <c r="H1301">
        <v>2</v>
      </c>
      <c r="I1301" t="s">
        <v>2119</v>
      </c>
    </row>
    <row r="1302" spans="1:9" x14ac:dyDescent="0.3">
      <c r="A1302" s="1" t="s">
        <v>2127</v>
      </c>
      <c r="B1302" s="1" t="s">
        <v>2118</v>
      </c>
      <c r="C1302" s="1" t="s">
        <v>2105</v>
      </c>
      <c r="D1302" s="1" t="s">
        <v>15</v>
      </c>
      <c r="E1302">
        <v>15</v>
      </c>
      <c r="F1302">
        <v>14.4542</v>
      </c>
      <c r="G1302" s="1" t="s">
        <v>2123</v>
      </c>
      <c r="H1302">
        <v>2</v>
      </c>
      <c r="I1302" t="s">
        <v>2120</v>
      </c>
    </row>
    <row r="1303" spans="1:9" x14ac:dyDescent="0.3">
      <c r="A1303" s="1" t="s">
        <v>2127</v>
      </c>
      <c r="B1303" s="1" t="s">
        <v>2121</v>
      </c>
      <c r="C1303" s="1" t="s">
        <v>2106</v>
      </c>
      <c r="D1303" s="1" t="s">
        <v>20</v>
      </c>
      <c r="E1303">
        <v>45.5</v>
      </c>
      <c r="F1303">
        <v>7.2249999999999996</v>
      </c>
      <c r="G1303" s="1" t="s">
        <v>2123</v>
      </c>
      <c r="H1303">
        <v>1</v>
      </c>
      <c r="I1303" t="s">
        <v>2119</v>
      </c>
    </row>
    <row r="1304" spans="1:9" x14ac:dyDescent="0.3">
      <c r="A1304" s="1" t="s">
        <v>2127</v>
      </c>
      <c r="B1304" s="1" t="s">
        <v>2121</v>
      </c>
      <c r="C1304" s="1" t="s">
        <v>2107</v>
      </c>
      <c r="D1304" s="1" t="s">
        <v>20</v>
      </c>
      <c r="E1304">
        <v>31</v>
      </c>
      <c r="F1304">
        <v>7.2249999999999996</v>
      </c>
      <c r="G1304" s="1" t="s">
        <v>2123</v>
      </c>
      <c r="H1304">
        <v>1</v>
      </c>
      <c r="I1304" t="s">
        <v>2119</v>
      </c>
    </row>
    <row r="1305" spans="1:9" x14ac:dyDescent="0.3">
      <c r="A1305" s="1" t="s">
        <v>2127</v>
      </c>
      <c r="B1305" s="1" t="s">
        <v>2121</v>
      </c>
      <c r="C1305" s="1" t="s">
        <v>2108</v>
      </c>
      <c r="D1305" s="1" t="s">
        <v>20</v>
      </c>
      <c r="E1305">
        <v>31</v>
      </c>
      <c r="F1305">
        <v>14.458299999999999</v>
      </c>
      <c r="G1305" s="1" t="s">
        <v>2123</v>
      </c>
      <c r="H1305">
        <v>1</v>
      </c>
      <c r="I1305" t="s">
        <v>2119</v>
      </c>
    </row>
    <row r="1306" spans="1:9" x14ac:dyDescent="0.3">
      <c r="A1306" s="1" t="s">
        <v>2127</v>
      </c>
      <c r="B1306" s="1" t="s">
        <v>2121</v>
      </c>
      <c r="C1306" s="1" t="s">
        <v>2109</v>
      </c>
      <c r="D1306" s="1" t="s">
        <v>15</v>
      </c>
      <c r="E1306">
        <v>14.5</v>
      </c>
      <c r="F1306">
        <v>14.4542</v>
      </c>
      <c r="G1306" s="1" t="s">
        <v>2123</v>
      </c>
      <c r="H1306">
        <v>2</v>
      </c>
      <c r="I1306" t="s">
        <v>2120</v>
      </c>
    </row>
    <row r="1307" spans="1:9" x14ac:dyDescent="0.3">
      <c r="A1307" s="1" t="s">
        <v>2127</v>
      </c>
      <c r="B1307" s="1" t="s">
        <v>2121</v>
      </c>
      <c r="C1307" s="1" t="s">
        <v>2110</v>
      </c>
      <c r="D1307" s="1" t="s">
        <v>15</v>
      </c>
      <c r="E1307">
        <v>31</v>
      </c>
      <c r="F1307">
        <v>14.4542</v>
      </c>
      <c r="G1307" s="1" t="s">
        <v>2123</v>
      </c>
      <c r="H1307">
        <v>2</v>
      </c>
      <c r="I1307" t="s">
        <v>2119</v>
      </c>
    </row>
    <row r="1308" spans="1:9" x14ac:dyDescent="0.3">
      <c r="A1308" s="1" t="s">
        <v>2127</v>
      </c>
      <c r="B1308" s="1" t="s">
        <v>2121</v>
      </c>
      <c r="C1308" s="1" t="s">
        <v>2111</v>
      </c>
      <c r="D1308" s="1" t="s">
        <v>20</v>
      </c>
      <c r="E1308">
        <v>26.5</v>
      </c>
      <c r="F1308">
        <v>7.2249999999999996</v>
      </c>
      <c r="G1308" s="1" t="s">
        <v>2123</v>
      </c>
      <c r="H1308">
        <v>1</v>
      </c>
      <c r="I1308" t="s">
        <v>2119</v>
      </c>
    </row>
    <row r="1309" spans="1:9" x14ac:dyDescent="0.3">
      <c r="A1309" s="1" t="s">
        <v>2127</v>
      </c>
      <c r="B1309" s="1" t="s">
        <v>2121</v>
      </c>
      <c r="C1309" s="1" t="s">
        <v>2112</v>
      </c>
      <c r="D1309" s="1" t="s">
        <v>20</v>
      </c>
      <c r="E1309">
        <v>27</v>
      </c>
      <c r="F1309">
        <v>7.2249999999999996</v>
      </c>
      <c r="G1309" s="1" t="s">
        <v>2123</v>
      </c>
      <c r="H1309">
        <v>1</v>
      </c>
      <c r="I1309" t="s">
        <v>2119</v>
      </c>
    </row>
    <row r="1310" spans="1:9" x14ac:dyDescent="0.3">
      <c r="A1310" s="1" t="s">
        <v>2127</v>
      </c>
      <c r="B1310" s="1" t="s">
        <v>2121</v>
      </c>
      <c r="C1310" s="1" t="s">
        <v>2113</v>
      </c>
      <c r="D1310" s="1" t="s">
        <v>20</v>
      </c>
      <c r="E1310">
        <v>29</v>
      </c>
      <c r="F1310">
        <v>7.875</v>
      </c>
      <c r="G1310" s="1" t="s">
        <v>824</v>
      </c>
      <c r="H1310">
        <v>1</v>
      </c>
      <c r="I1310" t="s">
        <v>2119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D6241-02F3-43D7-B300-A2B5B5948CC1}">
  <dimension ref="A1:N1310"/>
  <sheetViews>
    <sheetView workbookViewId="0">
      <selection activeCell="N1310" sqref="N1310"/>
    </sheetView>
  </sheetViews>
  <sheetFormatPr defaultRowHeight="14.4" x14ac:dyDescent="0.3"/>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v>
      </c>
      <c r="B2">
        <v>1</v>
      </c>
      <c r="C2" t="s">
        <v>14</v>
      </c>
      <c r="D2" t="s">
        <v>15</v>
      </c>
      <c r="E2">
        <v>29</v>
      </c>
      <c r="F2">
        <v>0</v>
      </c>
      <c r="G2">
        <v>0</v>
      </c>
      <c r="H2">
        <v>24160</v>
      </c>
      <c r="I2">
        <v>211.33750000000001</v>
      </c>
      <c r="J2" t="s">
        <v>16</v>
      </c>
      <c r="K2" t="s">
        <v>17</v>
      </c>
      <c r="L2">
        <v>2</v>
      </c>
      <c r="N2" t="s">
        <v>18</v>
      </c>
    </row>
    <row r="3" spans="1:14" x14ac:dyDescent="0.3">
      <c r="A3">
        <v>1</v>
      </c>
      <c r="B3">
        <v>1</v>
      </c>
      <c r="C3" t="s">
        <v>19</v>
      </c>
      <c r="D3" t="s">
        <v>20</v>
      </c>
      <c r="E3">
        <v>0.91669999999999996</v>
      </c>
      <c r="F3">
        <v>1</v>
      </c>
      <c r="G3">
        <v>2</v>
      </c>
      <c r="H3">
        <v>113781</v>
      </c>
      <c r="I3">
        <v>151.55000000000001</v>
      </c>
      <c r="J3" t="s">
        <v>21</v>
      </c>
      <c r="K3" t="s">
        <v>17</v>
      </c>
      <c r="L3">
        <v>11</v>
      </c>
      <c r="N3" t="s">
        <v>22</v>
      </c>
    </row>
    <row r="4" spans="1:14" x14ac:dyDescent="0.3">
      <c r="A4">
        <v>1</v>
      </c>
      <c r="B4">
        <v>0</v>
      </c>
      <c r="C4" t="s">
        <v>23</v>
      </c>
      <c r="D4" t="s">
        <v>15</v>
      </c>
      <c r="E4">
        <v>2</v>
      </c>
      <c r="F4">
        <v>1</v>
      </c>
      <c r="G4">
        <v>2</v>
      </c>
      <c r="H4">
        <v>113781</v>
      </c>
      <c r="I4">
        <v>151.55000000000001</v>
      </c>
      <c r="J4" t="s">
        <v>21</v>
      </c>
      <c r="K4" t="s">
        <v>17</v>
      </c>
      <c r="N4" t="s">
        <v>22</v>
      </c>
    </row>
    <row r="5" spans="1:14" x14ac:dyDescent="0.3">
      <c r="A5">
        <v>1</v>
      </c>
      <c r="B5">
        <v>0</v>
      </c>
      <c r="C5" t="s">
        <v>24</v>
      </c>
      <c r="D5" t="s">
        <v>20</v>
      </c>
      <c r="E5">
        <v>30</v>
      </c>
      <c r="F5">
        <v>1</v>
      </c>
      <c r="G5">
        <v>2</v>
      </c>
      <c r="H5">
        <v>113781</v>
      </c>
      <c r="I5">
        <v>151.55000000000001</v>
      </c>
      <c r="J5" t="s">
        <v>21</v>
      </c>
      <c r="K5" t="s">
        <v>17</v>
      </c>
      <c r="M5">
        <v>135</v>
      </c>
      <c r="N5" t="s">
        <v>22</v>
      </c>
    </row>
    <row r="6" spans="1:14" x14ac:dyDescent="0.3">
      <c r="A6">
        <v>1</v>
      </c>
      <c r="B6">
        <v>0</v>
      </c>
      <c r="C6" t="s">
        <v>25</v>
      </c>
      <c r="D6" t="s">
        <v>15</v>
      </c>
      <c r="E6">
        <v>25</v>
      </c>
      <c r="F6">
        <v>1</v>
      </c>
      <c r="G6">
        <v>2</v>
      </c>
      <c r="H6">
        <v>113781</v>
      </c>
      <c r="I6">
        <v>151.55000000000001</v>
      </c>
      <c r="J6" t="s">
        <v>21</v>
      </c>
      <c r="K6" t="s">
        <v>17</v>
      </c>
      <c r="N6" t="s">
        <v>22</v>
      </c>
    </row>
    <row r="7" spans="1:14" x14ac:dyDescent="0.3">
      <c r="A7">
        <v>1</v>
      </c>
      <c r="B7">
        <v>1</v>
      </c>
      <c r="C7" t="s">
        <v>26</v>
      </c>
      <c r="D7" t="s">
        <v>20</v>
      </c>
      <c r="E7">
        <v>48</v>
      </c>
      <c r="F7">
        <v>0</v>
      </c>
      <c r="G7">
        <v>0</v>
      </c>
      <c r="H7">
        <v>19952</v>
      </c>
      <c r="I7">
        <v>26.55</v>
      </c>
      <c r="J7" t="s">
        <v>27</v>
      </c>
      <c r="K7" t="s">
        <v>17</v>
      </c>
      <c r="L7">
        <v>3</v>
      </c>
      <c r="N7" t="s">
        <v>28</v>
      </c>
    </row>
    <row r="8" spans="1:14" x14ac:dyDescent="0.3">
      <c r="A8">
        <v>1</v>
      </c>
      <c r="B8">
        <v>1</v>
      </c>
      <c r="C8" t="s">
        <v>29</v>
      </c>
      <c r="D8" t="s">
        <v>15</v>
      </c>
      <c r="E8">
        <v>63</v>
      </c>
      <c r="F8">
        <v>1</v>
      </c>
      <c r="G8">
        <v>0</v>
      </c>
      <c r="H8">
        <v>13502</v>
      </c>
      <c r="I8">
        <v>77.958299999999994</v>
      </c>
      <c r="J8" t="s">
        <v>30</v>
      </c>
      <c r="K8" t="s">
        <v>17</v>
      </c>
      <c r="L8">
        <v>10</v>
      </c>
      <c r="N8" t="s">
        <v>31</v>
      </c>
    </row>
    <row r="9" spans="1:14" x14ac:dyDescent="0.3">
      <c r="A9">
        <v>1</v>
      </c>
      <c r="B9">
        <v>0</v>
      </c>
      <c r="C9" t="s">
        <v>32</v>
      </c>
      <c r="D9" t="s">
        <v>20</v>
      </c>
      <c r="E9">
        <v>39</v>
      </c>
      <c r="F9">
        <v>0</v>
      </c>
      <c r="G9">
        <v>0</v>
      </c>
      <c r="H9">
        <v>112050</v>
      </c>
      <c r="I9">
        <v>0</v>
      </c>
      <c r="J9" t="s">
        <v>33</v>
      </c>
      <c r="K9" t="s">
        <v>17</v>
      </c>
      <c r="N9" t="s">
        <v>34</v>
      </c>
    </row>
    <row r="10" spans="1:14" x14ac:dyDescent="0.3">
      <c r="A10">
        <v>1</v>
      </c>
      <c r="B10">
        <v>1</v>
      </c>
      <c r="C10" t="s">
        <v>35</v>
      </c>
      <c r="D10" t="s">
        <v>15</v>
      </c>
      <c r="E10">
        <v>53</v>
      </c>
      <c r="F10">
        <v>2</v>
      </c>
      <c r="G10">
        <v>0</v>
      </c>
      <c r="H10">
        <v>11769</v>
      </c>
      <c r="I10">
        <v>51.479199999999999</v>
      </c>
      <c r="J10" t="s">
        <v>36</v>
      </c>
      <c r="K10" t="s">
        <v>17</v>
      </c>
      <c r="L10" t="s">
        <v>37</v>
      </c>
      <c r="N10" t="s">
        <v>38</v>
      </c>
    </row>
    <row r="11" spans="1:14" x14ac:dyDescent="0.3">
      <c r="A11">
        <v>1</v>
      </c>
      <c r="B11">
        <v>0</v>
      </c>
      <c r="C11" t="s">
        <v>39</v>
      </c>
      <c r="D11" t="s">
        <v>20</v>
      </c>
      <c r="E11">
        <v>71</v>
      </c>
      <c r="F11">
        <v>0</v>
      </c>
      <c r="G11">
        <v>0</v>
      </c>
      <c r="H11" t="s">
        <v>40</v>
      </c>
      <c r="I11">
        <v>49.504199999999997</v>
      </c>
      <c r="K11" t="s">
        <v>41</v>
      </c>
      <c r="M11">
        <v>22</v>
      </c>
      <c r="N11" t="s">
        <v>42</v>
      </c>
    </row>
    <row r="12" spans="1:14" x14ac:dyDescent="0.3">
      <c r="A12">
        <v>1</v>
      </c>
      <c r="B12">
        <v>0</v>
      </c>
      <c r="C12" t="s">
        <v>43</v>
      </c>
      <c r="D12" t="s">
        <v>20</v>
      </c>
      <c r="E12">
        <v>47</v>
      </c>
      <c r="F12">
        <v>1</v>
      </c>
      <c r="G12">
        <v>0</v>
      </c>
      <c r="H12" t="s">
        <v>44</v>
      </c>
      <c r="I12">
        <v>227.52500000000001</v>
      </c>
      <c r="J12" t="s">
        <v>45</v>
      </c>
      <c r="K12" t="s">
        <v>41</v>
      </c>
      <c r="M12">
        <v>124</v>
      </c>
      <c r="N12" t="s">
        <v>28</v>
      </c>
    </row>
    <row r="13" spans="1:14" x14ac:dyDescent="0.3">
      <c r="A13">
        <v>1</v>
      </c>
      <c r="B13">
        <v>1</v>
      </c>
      <c r="C13" t="s">
        <v>46</v>
      </c>
      <c r="D13" t="s">
        <v>15</v>
      </c>
      <c r="E13">
        <v>18</v>
      </c>
      <c r="F13">
        <v>1</v>
      </c>
      <c r="G13">
        <v>0</v>
      </c>
      <c r="H13" t="s">
        <v>44</v>
      </c>
      <c r="I13">
        <v>227.52500000000001</v>
      </c>
      <c r="J13" t="s">
        <v>45</v>
      </c>
      <c r="K13" t="s">
        <v>41</v>
      </c>
      <c r="L13">
        <v>4</v>
      </c>
      <c r="N13" t="s">
        <v>28</v>
      </c>
    </row>
    <row r="14" spans="1:14" x14ac:dyDescent="0.3">
      <c r="A14">
        <v>1</v>
      </c>
      <c r="B14">
        <v>1</v>
      </c>
      <c r="C14" t="s">
        <v>47</v>
      </c>
      <c r="D14" t="s">
        <v>15</v>
      </c>
      <c r="E14">
        <v>24</v>
      </c>
      <c r="F14">
        <v>0</v>
      </c>
      <c r="G14">
        <v>0</v>
      </c>
      <c r="H14" t="s">
        <v>48</v>
      </c>
      <c r="I14">
        <v>69.3</v>
      </c>
      <c r="J14" t="s">
        <v>49</v>
      </c>
      <c r="K14" t="s">
        <v>41</v>
      </c>
      <c r="L14">
        <v>9</v>
      </c>
      <c r="N14" t="s">
        <v>50</v>
      </c>
    </row>
    <row r="15" spans="1:14" x14ac:dyDescent="0.3">
      <c r="A15">
        <v>1</v>
      </c>
      <c r="B15">
        <v>1</v>
      </c>
      <c r="C15" t="s">
        <v>51</v>
      </c>
      <c r="D15" t="s">
        <v>15</v>
      </c>
      <c r="E15">
        <v>26</v>
      </c>
      <c r="F15">
        <v>0</v>
      </c>
      <c r="G15">
        <v>0</v>
      </c>
      <c r="H15">
        <v>19877</v>
      </c>
      <c r="I15">
        <v>78.849999999999994</v>
      </c>
      <c r="K15" t="s">
        <v>17</v>
      </c>
      <c r="L15">
        <v>6</v>
      </c>
    </row>
    <row r="16" spans="1:14" x14ac:dyDescent="0.3">
      <c r="A16">
        <v>1</v>
      </c>
      <c r="B16">
        <v>1</v>
      </c>
      <c r="C16" t="s">
        <v>52</v>
      </c>
      <c r="D16" t="s">
        <v>20</v>
      </c>
      <c r="E16">
        <v>80</v>
      </c>
      <c r="F16">
        <v>0</v>
      </c>
      <c r="G16">
        <v>0</v>
      </c>
      <c r="H16">
        <v>27042</v>
      </c>
      <c r="I16">
        <v>30</v>
      </c>
      <c r="J16" t="s">
        <v>53</v>
      </c>
      <c r="K16" t="s">
        <v>17</v>
      </c>
      <c r="L16" t="s">
        <v>54</v>
      </c>
      <c r="N16" t="s">
        <v>55</v>
      </c>
    </row>
    <row r="17" spans="1:14" x14ac:dyDescent="0.3">
      <c r="A17">
        <v>1</v>
      </c>
      <c r="B17">
        <v>0</v>
      </c>
      <c r="C17" t="s">
        <v>56</v>
      </c>
      <c r="D17" t="s">
        <v>20</v>
      </c>
      <c r="F17">
        <v>0</v>
      </c>
      <c r="G17">
        <v>0</v>
      </c>
      <c r="H17" t="s">
        <v>57</v>
      </c>
      <c r="I17">
        <v>25.925000000000001</v>
      </c>
      <c r="K17" t="s">
        <v>17</v>
      </c>
      <c r="N17" t="s">
        <v>28</v>
      </c>
    </row>
    <row r="18" spans="1:14" x14ac:dyDescent="0.3">
      <c r="A18">
        <v>1</v>
      </c>
      <c r="B18">
        <v>0</v>
      </c>
      <c r="C18" t="s">
        <v>58</v>
      </c>
      <c r="D18" t="s">
        <v>20</v>
      </c>
      <c r="E18">
        <v>24</v>
      </c>
      <c r="F18">
        <v>0</v>
      </c>
      <c r="G18">
        <v>1</v>
      </c>
      <c r="H18" t="s">
        <v>59</v>
      </c>
      <c r="I18">
        <v>247.52080000000001</v>
      </c>
      <c r="J18" t="s">
        <v>60</v>
      </c>
      <c r="K18" t="s">
        <v>41</v>
      </c>
      <c r="N18" t="s">
        <v>61</v>
      </c>
    </row>
    <row r="19" spans="1:14" x14ac:dyDescent="0.3">
      <c r="A19">
        <v>1</v>
      </c>
      <c r="B19">
        <v>1</v>
      </c>
      <c r="C19" t="s">
        <v>62</v>
      </c>
      <c r="D19" t="s">
        <v>15</v>
      </c>
      <c r="E19">
        <v>50</v>
      </c>
      <c r="F19">
        <v>0</v>
      </c>
      <c r="G19">
        <v>1</v>
      </c>
      <c r="H19" t="s">
        <v>59</v>
      </c>
      <c r="I19">
        <v>247.52080000000001</v>
      </c>
      <c r="J19" t="s">
        <v>60</v>
      </c>
      <c r="K19" t="s">
        <v>41</v>
      </c>
      <c r="L19">
        <v>6</v>
      </c>
      <c r="N19" t="s">
        <v>61</v>
      </c>
    </row>
    <row r="20" spans="1:14" x14ac:dyDescent="0.3">
      <c r="A20">
        <v>1</v>
      </c>
      <c r="B20">
        <v>1</v>
      </c>
      <c r="C20" t="s">
        <v>63</v>
      </c>
      <c r="D20" t="s">
        <v>15</v>
      </c>
      <c r="E20">
        <v>32</v>
      </c>
      <c r="F20">
        <v>0</v>
      </c>
      <c r="G20">
        <v>0</v>
      </c>
      <c r="H20">
        <v>11813</v>
      </c>
      <c r="I20">
        <v>76.291700000000006</v>
      </c>
      <c r="J20" t="s">
        <v>64</v>
      </c>
      <c r="K20" t="s">
        <v>41</v>
      </c>
      <c r="L20">
        <v>8</v>
      </c>
    </row>
    <row r="21" spans="1:14" x14ac:dyDescent="0.3">
      <c r="A21">
        <v>1</v>
      </c>
      <c r="B21">
        <v>0</v>
      </c>
      <c r="C21" t="s">
        <v>65</v>
      </c>
      <c r="D21" t="s">
        <v>20</v>
      </c>
      <c r="E21">
        <v>36</v>
      </c>
      <c r="F21">
        <v>0</v>
      </c>
      <c r="G21">
        <v>0</v>
      </c>
      <c r="H21">
        <v>13050</v>
      </c>
      <c r="I21">
        <v>75.241699999999994</v>
      </c>
      <c r="J21" t="s">
        <v>66</v>
      </c>
      <c r="K21" t="s">
        <v>41</v>
      </c>
      <c r="L21" t="s">
        <v>67</v>
      </c>
      <c r="N21" t="s">
        <v>68</v>
      </c>
    </row>
    <row r="22" spans="1:14" x14ac:dyDescent="0.3">
      <c r="A22">
        <v>1</v>
      </c>
      <c r="B22">
        <v>1</v>
      </c>
      <c r="C22" t="s">
        <v>69</v>
      </c>
      <c r="D22" t="s">
        <v>20</v>
      </c>
      <c r="E22">
        <v>37</v>
      </c>
      <c r="F22">
        <v>1</v>
      </c>
      <c r="G22">
        <v>1</v>
      </c>
      <c r="H22">
        <v>11751</v>
      </c>
      <c r="I22">
        <v>52.554200000000002</v>
      </c>
      <c r="J22" t="s">
        <v>70</v>
      </c>
      <c r="K22" t="s">
        <v>17</v>
      </c>
      <c r="L22">
        <v>5</v>
      </c>
      <c r="N22" t="s">
        <v>28</v>
      </c>
    </row>
    <row r="23" spans="1:14" x14ac:dyDescent="0.3">
      <c r="A23">
        <v>1</v>
      </c>
      <c r="B23">
        <v>1</v>
      </c>
      <c r="C23" t="s">
        <v>71</v>
      </c>
      <c r="D23" t="s">
        <v>15</v>
      </c>
      <c r="E23">
        <v>47</v>
      </c>
      <c r="F23">
        <v>1</v>
      </c>
      <c r="G23">
        <v>1</v>
      </c>
      <c r="H23">
        <v>11751</v>
      </c>
      <c r="I23">
        <v>52.554200000000002</v>
      </c>
      <c r="J23" t="s">
        <v>70</v>
      </c>
      <c r="K23" t="s">
        <v>17</v>
      </c>
      <c r="L23">
        <v>5</v>
      </c>
      <c r="N23" t="s">
        <v>28</v>
      </c>
    </row>
    <row r="24" spans="1:14" x14ac:dyDescent="0.3">
      <c r="A24">
        <v>1</v>
      </c>
      <c r="B24">
        <v>1</v>
      </c>
      <c r="C24" t="s">
        <v>72</v>
      </c>
      <c r="D24" t="s">
        <v>20</v>
      </c>
      <c r="E24">
        <v>26</v>
      </c>
      <c r="F24">
        <v>0</v>
      </c>
      <c r="G24">
        <v>0</v>
      </c>
      <c r="H24">
        <v>111369</v>
      </c>
      <c r="I24">
        <v>30</v>
      </c>
      <c r="J24" t="s">
        <v>73</v>
      </c>
      <c r="K24" t="s">
        <v>41</v>
      </c>
      <c r="L24">
        <v>5</v>
      </c>
      <c r="N24" t="s">
        <v>28</v>
      </c>
    </row>
    <row r="25" spans="1:14" x14ac:dyDescent="0.3">
      <c r="A25">
        <v>1</v>
      </c>
      <c r="B25">
        <v>1</v>
      </c>
      <c r="C25" t="s">
        <v>74</v>
      </c>
      <c r="D25" t="s">
        <v>15</v>
      </c>
      <c r="E25">
        <v>42</v>
      </c>
      <c r="F25">
        <v>0</v>
      </c>
      <c r="G25">
        <v>0</v>
      </c>
      <c r="H25" t="s">
        <v>44</v>
      </c>
      <c r="I25">
        <v>227.52500000000001</v>
      </c>
      <c r="K25" t="s">
        <v>41</v>
      </c>
      <c r="L25">
        <v>4</v>
      </c>
    </row>
    <row r="26" spans="1:14" x14ac:dyDescent="0.3">
      <c r="A26">
        <v>1</v>
      </c>
      <c r="B26">
        <v>1</v>
      </c>
      <c r="C26" t="s">
        <v>75</v>
      </c>
      <c r="D26" t="s">
        <v>15</v>
      </c>
      <c r="E26">
        <v>29</v>
      </c>
      <c r="F26">
        <v>0</v>
      </c>
      <c r="G26">
        <v>0</v>
      </c>
      <c r="H26" t="s">
        <v>76</v>
      </c>
      <c r="I26">
        <v>221.7792</v>
      </c>
      <c r="J26" t="s">
        <v>77</v>
      </c>
      <c r="K26" t="s">
        <v>17</v>
      </c>
      <c r="L26">
        <v>8</v>
      </c>
    </row>
    <row r="27" spans="1:14" x14ac:dyDescent="0.3">
      <c r="A27">
        <v>1</v>
      </c>
      <c r="B27">
        <v>0</v>
      </c>
      <c r="C27" t="s">
        <v>78</v>
      </c>
      <c r="D27" t="s">
        <v>20</v>
      </c>
      <c r="E27">
        <v>25</v>
      </c>
      <c r="F27">
        <v>0</v>
      </c>
      <c r="G27">
        <v>0</v>
      </c>
      <c r="H27">
        <v>13905</v>
      </c>
      <c r="I27">
        <v>26</v>
      </c>
      <c r="K27" t="s">
        <v>41</v>
      </c>
      <c r="M27">
        <v>148</v>
      </c>
      <c r="N27" t="s">
        <v>79</v>
      </c>
    </row>
    <row r="28" spans="1:14" x14ac:dyDescent="0.3">
      <c r="A28">
        <v>1</v>
      </c>
      <c r="B28">
        <v>1</v>
      </c>
      <c r="C28" t="s">
        <v>80</v>
      </c>
      <c r="D28" t="s">
        <v>20</v>
      </c>
      <c r="E28">
        <v>25</v>
      </c>
      <c r="F28">
        <v>1</v>
      </c>
      <c r="G28">
        <v>0</v>
      </c>
      <c r="H28">
        <v>11967</v>
      </c>
      <c r="I28">
        <v>91.0792</v>
      </c>
      <c r="J28" t="s">
        <v>81</v>
      </c>
      <c r="K28" t="s">
        <v>41</v>
      </c>
      <c r="L28">
        <v>7</v>
      </c>
      <c r="N28" t="s">
        <v>82</v>
      </c>
    </row>
    <row r="29" spans="1:14" x14ac:dyDescent="0.3">
      <c r="A29">
        <v>1</v>
      </c>
      <c r="B29">
        <v>1</v>
      </c>
      <c r="C29" t="s">
        <v>83</v>
      </c>
      <c r="D29" t="s">
        <v>15</v>
      </c>
      <c r="E29">
        <v>19</v>
      </c>
      <c r="F29">
        <v>1</v>
      </c>
      <c r="G29">
        <v>0</v>
      </c>
      <c r="H29">
        <v>11967</v>
      </c>
      <c r="I29">
        <v>91.0792</v>
      </c>
      <c r="J29" t="s">
        <v>81</v>
      </c>
      <c r="K29" t="s">
        <v>41</v>
      </c>
      <c r="L29">
        <v>7</v>
      </c>
      <c r="N29" t="s">
        <v>82</v>
      </c>
    </row>
    <row r="30" spans="1:14" x14ac:dyDescent="0.3">
      <c r="A30">
        <v>1</v>
      </c>
      <c r="B30">
        <v>1</v>
      </c>
      <c r="C30" t="s">
        <v>84</v>
      </c>
      <c r="D30" t="s">
        <v>15</v>
      </c>
      <c r="E30">
        <v>35</v>
      </c>
      <c r="F30">
        <v>0</v>
      </c>
      <c r="G30">
        <v>0</v>
      </c>
      <c r="H30" t="s">
        <v>85</v>
      </c>
      <c r="I30">
        <v>135.63329999999999</v>
      </c>
      <c r="J30" t="s">
        <v>86</v>
      </c>
      <c r="K30" t="s">
        <v>17</v>
      </c>
      <c r="L30">
        <v>8</v>
      </c>
    </row>
    <row r="31" spans="1:14" x14ac:dyDescent="0.3">
      <c r="A31">
        <v>1</v>
      </c>
      <c r="B31">
        <v>1</v>
      </c>
      <c r="C31" t="s">
        <v>87</v>
      </c>
      <c r="D31" t="s">
        <v>20</v>
      </c>
      <c r="E31">
        <v>28</v>
      </c>
      <c r="F31">
        <v>0</v>
      </c>
      <c r="G31">
        <v>0</v>
      </c>
      <c r="H31">
        <v>110564</v>
      </c>
      <c r="I31">
        <v>26.55</v>
      </c>
      <c r="J31" t="s">
        <v>88</v>
      </c>
      <c r="K31" t="s">
        <v>17</v>
      </c>
      <c r="L31" t="s">
        <v>37</v>
      </c>
      <c r="N31" t="s">
        <v>89</v>
      </c>
    </row>
    <row r="32" spans="1:14" x14ac:dyDescent="0.3">
      <c r="A32">
        <v>1</v>
      </c>
      <c r="B32">
        <v>0</v>
      </c>
      <c r="C32" t="s">
        <v>90</v>
      </c>
      <c r="D32" t="s">
        <v>20</v>
      </c>
      <c r="E32">
        <v>45</v>
      </c>
      <c r="F32">
        <v>0</v>
      </c>
      <c r="G32">
        <v>0</v>
      </c>
      <c r="H32">
        <v>113784</v>
      </c>
      <c r="I32">
        <v>35.5</v>
      </c>
      <c r="J32" t="s">
        <v>91</v>
      </c>
      <c r="K32" t="s">
        <v>17</v>
      </c>
      <c r="N32" t="s">
        <v>92</v>
      </c>
    </row>
    <row r="33" spans="1:14" x14ac:dyDescent="0.3">
      <c r="A33">
        <v>1</v>
      </c>
      <c r="B33">
        <v>1</v>
      </c>
      <c r="C33" t="s">
        <v>93</v>
      </c>
      <c r="D33" t="s">
        <v>20</v>
      </c>
      <c r="E33">
        <v>40</v>
      </c>
      <c r="F33">
        <v>0</v>
      </c>
      <c r="G33">
        <v>0</v>
      </c>
      <c r="H33">
        <v>112277</v>
      </c>
      <c r="I33">
        <v>31</v>
      </c>
      <c r="J33" t="s">
        <v>94</v>
      </c>
      <c r="K33" t="s">
        <v>41</v>
      </c>
      <c r="L33">
        <v>7</v>
      </c>
      <c r="N33" t="s">
        <v>95</v>
      </c>
    </row>
    <row r="34" spans="1:14" x14ac:dyDescent="0.3">
      <c r="A34">
        <v>1</v>
      </c>
      <c r="B34">
        <v>1</v>
      </c>
      <c r="C34" t="s">
        <v>96</v>
      </c>
      <c r="D34" t="s">
        <v>15</v>
      </c>
      <c r="E34">
        <v>30</v>
      </c>
      <c r="F34">
        <v>0</v>
      </c>
      <c r="G34">
        <v>0</v>
      </c>
      <c r="H34">
        <v>36928</v>
      </c>
      <c r="I34">
        <v>164.86670000000001</v>
      </c>
      <c r="J34" t="s">
        <v>97</v>
      </c>
      <c r="K34" t="s">
        <v>17</v>
      </c>
      <c r="L34">
        <v>8</v>
      </c>
      <c r="N34" t="s">
        <v>98</v>
      </c>
    </row>
    <row r="35" spans="1:14" x14ac:dyDescent="0.3">
      <c r="A35">
        <v>1</v>
      </c>
      <c r="B35">
        <v>1</v>
      </c>
      <c r="C35" t="s">
        <v>99</v>
      </c>
      <c r="D35" t="s">
        <v>15</v>
      </c>
      <c r="E35">
        <v>58</v>
      </c>
      <c r="F35">
        <v>0</v>
      </c>
      <c r="G35">
        <v>0</v>
      </c>
      <c r="H35">
        <v>113783</v>
      </c>
      <c r="I35">
        <v>26.55</v>
      </c>
      <c r="J35" t="s">
        <v>100</v>
      </c>
      <c r="K35" t="s">
        <v>17</v>
      </c>
      <c r="L35">
        <v>8</v>
      </c>
      <c r="N35" t="s">
        <v>101</v>
      </c>
    </row>
    <row r="36" spans="1:14" x14ac:dyDescent="0.3">
      <c r="A36">
        <v>1</v>
      </c>
      <c r="B36">
        <v>0</v>
      </c>
      <c r="C36" t="s">
        <v>102</v>
      </c>
      <c r="D36" t="s">
        <v>20</v>
      </c>
      <c r="E36">
        <v>42</v>
      </c>
      <c r="F36">
        <v>0</v>
      </c>
      <c r="G36">
        <v>0</v>
      </c>
      <c r="H36">
        <v>110489</v>
      </c>
      <c r="I36">
        <v>26.55</v>
      </c>
      <c r="J36" t="s">
        <v>103</v>
      </c>
      <c r="K36" t="s">
        <v>17</v>
      </c>
      <c r="N36" t="s">
        <v>104</v>
      </c>
    </row>
    <row r="37" spans="1:14" x14ac:dyDescent="0.3">
      <c r="A37">
        <v>1</v>
      </c>
      <c r="B37">
        <v>1</v>
      </c>
      <c r="C37" t="s">
        <v>105</v>
      </c>
      <c r="D37" t="s">
        <v>15</v>
      </c>
      <c r="E37">
        <v>45</v>
      </c>
      <c r="F37">
        <v>0</v>
      </c>
      <c r="G37">
        <v>0</v>
      </c>
      <c r="H37" t="s">
        <v>106</v>
      </c>
      <c r="I37">
        <v>262.375</v>
      </c>
      <c r="K37" t="s">
        <v>41</v>
      </c>
      <c r="L37">
        <v>4</v>
      </c>
      <c r="N37" t="s">
        <v>107</v>
      </c>
    </row>
    <row r="38" spans="1:14" x14ac:dyDescent="0.3">
      <c r="A38">
        <v>1</v>
      </c>
      <c r="B38">
        <v>1</v>
      </c>
      <c r="C38" t="s">
        <v>108</v>
      </c>
      <c r="D38" t="s">
        <v>15</v>
      </c>
      <c r="E38">
        <v>22</v>
      </c>
      <c r="F38">
        <v>0</v>
      </c>
      <c r="G38">
        <v>1</v>
      </c>
      <c r="H38">
        <v>113505</v>
      </c>
      <c r="I38">
        <v>55</v>
      </c>
      <c r="J38" t="s">
        <v>109</v>
      </c>
      <c r="K38" t="s">
        <v>17</v>
      </c>
      <c r="L38">
        <v>6</v>
      </c>
      <c r="N38" t="s">
        <v>110</v>
      </c>
    </row>
    <row r="39" spans="1:14" x14ac:dyDescent="0.3">
      <c r="A39">
        <v>1</v>
      </c>
      <c r="B39">
        <v>1</v>
      </c>
      <c r="C39" t="s">
        <v>111</v>
      </c>
      <c r="D39" t="s">
        <v>20</v>
      </c>
      <c r="F39">
        <v>0</v>
      </c>
      <c r="G39">
        <v>0</v>
      </c>
      <c r="H39">
        <v>111427</v>
      </c>
      <c r="I39">
        <v>26.55</v>
      </c>
      <c r="K39" t="s">
        <v>17</v>
      </c>
      <c r="L39">
        <v>9</v>
      </c>
      <c r="N39" t="s">
        <v>112</v>
      </c>
    </row>
    <row r="40" spans="1:14" x14ac:dyDescent="0.3">
      <c r="A40">
        <v>1</v>
      </c>
      <c r="B40">
        <v>0</v>
      </c>
      <c r="C40" t="s">
        <v>113</v>
      </c>
      <c r="D40" t="s">
        <v>20</v>
      </c>
      <c r="E40">
        <v>41</v>
      </c>
      <c r="F40">
        <v>0</v>
      </c>
      <c r="G40">
        <v>0</v>
      </c>
      <c r="H40">
        <v>113054</v>
      </c>
      <c r="I40">
        <v>30.5</v>
      </c>
      <c r="J40" t="s">
        <v>114</v>
      </c>
      <c r="K40" t="s">
        <v>17</v>
      </c>
      <c r="N40" t="s">
        <v>115</v>
      </c>
    </row>
    <row r="41" spans="1:14" x14ac:dyDescent="0.3">
      <c r="A41">
        <v>1</v>
      </c>
      <c r="B41">
        <v>0</v>
      </c>
      <c r="C41" t="s">
        <v>116</v>
      </c>
      <c r="D41" t="s">
        <v>20</v>
      </c>
      <c r="E41">
        <v>48</v>
      </c>
      <c r="F41">
        <v>0</v>
      </c>
      <c r="G41">
        <v>0</v>
      </c>
      <c r="H41" t="s">
        <v>117</v>
      </c>
      <c r="I41">
        <v>50.495800000000003</v>
      </c>
      <c r="J41" t="s">
        <v>118</v>
      </c>
      <c r="K41" t="s">
        <v>41</v>
      </c>
      <c r="M41">
        <v>208</v>
      </c>
      <c r="N41" t="s">
        <v>119</v>
      </c>
    </row>
    <row r="42" spans="1:14" x14ac:dyDescent="0.3">
      <c r="A42">
        <v>1</v>
      </c>
      <c r="B42">
        <v>0</v>
      </c>
      <c r="C42" t="s">
        <v>120</v>
      </c>
      <c r="D42" t="s">
        <v>20</v>
      </c>
      <c r="F42">
        <v>0</v>
      </c>
      <c r="G42">
        <v>0</v>
      </c>
      <c r="H42">
        <v>112379</v>
      </c>
      <c r="I42">
        <v>39.6</v>
      </c>
      <c r="K42" t="s">
        <v>41</v>
      </c>
      <c r="N42" t="s">
        <v>121</v>
      </c>
    </row>
    <row r="43" spans="1:14" x14ac:dyDescent="0.3">
      <c r="A43">
        <v>1</v>
      </c>
      <c r="B43">
        <v>1</v>
      </c>
      <c r="C43" t="s">
        <v>122</v>
      </c>
      <c r="D43" t="s">
        <v>15</v>
      </c>
      <c r="E43">
        <v>44</v>
      </c>
      <c r="F43">
        <v>0</v>
      </c>
      <c r="G43">
        <v>0</v>
      </c>
      <c r="H43" t="s">
        <v>123</v>
      </c>
      <c r="I43">
        <v>27.720800000000001</v>
      </c>
      <c r="J43" t="s">
        <v>124</v>
      </c>
      <c r="K43" t="s">
        <v>41</v>
      </c>
      <c r="L43">
        <v>6</v>
      </c>
      <c r="N43" t="s">
        <v>125</v>
      </c>
    </row>
    <row r="44" spans="1:14" x14ac:dyDescent="0.3">
      <c r="A44">
        <v>1</v>
      </c>
      <c r="B44">
        <v>1</v>
      </c>
      <c r="C44" t="s">
        <v>126</v>
      </c>
      <c r="D44" t="s">
        <v>15</v>
      </c>
      <c r="E44">
        <v>59</v>
      </c>
      <c r="F44">
        <v>2</v>
      </c>
      <c r="G44">
        <v>0</v>
      </c>
      <c r="H44">
        <v>11769</v>
      </c>
      <c r="I44">
        <v>51.479199999999999</v>
      </c>
      <c r="J44" t="s">
        <v>36</v>
      </c>
      <c r="K44" t="s">
        <v>17</v>
      </c>
      <c r="L44" t="s">
        <v>37</v>
      </c>
      <c r="N44" t="s">
        <v>127</v>
      </c>
    </row>
    <row r="45" spans="1:14" x14ac:dyDescent="0.3">
      <c r="A45">
        <v>1</v>
      </c>
      <c r="B45">
        <v>1</v>
      </c>
      <c r="C45" t="s">
        <v>128</v>
      </c>
      <c r="D45" t="s">
        <v>15</v>
      </c>
      <c r="E45">
        <v>60</v>
      </c>
      <c r="F45">
        <v>0</v>
      </c>
      <c r="G45">
        <v>0</v>
      </c>
      <c r="H45">
        <v>11813</v>
      </c>
      <c r="I45">
        <v>76.291700000000006</v>
      </c>
      <c r="J45" t="s">
        <v>64</v>
      </c>
      <c r="K45" t="s">
        <v>41</v>
      </c>
      <c r="L45">
        <v>8</v>
      </c>
      <c r="N45" t="s">
        <v>121</v>
      </c>
    </row>
    <row r="46" spans="1:14" x14ac:dyDescent="0.3">
      <c r="A46">
        <v>1</v>
      </c>
      <c r="B46">
        <v>1</v>
      </c>
      <c r="C46" t="s">
        <v>129</v>
      </c>
      <c r="D46" t="s">
        <v>15</v>
      </c>
      <c r="E46">
        <v>41</v>
      </c>
      <c r="F46">
        <v>0</v>
      </c>
      <c r="G46">
        <v>0</v>
      </c>
      <c r="H46">
        <v>16966</v>
      </c>
      <c r="I46">
        <v>134.5</v>
      </c>
      <c r="J46" t="s">
        <v>130</v>
      </c>
      <c r="K46" t="s">
        <v>41</v>
      </c>
      <c r="L46">
        <v>3</v>
      </c>
    </row>
    <row r="47" spans="1:14" x14ac:dyDescent="0.3">
      <c r="A47">
        <v>1</v>
      </c>
      <c r="B47">
        <v>0</v>
      </c>
      <c r="C47" t="s">
        <v>131</v>
      </c>
      <c r="D47" t="s">
        <v>20</v>
      </c>
      <c r="E47">
        <v>45</v>
      </c>
      <c r="F47">
        <v>0</v>
      </c>
      <c r="G47">
        <v>0</v>
      </c>
      <c r="H47">
        <v>113050</v>
      </c>
      <c r="I47">
        <v>26.55</v>
      </c>
      <c r="J47" t="s">
        <v>132</v>
      </c>
      <c r="K47" t="s">
        <v>17</v>
      </c>
      <c r="N47" t="s">
        <v>133</v>
      </c>
    </row>
    <row r="48" spans="1:14" x14ac:dyDescent="0.3">
      <c r="A48">
        <v>1</v>
      </c>
      <c r="B48">
        <v>0</v>
      </c>
      <c r="C48" t="s">
        <v>134</v>
      </c>
      <c r="D48" t="s">
        <v>20</v>
      </c>
      <c r="F48">
        <v>0</v>
      </c>
      <c r="G48">
        <v>0</v>
      </c>
      <c r="H48">
        <v>113798</v>
      </c>
      <c r="I48">
        <v>31</v>
      </c>
      <c r="K48" t="s">
        <v>17</v>
      </c>
    </row>
    <row r="49" spans="1:14" x14ac:dyDescent="0.3">
      <c r="A49">
        <v>1</v>
      </c>
      <c r="B49">
        <v>1</v>
      </c>
      <c r="C49" t="s">
        <v>135</v>
      </c>
      <c r="D49" t="s">
        <v>20</v>
      </c>
      <c r="E49">
        <v>42</v>
      </c>
      <c r="F49">
        <v>0</v>
      </c>
      <c r="G49">
        <v>0</v>
      </c>
      <c r="H49" t="s">
        <v>136</v>
      </c>
      <c r="I49">
        <v>26.287500000000001</v>
      </c>
      <c r="J49" t="s">
        <v>137</v>
      </c>
      <c r="K49" t="s">
        <v>17</v>
      </c>
      <c r="L49">
        <v>5</v>
      </c>
      <c r="N49" t="s">
        <v>28</v>
      </c>
    </row>
    <row r="50" spans="1:14" x14ac:dyDescent="0.3">
      <c r="A50">
        <v>1</v>
      </c>
      <c r="B50">
        <v>1</v>
      </c>
      <c r="C50" t="s">
        <v>138</v>
      </c>
      <c r="D50" t="s">
        <v>15</v>
      </c>
      <c r="E50">
        <v>53</v>
      </c>
      <c r="F50">
        <v>0</v>
      </c>
      <c r="G50">
        <v>0</v>
      </c>
      <c r="H50" t="s">
        <v>139</v>
      </c>
      <c r="I50">
        <v>27.445799999999998</v>
      </c>
      <c r="K50" t="s">
        <v>41</v>
      </c>
      <c r="L50">
        <v>6</v>
      </c>
      <c r="N50" t="s">
        <v>133</v>
      </c>
    </row>
    <row r="51" spans="1:14" x14ac:dyDescent="0.3">
      <c r="A51">
        <v>1</v>
      </c>
      <c r="B51">
        <v>1</v>
      </c>
      <c r="C51" t="s">
        <v>140</v>
      </c>
      <c r="D51" t="s">
        <v>20</v>
      </c>
      <c r="E51">
        <v>36</v>
      </c>
      <c r="F51">
        <v>0</v>
      </c>
      <c r="G51">
        <v>1</v>
      </c>
      <c r="H51" t="s">
        <v>141</v>
      </c>
      <c r="I51">
        <v>512.32920000000001</v>
      </c>
      <c r="J51" t="s">
        <v>142</v>
      </c>
      <c r="K51" t="s">
        <v>41</v>
      </c>
      <c r="L51">
        <v>3</v>
      </c>
      <c r="N51" t="s">
        <v>143</v>
      </c>
    </row>
    <row r="52" spans="1:14" x14ac:dyDescent="0.3">
      <c r="A52">
        <v>1</v>
      </c>
      <c r="B52">
        <v>1</v>
      </c>
      <c r="C52" t="s">
        <v>144</v>
      </c>
      <c r="D52" t="s">
        <v>15</v>
      </c>
      <c r="E52">
        <v>58</v>
      </c>
      <c r="F52">
        <v>0</v>
      </c>
      <c r="G52">
        <v>1</v>
      </c>
      <c r="H52" t="s">
        <v>141</v>
      </c>
      <c r="I52">
        <v>512.32920000000001</v>
      </c>
      <c r="J52" t="s">
        <v>142</v>
      </c>
      <c r="K52" t="s">
        <v>41</v>
      </c>
      <c r="L52">
        <v>3</v>
      </c>
      <c r="N52" t="s">
        <v>145</v>
      </c>
    </row>
    <row r="53" spans="1:14" x14ac:dyDescent="0.3">
      <c r="A53">
        <v>1</v>
      </c>
      <c r="B53">
        <v>0</v>
      </c>
      <c r="C53" t="s">
        <v>146</v>
      </c>
      <c r="D53" t="s">
        <v>20</v>
      </c>
      <c r="E53">
        <v>33</v>
      </c>
      <c r="F53">
        <v>0</v>
      </c>
      <c r="G53">
        <v>0</v>
      </c>
      <c r="H53">
        <v>695</v>
      </c>
      <c r="I53">
        <v>5</v>
      </c>
      <c r="J53" t="s">
        <v>142</v>
      </c>
      <c r="K53" t="s">
        <v>17</v>
      </c>
      <c r="N53" t="s">
        <v>28</v>
      </c>
    </row>
    <row r="54" spans="1:14" x14ac:dyDescent="0.3">
      <c r="A54">
        <v>1</v>
      </c>
      <c r="B54">
        <v>0</v>
      </c>
      <c r="C54" t="s">
        <v>147</v>
      </c>
      <c r="D54" t="s">
        <v>20</v>
      </c>
      <c r="E54">
        <v>28</v>
      </c>
      <c r="F54">
        <v>0</v>
      </c>
      <c r="G54">
        <v>0</v>
      </c>
      <c r="H54">
        <v>113059</v>
      </c>
      <c r="I54">
        <v>47.1</v>
      </c>
      <c r="K54" t="s">
        <v>17</v>
      </c>
      <c r="N54" t="s">
        <v>42</v>
      </c>
    </row>
    <row r="55" spans="1:14" x14ac:dyDescent="0.3">
      <c r="A55">
        <v>1</v>
      </c>
      <c r="B55">
        <v>0</v>
      </c>
      <c r="C55" t="s">
        <v>148</v>
      </c>
      <c r="D55" t="s">
        <v>20</v>
      </c>
      <c r="E55">
        <v>17</v>
      </c>
      <c r="F55">
        <v>0</v>
      </c>
      <c r="G55">
        <v>0</v>
      </c>
      <c r="H55">
        <v>113059</v>
      </c>
      <c r="I55">
        <v>47.1</v>
      </c>
      <c r="K55" t="s">
        <v>17</v>
      </c>
      <c r="N55" t="s">
        <v>42</v>
      </c>
    </row>
    <row r="56" spans="1:14" x14ac:dyDescent="0.3">
      <c r="A56">
        <v>1</v>
      </c>
      <c r="B56">
        <v>1</v>
      </c>
      <c r="C56" t="s">
        <v>149</v>
      </c>
      <c r="D56" t="s">
        <v>20</v>
      </c>
      <c r="E56">
        <v>11</v>
      </c>
      <c r="F56">
        <v>1</v>
      </c>
      <c r="G56">
        <v>2</v>
      </c>
      <c r="H56">
        <v>113760</v>
      </c>
      <c r="I56">
        <v>120</v>
      </c>
      <c r="J56" t="s">
        <v>150</v>
      </c>
      <c r="K56" t="s">
        <v>17</v>
      </c>
      <c r="L56">
        <v>4</v>
      </c>
      <c r="N56" t="s">
        <v>151</v>
      </c>
    </row>
    <row r="57" spans="1:14" x14ac:dyDescent="0.3">
      <c r="A57">
        <v>1</v>
      </c>
      <c r="B57">
        <v>1</v>
      </c>
      <c r="C57" t="s">
        <v>152</v>
      </c>
      <c r="D57" t="s">
        <v>15</v>
      </c>
      <c r="E57">
        <v>14</v>
      </c>
      <c r="F57">
        <v>1</v>
      </c>
      <c r="G57">
        <v>2</v>
      </c>
      <c r="H57">
        <v>113760</v>
      </c>
      <c r="I57">
        <v>120</v>
      </c>
      <c r="J57" t="s">
        <v>150</v>
      </c>
      <c r="K57" t="s">
        <v>17</v>
      </c>
      <c r="L57">
        <v>4</v>
      </c>
      <c r="N57" t="s">
        <v>151</v>
      </c>
    </row>
    <row r="58" spans="1:14" x14ac:dyDescent="0.3">
      <c r="A58">
        <v>1</v>
      </c>
      <c r="B58">
        <v>1</v>
      </c>
      <c r="C58" t="s">
        <v>153</v>
      </c>
      <c r="D58" t="s">
        <v>20</v>
      </c>
      <c r="E58">
        <v>36</v>
      </c>
      <c r="F58">
        <v>1</v>
      </c>
      <c r="G58">
        <v>2</v>
      </c>
      <c r="H58">
        <v>113760</v>
      </c>
      <c r="I58">
        <v>120</v>
      </c>
      <c r="J58" t="s">
        <v>150</v>
      </c>
      <c r="K58" t="s">
        <v>17</v>
      </c>
      <c r="L58" t="s">
        <v>41</v>
      </c>
      <c r="N58" t="s">
        <v>151</v>
      </c>
    </row>
    <row r="59" spans="1:14" x14ac:dyDescent="0.3">
      <c r="A59">
        <v>1</v>
      </c>
      <c r="B59">
        <v>1</v>
      </c>
      <c r="C59" t="s">
        <v>154</v>
      </c>
      <c r="D59" t="s">
        <v>15</v>
      </c>
      <c r="E59">
        <v>36</v>
      </c>
      <c r="F59">
        <v>1</v>
      </c>
      <c r="G59">
        <v>2</v>
      </c>
      <c r="H59">
        <v>113760</v>
      </c>
      <c r="I59">
        <v>120</v>
      </c>
      <c r="J59" t="s">
        <v>150</v>
      </c>
      <c r="K59" t="s">
        <v>17</v>
      </c>
      <c r="L59">
        <v>4</v>
      </c>
      <c r="N59" t="s">
        <v>151</v>
      </c>
    </row>
    <row r="60" spans="1:14" x14ac:dyDescent="0.3">
      <c r="A60">
        <v>1</v>
      </c>
      <c r="B60">
        <v>0</v>
      </c>
      <c r="C60" t="s">
        <v>155</v>
      </c>
      <c r="D60" t="s">
        <v>20</v>
      </c>
      <c r="E60">
        <v>49</v>
      </c>
      <c r="F60">
        <v>0</v>
      </c>
      <c r="G60">
        <v>0</v>
      </c>
      <c r="H60">
        <v>19924</v>
      </c>
      <c r="I60">
        <v>26</v>
      </c>
      <c r="K60" t="s">
        <v>17</v>
      </c>
      <c r="N60" t="s">
        <v>156</v>
      </c>
    </row>
    <row r="61" spans="1:14" x14ac:dyDescent="0.3">
      <c r="A61">
        <v>1</v>
      </c>
      <c r="B61">
        <v>1</v>
      </c>
      <c r="C61" t="s">
        <v>157</v>
      </c>
      <c r="D61" t="s">
        <v>15</v>
      </c>
      <c r="F61">
        <v>0</v>
      </c>
      <c r="G61">
        <v>0</v>
      </c>
      <c r="H61">
        <v>17770</v>
      </c>
      <c r="I61">
        <v>27.720800000000001</v>
      </c>
      <c r="K61" t="s">
        <v>41</v>
      </c>
      <c r="L61">
        <v>5</v>
      </c>
      <c r="N61" t="s">
        <v>28</v>
      </c>
    </row>
    <row r="62" spans="1:14" x14ac:dyDescent="0.3">
      <c r="A62">
        <v>1</v>
      </c>
      <c r="B62">
        <v>0</v>
      </c>
      <c r="C62" t="s">
        <v>158</v>
      </c>
      <c r="D62" t="s">
        <v>20</v>
      </c>
      <c r="E62">
        <v>36</v>
      </c>
      <c r="F62">
        <v>1</v>
      </c>
      <c r="G62">
        <v>0</v>
      </c>
      <c r="H62">
        <v>19877</v>
      </c>
      <c r="I62">
        <v>78.849999999999994</v>
      </c>
      <c r="J62" t="s">
        <v>159</v>
      </c>
      <c r="K62" t="s">
        <v>17</v>
      </c>
      <c r="M62">
        <v>172</v>
      </c>
      <c r="N62" t="s">
        <v>160</v>
      </c>
    </row>
    <row r="63" spans="1:14" x14ac:dyDescent="0.3">
      <c r="A63">
        <v>1</v>
      </c>
      <c r="B63">
        <v>1</v>
      </c>
      <c r="C63" t="s">
        <v>161</v>
      </c>
      <c r="D63" t="s">
        <v>15</v>
      </c>
      <c r="E63">
        <v>76</v>
      </c>
      <c r="F63">
        <v>1</v>
      </c>
      <c r="G63">
        <v>0</v>
      </c>
      <c r="H63">
        <v>19877</v>
      </c>
      <c r="I63">
        <v>78.849999999999994</v>
      </c>
      <c r="J63" t="s">
        <v>159</v>
      </c>
      <c r="K63" t="s">
        <v>17</v>
      </c>
      <c r="L63">
        <v>6</v>
      </c>
      <c r="N63" t="s">
        <v>160</v>
      </c>
    </row>
    <row r="64" spans="1:14" x14ac:dyDescent="0.3">
      <c r="A64">
        <v>1</v>
      </c>
      <c r="B64">
        <v>0</v>
      </c>
      <c r="C64" t="s">
        <v>162</v>
      </c>
      <c r="D64" t="s">
        <v>20</v>
      </c>
      <c r="E64">
        <v>46</v>
      </c>
      <c r="F64">
        <v>1</v>
      </c>
      <c r="G64">
        <v>0</v>
      </c>
      <c r="H64" t="s">
        <v>163</v>
      </c>
      <c r="I64">
        <v>61.174999999999997</v>
      </c>
      <c r="J64" t="s">
        <v>164</v>
      </c>
      <c r="K64" t="s">
        <v>17</v>
      </c>
      <c r="N64" t="s">
        <v>165</v>
      </c>
    </row>
    <row r="65" spans="1:14" x14ac:dyDescent="0.3">
      <c r="A65">
        <v>1</v>
      </c>
      <c r="B65">
        <v>1</v>
      </c>
      <c r="C65" t="s">
        <v>166</v>
      </c>
      <c r="D65" t="s">
        <v>15</v>
      </c>
      <c r="E65">
        <v>47</v>
      </c>
      <c r="F65">
        <v>1</v>
      </c>
      <c r="G65">
        <v>0</v>
      </c>
      <c r="H65" t="s">
        <v>163</v>
      </c>
      <c r="I65">
        <v>61.174999999999997</v>
      </c>
      <c r="J65" t="s">
        <v>164</v>
      </c>
      <c r="K65" t="s">
        <v>17</v>
      </c>
      <c r="L65">
        <v>4</v>
      </c>
      <c r="N65" t="s">
        <v>165</v>
      </c>
    </row>
    <row r="66" spans="1:14" x14ac:dyDescent="0.3">
      <c r="A66">
        <v>1</v>
      </c>
      <c r="B66">
        <v>1</v>
      </c>
      <c r="C66" t="s">
        <v>167</v>
      </c>
      <c r="D66" t="s">
        <v>20</v>
      </c>
      <c r="E66">
        <v>27</v>
      </c>
      <c r="F66">
        <v>1</v>
      </c>
      <c r="G66">
        <v>0</v>
      </c>
      <c r="H66">
        <v>113806</v>
      </c>
      <c r="I66">
        <v>53.1</v>
      </c>
      <c r="J66" t="s">
        <v>168</v>
      </c>
      <c r="K66" t="s">
        <v>17</v>
      </c>
      <c r="L66">
        <v>5</v>
      </c>
      <c r="N66" t="s">
        <v>169</v>
      </c>
    </row>
    <row r="67" spans="1:14" x14ac:dyDescent="0.3">
      <c r="A67">
        <v>1</v>
      </c>
      <c r="B67">
        <v>1</v>
      </c>
      <c r="C67" t="s">
        <v>170</v>
      </c>
      <c r="D67" t="s">
        <v>15</v>
      </c>
      <c r="E67">
        <v>33</v>
      </c>
      <c r="F67">
        <v>1</v>
      </c>
      <c r="G67">
        <v>0</v>
      </c>
      <c r="H67">
        <v>113806</v>
      </c>
      <c r="I67">
        <v>53.1</v>
      </c>
      <c r="J67" t="s">
        <v>168</v>
      </c>
      <c r="K67" t="s">
        <v>17</v>
      </c>
      <c r="L67">
        <v>5</v>
      </c>
      <c r="N67" t="s">
        <v>169</v>
      </c>
    </row>
    <row r="68" spans="1:14" x14ac:dyDescent="0.3">
      <c r="A68">
        <v>1</v>
      </c>
      <c r="B68">
        <v>1</v>
      </c>
      <c r="C68" t="s">
        <v>171</v>
      </c>
      <c r="D68" t="s">
        <v>15</v>
      </c>
      <c r="E68">
        <v>36</v>
      </c>
      <c r="F68">
        <v>0</v>
      </c>
      <c r="G68">
        <v>0</v>
      </c>
      <c r="H68" t="s">
        <v>106</v>
      </c>
      <c r="I68">
        <v>262.375</v>
      </c>
      <c r="J68" t="s">
        <v>172</v>
      </c>
      <c r="K68" t="s">
        <v>41</v>
      </c>
      <c r="L68">
        <v>4</v>
      </c>
    </row>
    <row r="69" spans="1:14" x14ac:dyDescent="0.3">
      <c r="A69">
        <v>1</v>
      </c>
      <c r="B69">
        <v>1</v>
      </c>
      <c r="C69" t="s">
        <v>173</v>
      </c>
      <c r="D69" t="s">
        <v>15</v>
      </c>
      <c r="E69">
        <v>30</v>
      </c>
      <c r="F69">
        <v>0</v>
      </c>
      <c r="G69">
        <v>0</v>
      </c>
      <c r="H69">
        <v>110152</v>
      </c>
      <c r="I69">
        <v>86.5</v>
      </c>
      <c r="J69" t="s">
        <v>174</v>
      </c>
      <c r="K69" t="s">
        <v>17</v>
      </c>
      <c r="L69">
        <v>8</v>
      </c>
      <c r="N69" t="s">
        <v>175</v>
      </c>
    </row>
    <row r="70" spans="1:14" x14ac:dyDescent="0.3">
      <c r="A70">
        <v>1</v>
      </c>
      <c r="B70">
        <v>1</v>
      </c>
      <c r="C70" t="s">
        <v>176</v>
      </c>
      <c r="D70" t="s">
        <v>20</v>
      </c>
      <c r="E70">
        <v>45</v>
      </c>
      <c r="F70">
        <v>0</v>
      </c>
      <c r="G70">
        <v>0</v>
      </c>
      <c r="H70" t="s">
        <v>177</v>
      </c>
      <c r="I70">
        <v>29.7</v>
      </c>
      <c r="J70" t="s">
        <v>178</v>
      </c>
      <c r="K70" t="s">
        <v>41</v>
      </c>
      <c r="L70">
        <v>7</v>
      </c>
      <c r="N70" t="s">
        <v>50</v>
      </c>
    </row>
    <row r="71" spans="1:14" x14ac:dyDescent="0.3">
      <c r="A71">
        <v>1</v>
      </c>
      <c r="B71">
        <v>1</v>
      </c>
      <c r="C71" t="s">
        <v>179</v>
      </c>
      <c r="D71" t="s">
        <v>15</v>
      </c>
      <c r="F71">
        <v>0</v>
      </c>
      <c r="G71">
        <v>1</v>
      </c>
      <c r="H71">
        <v>113505</v>
      </c>
      <c r="I71">
        <v>55</v>
      </c>
      <c r="J71" t="s">
        <v>109</v>
      </c>
      <c r="K71" t="s">
        <v>17</v>
      </c>
      <c r="L71">
        <v>6</v>
      </c>
      <c r="N71" t="s">
        <v>110</v>
      </c>
    </row>
    <row r="72" spans="1:14" x14ac:dyDescent="0.3">
      <c r="A72">
        <v>1</v>
      </c>
      <c r="B72">
        <v>0</v>
      </c>
      <c r="C72" t="s">
        <v>180</v>
      </c>
      <c r="D72" t="s">
        <v>20</v>
      </c>
      <c r="F72">
        <v>0</v>
      </c>
      <c r="G72">
        <v>0</v>
      </c>
      <c r="H72">
        <v>112051</v>
      </c>
      <c r="I72">
        <v>0</v>
      </c>
      <c r="K72" t="s">
        <v>17</v>
      </c>
      <c r="N72" t="s">
        <v>181</v>
      </c>
    </row>
    <row r="73" spans="1:14" x14ac:dyDescent="0.3">
      <c r="A73">
        <v>1</v>
      </c>
      <c r="B73">
        <v>0</v>
      </c>
      <c r="C73" t="s">
        <v>182</v>
      </c>
      <c r="D73" t="s">
        <v>20</v>
      </c>
      <c r="E73">
        <v>27</v>
      </c>
      <c r="F73">
        <v>1</v>
      </c>
      <c r="G73">
        <v>0</v>
      </c>
      <c r="H73">
        <v>13508</v>
      </c>
      <c r="I73">
        <v>136.7792</v>
      </c>
      <c r="J73" t="s">
        <v>183</v>
      </c>
      <c r="K73" t="s">
        <v>41</v>
      </c>
      <c r="N73" t="s">
        <v>112</v>
      </c>
    </row>
    <row r="74" spans="1:14" x14ac:dyDescent="0.3">
      <c r="A74">
        <v>1</v>
      </c>
      <c r="B74">
        <v>1</v>
      </c>
      <c r="C74" t="s">
        <v>184</v>
      </c>
      <c r="D74" t="s">
        <v>15</v>
      </c>
      <c r="E74">
        <v>26</v>
      </c>
      <c r="F74">
        <v>1</v>
      </c>
      <c r="G74">
        <v>0</v>
      </c>
      <c r="H74">
        <v>13508</v>
      </c>
      <c r="I74">
        <v>136.7792</v>
      </c>
      <c r="J74" t="s">
        <v>183</v>
      </c>
      <c r="K74" t="s">
        <v>41</v>
      </c>
      <c r="L74">
        <v>4</v>
      </c>
      <c r="N74" t="s">
        <v>112</v>
      </c>
    </row>
    <row r="75" spans="1:14" x14ac:dyDescent="0.3">
      <c r="A75">
        <v>1</v>
      </c>
      <c r="B75">
        <v>1</v>
      </c>
      <c r="C75" t="s">
        <v>185</v>
      </c>
      <c r="D75" t="s">
        <v>15</v>
      </c>
      <c r="E75">
        <v>22</v>
      </c>
      <c r="F75">
        <v>0</v>
      </c>
      <c r="G75">
        <v>0</v>
      </c>
      <c r="H75">
        <v>113781</v>
      </c>
      <c r="I75">
        <v>151.55000000000001</v>
      </c>
      <c r="K75" t="s">
        <v>17</v>
      </c>
      <c r="L75">
        <v>11</v>
      </c>
    </row>
    <row r="76" spans="1:14" x14ac:dyDescent="0.3">
      <c r="A76">
        <v>1</v>
      </c>
      <c r="B76">
        <v>0</v>
      </c>
      <c r="C76" t="s">
        <v>186</v>
      </c>
      <c r="D76" t="s">
        <v>20</v>
      </c>
      <c r="F76">
        <v>0</v>
      </c>
      <c r="G76">
        <v>0</v>
      </c>
      <c r="H76">
        <v>110465</v>
      </c>
      <c r="I76">
        <v>52</v>
      </c>
      <c r="J76" t="s">
        <v>187</v>
      </c>
      <c r="K76" t="s">
        <v>17</v>
      </c>
      <c r="N76" t="s">
        <v>188</v>
      </c>
    </row>
    <row r="77" spans="1:14" x14ac:dyDescent="0.3">
      <c r="A77">
        <v>1</v>
      </c>
      <c r="B77">
        <v>0</v>
      </c>
      <c r="C77" t="s">
        <v>189</v>
      </c>
      <c r="D77" t="s">
        <v>20</v>
      </c>
      <c r="E77">
        <v>47</v>
      </c>
      <c r="F77">
        <v>0</v>
      </c>
      <c r="G77">
        <v>0</v>
      </c>
      <c r="H77">
        <v>5727</v>
      </c>
      <c r="I77">
        <v>25.587499999999999</v>
      </c>
      <c r="J77" t="s">
        <v>190</v>
      </c>
      <c r="K77" t="s">
        <v>17</v>
      </c>
      <c r="N77" t="s">
        <v>191</v>
      </c>
    </row>
    <row r="78" spans="1:14" x14ac:dyDescent="0.3">
      <c r="A78">
        <v>1</v>
      </c>
      <c r="B78">
        <v>1</v>
      </c>
      <c r="C78" t="s">
        <v>192</v>
      </c>
      <c r="D78" t="s">
        <v>15</v>
      </c>
      <c r="E78">
        <v>39</v>
      </c>
      <c r="F78">
        <v>1</v>
      </c>
      <c r="G78">
        <v>1</v>
      </c>
      <c r="H78" t="s">
        <v>193</v>
      </c>
      <c r="I78">
        <v>83.158299999999997</v>
      </c>
      <c r="J78" t="s">
        <v>194</v>
      </c>
      <c r="K78" t="s">
        <v>41</v>
      </c>
      <c r="L78">
        <v>14</v>
      </c>
      <c r="N78" t="s">
        <v>195</v>
      </c>
    </row>
    <row r="79" spans="1:14" x14ac:dyDescent="0.3">
      <c r="A79">
        <v>1</v>
      </c>
      <c r="B79">
        <v>0</v>
      </c>
      <c r="C79" t="s">
        <v>196</v>
      </c>
      <c r="D79" t="s">
        <v>20</v>
      </c>
      <c r="E79">
        <v>37</v>
      </c>
      <c r="F79">
        <v>1</v>
      </c>
      <c r="G79">
        <v>1</v>
      </c>
      <c r="H79" t="s">
        <v>193</v>
      </c>
      <c r="I79">
        <v>83.158299999999997</v>
      </c>
      <c r="J79" t="s">
        <v>197</v>
      </c>
      <c r="K79" t="s">
        <v>41</v>
      </c>
      <c r="N79" t="s">
        <v>195</v>
      </c>
    </row>
    <row r="80" spans="1:14" x14ac:dyDescent="0.3">
      <c r="A80">
        <v>1</v>
      </c>
      <c r="B80">
        <v>1</v>
      </c>
      <c r="C80" t="s">
        <v>198</v>
      </c>
      <c r="D80" t="s">
        <v>15</v>
      </c>
      <c r="E80">
        <v>64</v>
      </c>
      <c r="F80">
        <v>0</v>
      </c>
      <c r="G80">
        <v>2</v>
      </c>
      <c r="H80" t="s">
        <v>193</v>
      </c>
      <c r="I80">
        <v>83.158299999999997</v>
      </c>
      <c r="J80" t="s">
        <v>199</v>
      </c>
      <c r="K80" t="s">
        <v>41</v>
      </c>
      <c r="L80">
        <v>14</v>
      </c>
      <c r="N80" t="s">
        <v>195</v>
      </c>
    </row>
    <row r="81" spans="1:14" x14ac:dyDescent="0.3">
      <c r="A81">
        <v>1</v>
      </c>
      <c r="B81">
        <v>1</v>
      </c>
      <c r="C81" t="s">
        <v>200</v>
      </c>
      <c r="D81" t="s">
        <v>15</v>
      </c>
      <c r="E81">
        <v>55</v>
      </c>
      <c r="F81">
        <v>2</v>
      </c>
      <c r="G81">
        <v>0</v>
      </c>
      <c r="H81">
        <v>11770</v>
      </c>
      <c r="I81">
        <v>25.7</v>
      </c>
      <c r="J81" t="s">
        <v>36</v>
      </c>
      <c r="K81" t="s">
        <v>17</v>
      </c>
      <c r="L81">
        <v>2</v>
      </c>
      <c r="N81" t="s">
        <v>28</v>
      </c>
    </row>
    <row r="82" spans="1:14" x14ac:dyDescent="0.3">
      <c r="A82">
        <v>1</v>
      </c>
      <c r="B82">
        <v>0</v>
      </c>
      <c r="C82" t="s">
        <v>201</v>
      </c>
      <c r="D82" t="s">
        <v>20</v>
      </c>
      <c r="F82">
        <v>0</v>
      </c>
      <c r="G82">
        <v>0</v>
      </c>
      <c r="H82">
        <v>113791</v>
      </c>
      <c r="I82">
        <v>26.55</v>
      </c>
      <c r="K82" t="s">
        <v>17</v>
      </c>
      <c r="N82" t="s">
        <v>202</v>
      </c>
    </row>
    <row r="83" spans="1:14" x14ac:dyDescent="0.3">
      <c r="A83">
        <v>1</v>
      </c>
      <c r="B83">
        <v>0</v>
      </c>
      <c r="C83" t="s">
        <v>203</v>
      </c>
      <c r="D83" t="s">
        <v>20</v>
      </c>
      <c r="E83">
        <v>70</v>
      </c>
      <c r="F83">
        <v>1</v>
      </c>
      <c r="G83">
        <v>1</v>
      </c>
      <c r="H83" t="s">
        <v>204</v>
      </c>
      <c r="I83">
        <v>71</v>
      </c>
      <c r="J83" t="s">
        <v>205</v>
      </c>
      <c r="K83" t="s">
        <v>17</v>
      </c>
      <c r="M83">
        <v>269</v>
      </c>
      <c r="N83" t="s">
        <v>206</v>
      </c>
    </row>
    <row r="84" spans="1:14" x14ac:dyDescent="0.3">
      <c r="A84">
        <v>1</v>
      </c>
      <c r="B84">
        <v>1</v>
      </c>
      <c r="C84" t="s">
        <v>207</v>
      </c>
      <c r="D84" t="s">
        <v>15</v>
      </c>
      <c r="E84">
        <v>36</v>
      </c>
      <c r="F84">
        <v>0</v>
      </c>
      <c r="G84">
        <v>2</v>
      </c>
      <c r="H84" t="s">
        <v>204</v>
      </c>
      <c r="I84">
        <v>71</v>
      </c>
      <c r="J84" t="s">
        <v>205</v>
      </c>
      <c r="K84" t="s">
        <v>17</v>
      </c>
      <c r="L84">
        <v>7</v>
      </c>
      <c r="N84" t="s">
        <v>206</v>
      </c>
    </row>
    <row r="85" spans="1:14" x14ac:dyDescent="0.3">
      <c r="A85">
        <v>1</v>
      </c>
      <c r="B85">
        <v>1</v>
      </c>
      <c r="C85" t="s">
        <v>208</v>
      </c>
      <c r="D85" t="s">
        <v>15</v>
      </c>
      <c r="E85">
        <v>64</v>
      </c>
      <c r="F85">
        <v>1</v>
      </c>
      <c r="G85">
        <v>1</v>
      </c>
      <c r="H85">
        <v>112901</v>
      </c>
      <c r="I85">
        <v>26.55</v>
      </c>
      <c r="J85" t="s">
        <v>209</v>
      </c>
      <c r="K85" t="s">
        <v>17</v>
      </c>
      <c r="L85">
        <v>7</v>
      </c>
      <c r="N85" t="s">
        <v>206</v>
      </c>
    </row>
    <row r="86" spans="1:14" x14ac:dyDescent="0.3">
      <c r="A86">
        <v>1</v>
      </c>
      <c r="B86">
        <v>0</v>
      </c>
      <c r="C86" t="s">
        <v>210</v>
      </c>
      <c r="D86" t="s">
        <v>20</v>
      </c>
      <c r="E86">
        <v>39</v>
      </c>
      <c r="F86">
        <v>1</v>
      </c>
      <c r="G86">
        <v>0</v>
      </c>
      <c r="H86" t="s">
        <v>211</v>
      </c>
      <c r="I86">
        <v>71.283299999999997</v>
      </c>
      <c r="J86" t="s">
        <v>212</v>
      </c>
      <c r="K86" t="s">
        <v>41</v>
      </c>
      <c r="N86" t="s">
        <v>28</v>
      </c>
    </row>
    <row r="87" spans="1:14" x14ac:dyDescent="0.3">
      <c r="A87">
        <v>1</v>
      </c>
      <c r="B87">
        <v>1</v>
      </c>
      <c r="C87" t="s">
        <v>213</v>
      </c>
      <c r="D87" t="s">
        <v>15</v>
      </c>
      <c r="E87">
        <v>38</v>
      </c>
      <c r="F87">
        <v>1</v>
      </c>
      <c r="G87">
        <v>0</v>
      </c>
      <c r="H87" t="s">
        <v>211</v>
      </c>
      <c r="I87">
        <v>71.283299999999997</v>
      </c>
      <c r="J87" t="s">
        <v>212</v>
      </c>
      <c r="K87" t="s">
        <v>41</v>
      </c>
      <c r="L87">
        <v>4</v>
      </c>
      <c r="N87" t="s">
        <v>28</v>
      </c>
    </row>
    <row r="88" spans="1:14" x14ac:dyDescent="0.3">
      <c r="A88">
        <v>1</v>
      </c>
      <c r="B88">
        <v>1</v>
      </c>
      <c r="C88" t="s">
        <v>214</v>
      </c>
      <c r="D88" t="s">
        <v>20</v>
      </c>
      <c r="E88">
        <v>51</v>
      </c>
      <c r="F88">
        <v>0</v>
      </c>
      <c r="G88">
        <v>0</v>
      </c>
      <c r="H88">
        <v>113055</v>
      </c>
      <c r="I88">
        <v>26.55</v>
      </c>
      <c r="J88" t="s">
        <v>215</v>
      </c>
      <c r="K88" t="s">
        <v>17</v>
      </c>
      <c r="L88" t="s">
        <v>216</v>
      </c>
      <c r="N88" t="s">
        <v>217</v>
      </c>
    </row>
    <row r="89" spans="1:14" x14ac:dyDescent="0.3">
      <c r="A89">
        <v>1</v>
      </c>
      <c r="B89">
        <v>1</v>
      </c>
      <c r="C89" t="s">
        <v>218</v>
      </c>
      <c r="D89" t="s">
        <v>20</v>
      </c>
      <c r="E89">
        <v>27</v>
      </c>
      <c r="F89">
        <v>0</v>
      </c>
      <c r="G89">
        <v>0</v>
      </c>
      <c r="H89">
        <v>113804</v>
      </c>
      <c r="I89">
        <v>30.5</v>
      </c>
      <c r="K89" t="s">
        <v>17</v>
      </c>
      <c r="L89">
        <v>3</v>
      </c>
      <c r="N89" t="s">
        <v>121</v>
      </c>
    </row>
    <row r="90" spans="1:14" x14ac:dyDescent="0.3">
      <c r="A90">
        <v>1</v>
      </c>
      <c r="B90">
        <v>1</v>
      </c>
      <c r="C90" t="s">
        <v>219</v>
      </c>
      <c r="D90" t="s">
        <v>15</v>
      </c>
      <c r="E90">
        <v>33</v>
      </c>
      <c r="F90">
        <v>0</v>
      </c>
      <c r="G90">
        <v>0</v>
      </c>
      <c r="H90">
        <v>113781</v>
      </c>
      <c r="I90">
        <v>151.55000000000001</v>
      </c>
      <c r="K90" t="s">
        <v>17</v>
      </c>
      <c r="L90">
        <v>8</v>
      </c>
    </row>
    <row r="91" spans="1:14" x14ac:dyDescent="0.3">
      <c r="A91">
        <v>1</v>
      </c>
      <c r="B91">
        <v>0</v>
      </c>
      <c r="C91" t="s">
        <v>220</v>
      </c>
      <c r="D91" t="s">
        <v>20</v>
      </c>
      <c r="E91">
        <v>31</v>
      </c>
      <c r="F91">
        <v>1</v>
      </c>
      <c r="G91">
        <v>0</v>
      </c>
      <c r="H91" t="s">
        <v>221</v>
      </c>
      <c r="I91">
        <v>52</v>
      </c>
      <c r="J91" t="s">
        <v>222</v>
      </c>
      <c r="K91" t="s">
        <v>17</v>
      </c>
      <c r="N91" t="s">
        <v>61</v>
      </c>
    </row>
    <row r="92" spans="1:14" x14ac:dyDescent="0.3">
      <c r="A92">
        <v>1</v>
      </c>
      <c r="B92">
        <v>1</v>
      </c>
      <c r="C92" t="s">
        <v>223</v>
      </c>
      <c r="D92" t="s">
        <v>15</v>
      </c>
      <c r="E92">
        <v>27</v>
      </c>
      <c r="F92">
        <v>1</v>
      </c>
      <c r="G92">
        <v>2</v>
      </c>
      <c r="H92" t="s">
        <v>221</v>
      </c>
      <c r="I92">
        <v>52</v>
      </c>
      <c r="J92" t="s">
        <v>222</v>
      </c>
      <c r="K92" t="s">
        <v>17</v>
      </c>
      <c r="L92">
        <v>3</v>
      </c>
      <c r="N92" t="s">
        <v>61</v>
      </c>
    </row>
    <row r="93" spans="1:14" x14ac:dyDescent="0.3">
      <c r="A93">
        <v>1</v>
      </c>
      <c r="B93">
        <v>1</v>
      </c>
      <c r="C93" t="s">
        <v>224</v>
      </c>
      <c r="D93" t="s">
        <v>20</v>
      </c>
      <c r="E93">
        <v>31</v>
      </c>
      <c r="F93">
        <v>1</v>
      </c>
      <c r="G93">
        <v>0</v>
      </c>
      <c r="H93">
        <v>17474</v>
      </c>
      <c r="I93">
        <v>57</v>
      </c>
      <c r="J93" t="s">
        <v>225</v>
      </c>
      <c r="K93" t="s">
        <v>17</v>
      </c>
      <c r="L93">
        <v>3</v>
      </c>
      <c r="N93" t="s">
        <v>226</v>
      </c>
    </row>
    <row r="94" spans="1:14" x14ac:dyDescent="0.3">
      <c r="A94">
        <v>1</v>
      </c>
      <c r="B94">
        <v>1</v>
      </c>
      <c r="C94" t="s">
        <v>227</v>
      </c>
      <c r="D94" t="s">
        <v>15</v>
      </c>
      <c r="E94">
        <v>17</v>
      </c>
      <c r="F94">
        <v>1</v>
      </c>
      <c r="G94">
        <v>0</v>
      </c>
      <c r="H94">
        <v>17474</v>
      </c>
      <c r="I94">
        <v>57</v>
      </c>
      <c r="J94" t="s">
        <v>225</v>
      </c>
      <c r="K94" t="s">
        <v>17</v>
      </c>
      <c r="L94">
        <v>3</v>
      </c>
      <c r="N94" t="s">
        <v>226</v>
      </c>
    </row>
    <row r="95" spans="1:14" x14ac:dyDescent="0.3">
      <c r="A95">
        <v>1</v>
      </c>
      <c r="B95">
        <v>1</v>
      </c>
      <c r="C95" t="s">
        <v>228</v>
      </c>
      <c r="D95" t="s">
        <v>20</v>
      </c>
      <c r="E95">
        <v>53</v>
      </c>
      <c r="F95">
        <v>1</v>
      </c>
      <c r="G95">
        <v>1</v>
      </c>
      <c r="H95">
        <v>33638</v>
      </c>
      <c r="I95">
        <v>81.8583</v>
      </c>
      <c r="J95" t="s">
        <v>229</v>
      </c>
      <c r="K95" t="s">
        <v>17</v>
      </c>
      <c r="L95">
        <v>13</v>
      </c>
      <c r="N95" t="s">
        <v>79</v>
      </c>
    </row>
    <row r="96" spans="1:14" x14ac:dyDescent="0.3">
      <c r="A96">
        <v>1</v>
      </c>
      <c r="B96">
        <v>1</v>
      </c>
      <c r="C96" t="s">
        <v>230</v>
      </c>
      <c r="D96" t="s">
        <v>20</v>
      </c>
      <c r="E96">
        <v>4</v>
      </c>
      <c r="F96">
        <v>0</v>
      </c>
      <c r="G96">
        <v>2</v>
      </c>
      <c r="H96">
        <v>33638</v>
      </c>
      <c r="I96">
        <v>81.8583</v>
      </c>
      <c r="J96" t="s">
        <v>229</v>
      </c>
      <c r="K96" t="s">
        <v>17</v>
      </c>
      <c r="L96">
        <v>5</v>
      </c>
      <c r="N96" t="s">
        <v>79</v>
      </c>
    </row>
    <row r="97" spans="1:14" x14ac:dyDescent="0.3">
      <c r="A97">
        <v>1</v>
      </c>
      <c r="B97">
        <v>1</v>
      </c>
      <c r="C97" t="s">
        <v>231</v>
      </c>
      <c r="D97" t="s">
        <v>15</v>
      </c>
      <c r="E97">
        <v>54</v>
      </c>
      <c r="F97">
        <v>1</v>
      </c>
      <c r="G97">
        <v>1</v>
      </c>
      <c r="H97">
        <v>33638</v>
      </c>
      <c r="I97">
        <v>81.8583</v>
      </c>
      <c r="J97" t="s">
        <v>229</v>
      </c>
      <c r="K97" t="s">
        <v>17</v>
      </c>
      <c r="L97">
        <v>5</v>
      </c>
      <c r="N97" t="s">
        <v>79</v>
      </c>
    </row>
    <row r="98" spans="1:14" x14ac:dyDescent="0.3">
      <c r="A98">
        <v>1</v>
      </c>
      <c r="B98">
        <v>0</v>
      </c>
      <c r="C98" t="s">
        <v>232</v>
      </c>
      <c r="D98" t="s">
        <v>20</v>
      </c>
      <c r="E98">
        <v>50</v>
      </c>
      <c r="F98">
        <v>1</v>
      </c>
      <c r="G98">
        <v>0</v>
      </c>
      <c r="H98" t="s">
        <v>233</v>
      </c>
      <c r="I98">
        <v>106.425</v>
      </c>
      <c r="J98" t="s">
        <v>234</v>
      </c>
      <c r="K98" t="s">
        <v>41</v>
      </c>
      <c r="M98">
        <v>62</v>
      </c>
      <c r="N98" t="s">
        <v>235</v>
      </c>
    </row>
    <row r="99" spans="1:14" x14ac:dyDescent="0.3">
      <c r="A99">
        <v>1</v>
      </c>
      <c r="B99">
        <v>1</v>
      </c>
      <c r="C99" t="s">
        <v>236</v>
      </c>
      <c r="D99" t="s">
        <v>15</v>
      </c>
      <c r="E99">
        <v>27</v>
      </c>
      <c r="F99">
        <v>1</v>
      </c>
      <c r="G99">
        <v>1</v>
      </c>
      <c r="H99" t="s">
        <v>59</v>
      </c>
      <c r="I99">
        <v>247.52080000000001</v>
      </c>
      <c r="J99" t="s">
        <v>60</v>
      </c>
      <c r="K99" t="s">
        <v>41</v>
      </c>
      <c r="L99">
        <v>6</v>
      </c>
      <c r="N99" t="s">
        <v>61</v>
      </c>
    </row>
    <row r="100" spans="1:14" x14ac:dyDescent="0.3">
      <c r="A100">
        <v>1</v>
      </c>
      <c r="B100">
        <v>1</v>
      </c>
      <c r="C100" t="s">
        <v>237</v>
      </c>
      <c r="D100" t="s">
        <v>15</v>
      </c>
      <c r="E100">
        <v>48</v>
      </c>
      <c r="F100">
        <v>1</v>
      </c>
      <c r="G100">
        <v>0</v>
      </c>
      <c r="H100" t="s">
        <v>233</v>
      </c>
      <c r="I100">
        <v>106.425</v>
      </c>
      <c r="J100" t="s">
        <v>234</v>
      </c>
      <c r="K100" t="s">
        <v>41</v>
      </c>
      <c r="L100">
        <v>2</v>
      </c>
      <c r="N100" t="s">
        <v>235</v>
      </c>
    </row>
    <row r="101" spans="1:14" x14ac:dyDescent="0.3">
      <c r="A101">
        <v>1</v>
      </c>
      <c r="B101">
        <v>1</v>
      </c>
      <c r="C101" t="s">
        <v>238</v>
      </c>
      <c r="D101" t="s">
        <v>15</v>
      </c>
      <c r="E101">
        <v>48</v>
      </c>
      <c r="F101">
        <v>1</v>
      </c>
      <c r="G101">
        <v>0</v>
      </c>
      <c r="H101">
        <v>11755</v>
      </c>
      <c r="I101">
        <v>39.6</v>
      </c>
      <c r="J101" t="s">
        <v>239</v>
      </c>
      <c r="K101" t="s">
        <v>41</v>
      </c>
      <c r="L101">
        <v>1</v>
      </c>
      <c r="N101" t="s">
        <v>240</v>
      </c>
    </row>
    <row r="102" spans="1:14" x14ac:dyDescent="0.3">
      <c r="A102">
        <v>1</v>
      </c>
      <c r="B102">
        <v>1</v>
      </c>
      <c r="C102" t="s">
        <v>241</v>
      </c>
      <c r="D102" t="s">
        <v>20</v>
      </c>
      <c r="E102">
        <v>49</v>
      </c>
      <c r="F102">
        <v>1</v>
      </c>
      <c r="G102">
        <v>0</v>
      </c>
      <c r="H102" t="s">
        <v>242</v>
      </c>
      <c r="I102">
        <v>56.929200000000002</v>
      </c>
      <c r="J102" t="s">
        <v>243</v>
      </c>
      <c r="K102" t="s">
        <v>41</v>
      </c>
      <c r="L102">
        <v>1</v>
      </c>
      <c r="N102" t="s">
        <v>240</v>
      </c>
    </row>
    <row r="103" spans="1:14" x14ac:dyDescent="0.3">
      <c r="A103">
        <v>1</v>
      </c>
      <c r="B103">
        <v>0</v>
      </c>
      <c r="C103" t="s">
        <v>244</v>
      </c>
      <c r="D103" t="s">
        <v>20</v>
      </c>
      <c r="E103">
        <v>39</v>
      </c>
      <c r="F103">
        <v>0</v>
      </c>
      <c r="G103">
        <v>0</v>
      </c>
      <c r="H103" t="s">
        <v>245</v>
      </c>
      <c r="I103">
        <v>29.7</v>
      </c>
      <c r="J103" t="s">
        <v>246</v>
      </c>
      <c r="K103" t="s">
        <v>41</v>
      </c>
      <c r="M103">
        <v>133</v>
      </c>
      <c r="N103" t="s">
        <v>121</v>
      </c>
    </row>
    <row r="104" spans="1:14" x14ac:dyDescent="0.3">
      <c r="A104">
        <v>1</v>
      </c>
      <c r="B104">
        <v>1</v>
      </c>
      <c r="C104" t="s">
        <v>247</v>
      </c>
      <c r="D104" t="s">
        <v>15</v>
      </c>
      <c r="E104">
        <v>23</v>
      </c>
      <c r="F104">
        <v>0</v>
      </c>
      <c r="G104">
        <v>1</v>
      </c>
      <c r="H104">
        <v>11767</v>
      </c>
      <c r="I104">
        <v>83.158299999999997</v>
      </c>
      <c r="J104" t="s">
        <v>248</v>
      </c>
      <c r="K104" t="s">
        <v>41</v>
      </c>
      <c r="L104">
        <v>7</v>
      </c>
      <c r="N104" t="s">
        <v>249</v>
      </c>
    </row>
    <row r="105" spans="1:14" x14ac:dyDescent="0.3">
      <c r="A105">
        <v>1</v>
      </c>
      <c r="B105">
        <v>1</v>
      </c>
      <c r="C105" t="s">
        <v>250</v>
      </c>
      <c r="D105" t="s">
        <v>15</v>
      </c>
      <c r="E105">
        <v>38</v>
      </c>
      <c r="F105">
        <v>0</v>
      </c>
      <c r="G105">
        <v>0</v>
      </c>
      <c r="H105" t="s">
        <v>44</v>
      </c>
      <c r="I105">
        <v>227.52500000000001</v>
      </c>
      <c r="J105" t="s">
        <v>251</v>
      </c>
      <c r="K105" t="s">
        <v>41</v>
      </c>
      <c r="L105">
        <v>4</v>
      </c>
      <c r="N105" t="s">
        <v>28</v>
      </c>
    </row>
    <row r="106" spans="1:14" x14ac:dyDescent="0.3">
      <c r="A106">
        <v>1</v>
      </c>
      <c r="B106">
        <v>1</v>
      </c>
      <c r="C106" t="s">
        <v>252</v>
      </c>
      <c r="D106" t="s">
        <v>15</v>
      </c>
      <c r="E106">
        <v>54</v>
      </c>
      <c r="F106">
        <v>1</v>
      </c>
      <c r="G106">
        <v>0</v>
      </c>
      <c r="H106">
        <v>36947</v>
      </c>
      <c r="I106">
        <v>78.2667</v>
      </c>
      <c r="J106" t="s">
        <v>253</v>
      </c>
      <c r="K106" t="s">
        <v>41</v>
      </c>
      <c r="L106">
        <v>4</v>
      </c>
      <c r="N106" t="s">
        <v>254</v>
      </c>
    </row>
    <row r="107" spans="1:14" x14ac:dyDescent="0.3">
      <c r="A107">
        <v>1</v>
      </c>
      <c r="B107">
        <v>0</v>
      </c>
      <c r="C107" t="s">
        <v>255</v>
      </c>
      <c r="D107" t="s">
        <v>15</v>
      </c>
      <c r="E107">
        <v>36</v>
      </c>
      <c r="F107">
        <v>0</v>
      </c>
      <c r="G107">
        <v>0</v>
      </c>
      <c r="H107" t="s">
        <v>256</v>
      </c>
      <c r="I107">
        <v>31.679200000000002</v>
      </c>
      <c r="J107" t="s">
        <v>257</v>
      </c>
      <c r="K107" t="s">
        <v>41</v>
      </c>
      <c r="N107" t="s">
        <v>28</v>
      </c>
    </row>
    <row r="108" spans="1:14" x14ac:dyDescent="0.3">
      <c r="A108">
        <v>1</v>
      </c>
      <c r="B108">
        <v>0</v>
      </c>
      <c r="C108" t="s">
        <v>258</v>
      </c>
      <c r="D108" t="s">
        <v>20</v>
      </c>
      <c r="F108">
        <v>0</v>
      </c>
      <c r="G108">
        <v>0</v>
      </c>
      <c r="H108" t="s">
        <v>76</v>
      </c>
      <c r="I108">
        <v>221.7792</v>
      </c>
      <c r="J108" t="s">
        <v>259</v>
      </c>
      <c r="K108" t="s">
        <v>17</v>
      </c>
    </row>
    <row r="109" spans="1:14" x14ac:dyDescent="0.3">
      <c r="A109">
        <v>1</v>
      </c>
      <c r="B109">
        <v>1</v>
      </c>
      <c r="C109" t="s">
        <v>260</v>
      </c>
      <c r="D109" t="s">
        <v>15</v>
      </c>
      <c r="F109">
        <v>0</v>
      </c>
      <c r="G109">
        <v>0</v>
      </c>
      <c r="H109" t="s">
        <v>261</v>
      </c>
      <c r="I109">
        <v>31.683299999999999</v>
      </c>
      <c r="K109" t="s">
        <v>17</v>
      </c>
      <c r="L109">
        <v>7</v>
      </c>
      <c r="N109" t="s">
        <v>28</v>
      </c>
    </row>
    <row r="110" spans="1:14" x14ac:dyDescent="0.3">
      <c r="A110">
        <v>1</v>
      </c>
      <c r="B110">
        <v>1</v>
      </c>
      <c r="C110" t="s">
        <v>262</v>
      </c>
      <c r="D110" t="s">
        <v>15</v>
      </c>
      <c r="F110">
        <v>0</v>
      </c>
      <c r="G110">
        <v>0</v>
      </c>
      <c r="H110">
        <v>17421</v>
      </c>
      <c r="I110">
        <v>110.88330000000001</v>
      </c>
      <c r="K110" t="s">
        <v>41</v>
      </c>
      <c r="L110">
        <v>4</v>
      </c>
    </row>
    <row r="111" spans="1:14" x14ac:dyDescent="0.3">
      <c r="A111">
        <v>1</v>
      </c>
      <c r="B111">
        <v>1</v>
      </c>
      <c r="C111" t="s">
        <v>263</v>
      </c>
      <c r="D111" t="s">
        <v>20</v>
      </c>
      <c r="E111">
        <v>36</v>
      </c>
      <c r="F111">
        <v>0</v>
      </c>
      <c r="G111">
        <v>0</v>
      </c>
      <c r="H111" t="s">
        <v>264</v>
      </c>
      <c r="I111">
        <v>26.387499999999999</v>
      </c>
      <c r="J111" t="s">
        <v>265</v>
      </c>
      <c r="K111" t="s">
        <v>17</v>
      </c>
      <c r="L111">
        <v>5</v>
      </c>
      <c r="N111" t="s">
        <v>266</v>
      </c>
    </row>
    <row r="112" spans="1:14" x14ac:dyDescent="0.3">
      <c r="A112">
        <v>1</v>
      </c>
      <c r="B112">
        <v>0</v>
      </c>
      <c r="C112" t="s">
        <v>267</v>
      </c>
      <c r="D112" t="s">
        <v>20</v>
      </c>
      <c r="E112">
        <v>30</v>
      </c>
      <c r="F112">
        <v>0</v>
      </c>
      <c r="G112">
        <v>0</v>
      </c>
      <c r="H112">
        <v>113051</v>
      </c>
      <c r="I112">
        <v>27.75</v>
      </c>
      <c r="J112" t="s">
        <v>268</v>
      </c>
      <c r="K112" t="s">
        <v>41</v>
      </c>
      <c r="N112" t="s">
        <v>28</v>
      </c>
    </row>
    <row r="113" spans="1:14" x14ac:dyDescent="0.3">
      <c r="A113">
        <v>1</v>
      </c>
      <c r="B113">
        <v>1</v>
      </c>
      <c r="C113" t="s">
        <v>269</v>
      </c>
      <c r="D113" t="s">
        <v>15</v>
      </c>
      <c r="E113">
        <v>24</v>
      </c>
      <c r="F113">
        <v>3</v>
      </c>
      <c r="G113">
        <v>2</v>
      </c>
      <c r="H113">
        <v>19950</v>
      </c>
      <c r="I113">
        <v>263</v>
      </c>
      <c r="J113" t="s">
        <v>270</v>
      </c>
      <c r="K113" t="s">
        <v>17</v>
      </c>
      <c r="L113">
        <v>10</v>
      </c>
      <c r="N113" t="s">
        <v>271</v>
      </c>
    </row>
    <row r="114" spans="1:14" x14ac:dyDescent="0.3">
      <c r="A114">
        <v>1</v>
      </c>
      <c r="B114">
        <v>1</v>
      </c>
      <c r="C114" t="s">
        <v>272</v>
      </c>
      <c r="D114" t="s">
        <v>15</v>
      </c>
      <c r="E114">
        <v>28</v>
      </c>
      <c r="F114">
        <v>3</v>
      </c>
      <c r="G114">
        <v>2</v>
      </c>
      <c r="H114">
        <v>19950</v>
      </c>
      <c r="I114">
        <v>263</v>
      </c>
      <c r="J114" t="s">
        <v>270</v>
      </c>
      <c r="K114" t="s">
        <v>17</v>
      </c>
      <c r="L114">
        <v>10</v>
      </c>
      <c r="N114" t="s">
        <v>271</v>
      </c>
    </row>
    <row r="115" spans="1:14" x14ac:dyDescent="0.3">
      <c r="A115">
        <v>1</v>
      </c>
      <c r="B115">
        <v>1</v>
      </c>
      <c r="C115" t="s">
        <v>273</v>
      </c>
      <c r="D115" t="s">
        <v>15</v>
      </c>
      <c r="E115">
        <v>23</v>
      </c>
      <c r="F115">
        <v>3</v>
      </c>
      <c r="G115">
        <v>2</v>
      </c>
      <c r="H115">
        <v>19950</v>
      </c>
      <c r="I115">
        <v>263</v>
      </c>
      <c r="J115" t="s">
        <v>270</v>
      </c>
      <c r="K115" t="s">
        <v>17</v>
      </c>
      <c r="L115">
        <v>10</v>
      </c>
      <c r="N115" t="s">
        <v>271</v>
      </c>
    </row>
    <row r="116" spans="1:14" x14ac:dyDescent="0.3">
      <c r="A116">
        <v>1</v>
      </c>
      <c r="B116">
        <v>0</v>
      </c>
      <c r="C116" t="s">
        <v>274</v>
      </c>
      <c r="D116" t="s">
        <v>20</v>
      </c>
      <c r="E116">
        <v>19</v>
      </c>
      <c r="F116">
        <v>3</v>
      </c>
      <c r="G116">
        <v>2</v>
      </c>
      <c r="H116">
        <v>19950</v>
      </c>
      <c r="I116">
        <v>263</v>
      </c>
      <c r="J116" t="s">
        <v>270</v>
      </c>
      <c r="K116" t="s">
        <v>17</v>
      </c>
      <c r="N116" t="s">
        <v>271</v>
      </c>
    </row>
    <row r="117" spans="1:14" x14ac:dyDescent="0.3">
      <c r="A117">
        <v>1</v>
      </c>
      <c r="B117">
        <v>0</v>
      </c>
      <c r="C117" t="s">
        <v>275</v>
      </c>
      <c r="D117" t="s">
        <v>20</v>
      </c>
      <c r="E117">
        <v>64</v>
      </c>
      <c r="F117">
        <v>1</v>
      </c>
      <c r="G117">
        <v>4</v>
      </c>
      <c r="H117">
        <v>19950</v>
      </c>
      <c r="I117">
        <v>263</v>
      </c>
      <c r="J117" t="s">
        <v>270</v>
      </c>
      <c r="K117" t="s">
        <v>17</v>
      </c>
      <c r="N117" t="s">
        <v>271</v>
      </c>
    </row>
    <row r="118" spans="1:14" x14ac:dyDescent="0.3">
      <c r="A118">
        <v>1</v>
      </c>
      <c r="B118">
        <v>1</v>
      </c>
      <c r="C118" t="s">
        <v>276</v>
      </c>
      <c r="D118" t="s">
        <v>15</v>
      </c>
      <c r="E118">
        <v>60</v>
      </c>
      <c r="F118">
        <v>1</v>
      </c>
      <c r="G118">
        <v>4</v>
      </c>
      <c r="H118">
        <v>19950</v>
      </c>
      <c r="I118">
        <v>263</v>
      </c>
      <c r="J118" t="s">
        <v>270</v>
      </c>
      <c r="K118" t="s">
        <v>17</v>
      </c>
      <c r="L118">
        <v>10</v>
      </c>
      <c r="N118" t="s">
        <v>271</v>
      </c>
    </row>
    <row r="119" spans="1:14" x14ac:dyDescent="0.3">
      <c r="A119">
        <v>1</v>
      </c>
      <c r="B119">
        <v>1</v>
      </c>
      <c r="C119" t="s">
        <v>277</v>
      </c>
      <c r="D119" t="s">
        <v>15</v>
      </c>
      <c r="E119">
        <v>30</v>
      </c>
      <c r="F119">
        <v>0</v>
      </c>
      <c r="G119">
        <v>0</v>
      </c>
      <c r="H119" t="s">
        <v>242</v>
      </c>
      <c r="I119">
        <v>56.929200000000002</v>
      </c>
      <c r="J119" t="s">
        <v>278</v>
      </c>
      <c r="K119" t="s">
        <v>41</v>
      </c>
      <c r="L119">
        <v>1</v>
      </c>
    </row>
    <row r="120" spans="1:14" x14ac:dyDescent="0.3">
      <c r="A120">
        <v>1</v>
      </c>
      <c r="B120">
        <v>0</v>
      </c>
      <c r="C120" t="s">
        <v>279</v>
      </c>
      <c r="D120" t="s">
        <v>20</v>
      </c>
      <c r="F120">
        <v>0</v>
      </c>
      <c r="G120">
        <v>0</v>
      </c>
      <c r="H120">
        <v>113778</v>
      </c>
      <c r="I120">
        <v>26.55</v>
      </c>
      <c r="J120" t="s">
        <v>280</v>
      </c>
      <c r="K120" t="s">
        <v>17</v>
      </c>
      <c r="N120" t="s">
        <v>281</v>
      </c>
    </row>
    <row r="121" spans="1:14" x14ac:dyDescent="0.3">
      <c r="A121">
        <v>1</v>
      </c>
      <c r="B121">
        <v>1</v>
      </c>
      <c r="C121" t="s">
        <v>282</v>
      </c>
      <c r="D121" t="s">
        <v>20</v>
      </c>
      <c r="E121">
        <v>50</v>
      </c>
      <c r="F121">
        <v>2</v>
      </c>
      <c r="G121">
        <v>0</v>
      </c>
      <c r="H121" t="s">
        <v>283</v>
      </c>
      <c r="I121">
        <v>133.65</v>
      </c>
      <c r="K121" t="s">
        <v>17</v>
      </c>
      <c r="L121">
        <v>5</v>
      </c>
      <c r="N121" t="s">
        <v>28</v>
      </c>
    </row>
    <row r="122" spans="1:14" x14ac:dyDescent="0.3">
      <c r="A122">
        <v>1</v>
      </c>
      <c r="B122">
        <v>1</v>
      </c>
      <c r="C122" t="s">
        <v>284</v>
      </c>
      <c r="D122" t="s">
        <v>20</v>
      </c>
      <c r="E122">
        <v>43</v>
      </c>
      <c r="F122">
        <v>1</v>
      </c>
      <c r="G122">
        <v>0</v>
      </c>
      <c r="H122">
        <v>17765</v>
      </c>
      <c r="I122">
        <v>27.720800000000001</v>
      </c>
      <c r="J122" t="s">
        <v>285</v>
      </c>
      <c r="K122" t="s">
        <v>41</v>
      </c>
      <c r="L122">
        <v>5</v>
      </c>
      <c r="N122" t="s">
        <v>28</v>
      </c>
    </row>
    <row r="123" spans="1:14" x14ac:dyDescent="0.3">
      <c r="A123">
        <v>1</v>
      </c>
      <c r="B123">
        <v>1</v>
      </c>
      <c r="C123" t="s">
        <v>286</v>
      </c>
      <c r="D123" t="s">
        <v>15</v>
      </c>
      <c r="F123">
        <v>1</v>
      </c>
      <c r="G123">
        <v>0</v>
      </c>
      <c r="H123" t="s">
        <v>283</v>
      </c>
      <c r="I123">
        <v>133.65</v>
      </c>
      <c r="K123" t="s">
        <v>17</v>
      </c>
      <c r="L123">
        <v>5</v>
      </c>
      <c r="N123" t="s">
        <v>28</v>
      </c>
    </row>
    <row r="124" spans="1:14" x14ac:dyDescent="0.3">
      <c r="A124">
        <v>1</v>
      </c>
      <c r="B124">
        <v>1</v>
      </c>
      <c r="C124" t="s">
        <v>287</v>
      </c>
      <c r="D124" t="s">
        <v>15</v>
      </c>
      <c r="E124">
        <v>22</v>
      </c>
      <c r="F124">
        <v>0</v>
      </c>
      <c r="G124">
        <v>2</v>
      </c>
      <c r="H124">
        <v>13568</v>
      </c>
      <c r="I124">
        <v>49.5</v>
      </c>
      <c r="J124" t="s">
        <v>288</v>
      </c>
      <c r="K124" t="s">
        <v>41</v>
      </c>
      <c r="L124">
        <v>5</v>
      </c>
      <c r="N124" t="s">
        <v>289</v>
      </c>
    </row>
    <row r="125" spans="1:14" x14ac:dyDescent="0.3">
      <c r="A125">
        <v>1</v>
      </c>
      <c r="B125">
        <v>1</v>
      </c>
      <c r="C125" t="s">
        <v>290</v>
      </c>
      <c r="D125" t="s">
        <v>20</v>
      </c>
      <c r="E125">
        <v>60</v>
      </c>
      <c r="F125">
        <v>1</v>
      </c>
      <c r="G125">
        <v>1</v>
      </c>
      <c r="H125">
        <v>13567</v>
      </c>
      <c r="I125">
        <v>79.2</v>
      </c>
      <c r="J125" t="s">
        <v>291</v>
      </c>
      <c r="K125" t="s">
        <v>41</v>
      </c>
      <c r="L125">
        <v>5</v>
      </c>
      <c r="N125" t="s">
        <v>289</v>
      </c>
    </row>
    <row r="126" spans="1:14" x14ac:dyDescent="0.3">
      <c r="A126">
        <v>1</v>
      </c>
      <c r="B126">
        <v>1</v>
      </c>
      <c r="C126" t="s">
        <v>292</v>
      </c>
      <c r="D126" t="s">
        <v>15</v>
      </c>
      <c r="E126">
        <v>48</v>
      </c>
      <c r="F126">
        <v>1</v>
      </c>
      <c r="G126">
        <v>1</v>
      </c>
      <c r="H126">
        <v>13567</v>
      </c>
      <c r="I126">
        <v>79.2</v>
      </c>
      <c r="J126" t="s">
        <v>291</v>
      </c>
      <c r="K126" t="s">
        <v>41</v>
      </c>
      <c r="L126">
        <v>5</v>
      </c>
      <c r="N126" t="s">
        <v>289</v>
      </c>
    </row>
    <row r="127" spans="1:14" x14ac:dyDescent="0.3">
      <c r="A127">
        <v>1</v>
      </c>
      <c r="B127">
        <v>0</v>
      </c>
      <c r="C127" t="s">
        <v>293</v>
      </c>
      <c r="D127" t="s">
        <v>20</v>
      </c>
      <c r="F127">
        <v>0</v>
      </c>
      <c r="G127">
        <v>0</v>
      </c>
      <c r="H127">
        <v>112058</v>
      </c>
      <c r="I127">
        <v>0</v>
      </c>
      <c r="J127" t="s">
        <v>294</v>
      </c>
      <c r="K127" t="s">
        <v>17</v>
      </c>
    </row>
    <row r="128" spans="1:14" x14ac:dyDescent="0.3">
      <c r="A128">
        <v>1</v>
      </c>
      <c r="B128">
        <v>0</v>
      </c>
      <c r="C128" t="s">
        <v>295</v>
      </c>
      <c r="D128" t="s">
        <v>20</v>
      </c>
      <c r="E128">
        <v>37</v>
      </c>
      <c r="F128">
        <v>1</v>
      </c>
      <c r="G128">
        <v>0</v>
      </c>
      <c r="H128">
        <v>113803</v>
      </c>
      <c r="I128">
        <v>53.1</v>
      </c>
      <c r="J128" t="s">
        <v>296</v>
      </c>
      <c r="K128" t="s">
        <v>17</v>
      </c>
      <c r="N128" t="s">
        <v>297</v>
      </c>
    </row>
    <row r="129" spans="1:14" x14ac:dyDescent="0.3">
      <c r="A129">
        <v>1</v>
      </c>
      <c r="B129">
        <v>1</v>
      </c>
      <c r="C129" t="s">
        <v>298</v>
      </c>
      <c r="D129" t="s">
        <v>15</v>
      </c>
      <c r="E129">
        <v>35</v>
      </c>
      <c r="F129">
        <v>1</v>
      </c>
      <c r="G129">
        <v>0</v>
      </c>
      <c r="H129">
        <v>113803</v>
      </c>
      <c r="I129">
        <v>53.1</v>
      </c>
      <c r="J129" t="s">
        <v>296</v>
      </c>
      <c r="K129" t="s">
        <v>17</v>
      </c>
      <c r="L129" t="s">
        <v>37</v>
      </c>
      <c r="N129" t="s">
        <v>297</v>
      </c>
    </row>
    <row r="130" spans="1:14" x14ac:dyDescent="0.3">
      <c r="A130">
        <v>1</v>
      </c>
      <c r="B130">
        <v>0</v>
      </c>
      <c r="C130" t="s">
        <v>299</v>
      </c>
      <c r="D130" t="s">
        <v>20</v>
      </c>
      <c r="E130">
        <v>47</v>
      </c>
      <c r="F130">
        <v>0</v>
      </c>
      <c r="G130">
        <v>0</v>
      </c>
      <c r="H130">
        <v>111320</v>
      </c>
      <c r="I130">
        <v>38.5</v>
      </c>
      <c r="J130" t="s">
        <v>300</v>
      </c>
      <c r="K130" t="s">
        <v>17</v>
      </c>
      <c r="M130">
        <v>275</v>
      </c>
      <c r="N130" t="s">
        <v>301</v>
      </c>
    </row>
    <row r="131" spans="1:14" x14ac:dyDescent="0.3">
      <c r="A131">
        <v>1</v>
      </c>
      <c r="B131">
        <v>1</v>
      </c>
      <c r="C131" t="s">
        <v>302</v>
      </c>
      <c r="D131" t="s">
        <v>15</v>
      </c>
      <c r="E131">
        <v>35</v>
      </c>
      <c r="F131">
        <v>0</v>
      </c>
      <c r="G131">
        <v>0</v>
      </c>
      <c r="H131">
        <v>113503</v>
      </c>
      <c r="I131">
        <v>211.5</v>
      </c>
      <c r="J131" t="s">
        <v>303</v>
      </c>
      <c r="K131" t="s">
        <v>41</v>
      </c>
      <c r="L131">
        <v>4</v>
      </c>
    </row>
    <row r="132" spans="1:14" x14ac:dyDescent="0.3">
      <c r="A132">
        <v>1</v>
      </c>
      <c r="B132">
        <v>1</v>
      </c>
      <c r="C132" t="s">
        <v>304</v>
      </c>
      <c r="D132" t="s">
        <v>15</v>
      </c>
      <c r="E132">
        <v>22</v>
      </c>
      <c r="F132">
        <v>0</v>
      </c>
      <c r="G132">
        <v>1</v>
      </c>
      <c r="H132">
        <v>112378</v>
      </c>
      <c r="I132">
        <v>59.4</v>
      </c>
      <c r="K132" t="s">
        <v>41</v>
      </c>
      <c r="L132">
        <v>7</v>
      </c>
      <c r="N132" t="s">
        <v>28</v>
      </c>
    </row>
    <row r="133" spans="1:14" x14ac:dyDescent="0.3">
      <c r="A133">
        <v>1</v>
      </c>
      <c r="B133">
        <v>1</v>
      </c>
      <c r="C133" t="s">
        <v>305</v>
      </c>
      <c r="D133" t="s">
        <v>15</v>
      </c>
      <c r="E133">
        <v>45</v>
      </c>
      <c r="F133">
        <v>0</v>
      </c>
      <c r="G133">
        <v>1</v>
      </c>
      <c r="H133">
        <v>112378</v>
      </c>
      <c r="I133">
        <v>59.4</v>
      </c>
      <c r="K133" t="s">
        <v>41</v>
      </c>
      <c r="L133">
        <v>7</v>
      </c>
      <c r="N133" t="s">
        <v>28</v>
      </c>
    </row>
    <row r="134" spans="1:14" x14ac:dyDescent="0.3">
      <c r="A134">
        <v>1</v>
      </c>
      <c r="B134">
        <v>0</v>
      </c>
      <c r="C134" t="s">
        <v>306</v>
      </c>
      <c r="D134" t="s">
        <v>20</v>
      </c>
      <c r="E134">
        <v>24</v>
      </c>
      <c r="F134">
        <v>0</v>
      </c>
      <c r="G134">
        <v>0</v>
      </c>
      <c r="H134" t="s">
        <v>307</v>
      </c>
      <c r="I134">
        <v>79.2</v>
      </c>
      <c r="J134" t="s">
        <v>308</v>
      </c>
      <c r="K134" t="s">
        <v>41</v>
      </c>
    </row>
    <row r="135" spans="1:14" x14ac:dyDescent="0.3">
      <c r="A135">
        <v>1</v>
      </c>
      <c r="B135">
        <v>1</v>
      </c>
      <c r="C135" t="s">
        <v>309</v>
      </c>
      <c r="D135" t="s">
        <v>20</v>
      </c>
      <c r="E135">
        <v>49</v>
      </c>
      <c r="F135">
        <v>1</v>
      </c>
      <c r="G135">
        <v>0</v>
      </c>
      <c r="H135">
        <v>17453</v>
      </c>
      <c r="I135">
        <v>89.104200000000006</v>
      </c>
      <c r="J135" t="s">
        <v>310</v>
      </c>
      <c r="K135" t="s">
        <v>41</v>
      </c>
      <c r="L135">
        <v>5</v>
      </c>
      <c r="N135" t="s">
        <v>311</v>
      </c>
    </row>
    <row r="136" spans="1:14" x14ac:dyDescent="0.3">
      <c r="A136">
        <v>1</v>
      </c>
      <c r="B136">
        <v>1</v>
      </c>
      <c r="C136" t="s">
        <v>312</v>
      </c>
      <c r="D136" t="s">
        <v>15</v>
      </c>
      <c r="F136">
        <v>1</v>
      </c>
      <c r="G136">
        <v>0</v>
      </c>
      <c r="H136">
        <v>17453</v>
      </c>
      <c r="I136">
        <v>89.104200000000006</v>
      </c>
      <c r="J136" t="s">
        <v>310</v>
      </c>
      <c r="K136" t="s">
        <v>41</v>
      </c>
      <c r="L136">
        <v>5</v>
      </c>
      <c r="N136" t="s">
        <v>311</v>
      </c>
    </row>
    <row r="137" spans="1:14" x14ac:dyDescent="0.3">
      <c r="A137">
        <v>1</v>
      </c>
      <c r="B137">
        <v>0</v>
      </c>
      <c r="C137" t="s">
        <v>313</v>
      </c>
      <c r="D137" t="s">
        <v>20</v>
      </c>
      <c r="E137">
        <v>71</v>
      </c>
      <c r="F137">
        <v>0</v>
      </c>
      <c r="G137">
        <v>0</v>
      </c>
      <c r="H137" t="s">
        <v>314</v>
      </c>
      <c r="I137">
        <v>34.654200000000003</v>
      </c>
      <c r="J137" t="s">
        <v>315</v>
      </c>
      <c r="K137" t="s">
        <v>41</v>
      </c>
      <c r="N137" t="s">
        <v>28</v>
      </c>
    </row>
    <row r="138" spans="1:14" x14ac:dyDescent="0.3">
      <c r="A138">
        <v>1</v>
      </c>
      <c r="B138">
        <v>1</v>
      </c>
      <c r="C138" t="s">
        <v>316</v>
      </c>
      <c r="D138" t="s">
        <v>20</v>
      </c>
      <c r="E138">
        <v>53</v>
      </c>
      <c r="F138">
        <v>0</v>
      </c>
      <c r="G138">
        <v>0</v>
      </c>
      <c r="H138">
        <v>113780</v>
      </c>
      <c r="I138">
        <v>28.5</v>
      </c>
      <c r="J138" t="s">
        <v>317</v>
      </c>
      <c r="K138" t="s">
        <v>41</v>
      </c>
      <c r="L138" t="s">
        <v>54</v>
      </c>
      <c r="N138" t="s">
        <v>133</v>
      </c>
    </row>
    <row r="139" spans="1:14" x14ac:dyDescent="0.3">
      <c r="A139">
        <v>1</v>
      </c>
      <c r="B139">
        <v>1</v>
      </c>
      <c r="C139" t="s">
        <v>318</v>
      </c>
      <c r="D139" t="s">
        <v>15</v>
      </c>
      <c r="E139">
        <v>19</v>
      </c>
      <c r="F139">
        <v>0</v>
      </c>
      <c r="G139">
        <v>0</v>
      </c>
      <c r="H139">
        <v>112053</v>
      </c>
      <c r="I139">
        <v>30</v>
      </c>
      <c r="J139" t="s">
        <v>319</v>
      </c>
      <c r="K139" t="s">
        <v>17</v>
      </c>
      <c r="L139">
        <v>3</v>
      </c>
      <c r="N139" t="s">
        <v>320</v>
      </c>
    </row>
    <row r="140" spans="1:14" x14ac:dyDescent="0.3">
      <c r="A140">
        <v>1</v>
      </c>
      <c r="B140">
        <v>0</v>
      </c>
      <c r="C140" t="s">
        <v>321</v>
      </c>
      <c r="D140" t="s">
        <v>20</v>
      </c>
      <c r="E140">
        <v>38</v>
      </c>
      <c r="F140">
        <v>0</v>
      </c>
      <c r="G140">
        <v>1</v>
      </c>
      <c r="H140" t="s">
        <v>322</v>
      </c>
      <c r="I140">
        <v>153.46250000000001</v>
      </c>
      <c r="J140" t="s">
        <v>323</v>
      </c>
      <c r="K140" t="s">
        <v>17</v>
      </c>
      <c r="M140">
        <v>147</v>
      </c>
      <c r="N140" t="s">
        <v>271</v>
      </c>
    </row>
    <row r="141" spans="1:14" x14ac:dyDescent="0.3">
      <c r="A141">
        <v>1</v>
      </c>
      <c r="B141">
        <v>1</v>
      </c>
      <c r="C141" t="s">
        <v>324</v>
      </c>
      <c r="D141" t="s">
        <v>15</v>
      </c>
      <c r="E141">
        <v>58</v>
      </c>
      <c r="F141">
        <v>0</v>
      </c>
      <c r="G141">
        <v>1</v>
      </c>
      <c r="H141" t="s">
        <v>322</v>
      </c>
      <c r="I141">
        <v>153.46250000000001</v>
      </c>
      <c r="J141" t="s">
        <v>325</v>
      </c>
      <c r="K141" t="s">
        <v>17</v>
      </c>
      <c r="L141">
        <v>3</v>
      </c>
      <c r="N141" t="s">
        <v>320</v>
      </c>
    </row>
    <row r="142" spans="1:14" x14ac:dyDescent="0.3">
      <c r="A142">
        <v>1</v>
      </c>
      <c r="B142">
        <v>1</v>
      </c>
      <c r="C142" t="s">
        <v>326</v>
      </c>
      <c r="D142" t="s">
        <v>20</v>
      </c>
      <c r="E142">
        <v>23</v>
      </c>
      <c r="F142">
        <v>0</v>
      </c>
      <c r="G142">
        <v>1</v>
      </c>
      <c r="H142" t="s">
        <v>327</v>
      </c>
      <c r="I142">
        <v>63.3583</v>
      </c>
      <c r="J142" t="s">
        <v>328</v>
      </c>
      <c r="K142" t="s">
        <v>41</v>
      </c>
      <c r="L142">
        <v>7</v>
      </c>
      <c r="N142" t="s">
        <v>28</v>
      </c>
    </row>
    <row r="143" spans="1:14" x14ac:dyDescent="0.3">
      <c r="A143">
        <v>1</v>
      </c>
      <c r="B143">
        <v>1</v>
      </c>
      <c r="C143" t="s">
        <v>329</v>
      </c>
      <c r="D143" t="s">
        <v>15</v>
      </c>
      <c r="E143">
        <v>45</v>
      </c>
      <c r="F143">
        <v>0</v>
      </c>
      <c r="G143">
        <v>1</v>
      </c>
      <c r="H143" t="s">
        <v>327</v>
      </c>
      <c r="I143">
        <v>63.3583</v>
      </c>
      <c r="J143" t="s">
        <v>328</v>
      </c>
      <c r="K143" t="s">
        <v>41</v>
      </c>
      <c r="L143">
        <v>7</v>
      </c>
      <c r="N143" t="s">
        <v>28</v>
      </c>
    </row>
    <row r="144" spans="1:14" x14ac:dyDescent="0.3">
      <c r="A144">
        <v>1</v>
      </c>
      <c r="B144">
        <v>0</v>
      </c>
      <c r="C144" t="s">
        <v>330</v>
      </c>
      <c r="D144" t="s">
        <v>20</v>
      </c>
      <c r="E144">
        <v>46</v>
      </c>
      <c r="F144">
        <v>0</v>
      </c>
      <c r="G144">
        <v>0</v>
      </c>
      <c r="H144" t="s">
        <v>307</v>
      </c>
      <c r="I144">
        <v>79.2</v>
      </c>
      <c r="J144" t="s">
        <v>331</v>
      </c>
      <c r="K144" t="s">
        <v>41</v>
      </c>
      <c r="N144" t="s">
        <v>28</v>
      </c>
    </row>
    <row r="145" spans="1:14" x14ac:dyDescent="0.3">
      <c r="A145">
        <v>1</v>
      </c>
      <c r="B145">
        <v>1</v>
      </c>
      <c r="C145" t="s">
        <v>332</v>
      </c>
      <c r="D145" t="s">
        <v>20</v>
      </c>
      <c r="E145">
        <v>25</v>
      </c>
      <c r="F145">
        <v>1</v>
      </c>
      <c r="G145">
        <v>0</v>
      </c>
      <c r="H145">
        <v>11765</v>
      </c>
      <c r="I145">
        <v>55.441699999999997</v>
      </c>
      <c r="J145" t="s">
        <v>333</v>
      </c>
      <c r="K145" t="s">
        <v>41</v>
      </c>
      <c r="L145">
        <v>5</v>
      </c>
      <c r="N145" t="s">
        <v>266</v>
      </c>
    </row>
    <row r="146" spans="1:14" x14ac:dyDescent="0.3">
      <c r="A146">
        <v>1</v>
      </c>
      <c r="B146">
        <v>1</v>
      </c>
      <c r="C146" t="s">
        <v>334</v>
      </c>
      <c r="D146" t="s">
        <v>15</v>
      </c>
      <c r="E146">
        <v>25</v>
      </c>
      <c r="F146">
        <v>1</v>
      </c>
      <c r="G146">
        <v>0</v>
      </c>
      <c r="H146">
        <v>11765</v>
      </c>
      <c r="I146">
        <v>55.441699999999997</v>
      </c>
      <c r="J146" t="s">
        <v>333</v>
      </c>
      <c r="K146" t="s">
        <v>41</v>
      </c>
      <c r="L146">
        <v>5</v>
      </c>
      <c r="N146" t="s">
        <v>266</v>
      </c>
    </row>
    <row r="147" spans="1:14" x14ac:dyDescent="0.3">
      <c r="A147">
        <v>1</v>
      </c>
      <c r="B147">
        <v>1</v>
      </c>
      <c r="C147" t="s">
        <v>335</v>
      </c>
      <c r="D147" t="s">
        <v>20</v>
      </c>
      <c r="E147">
        <v>48</v>
      </c>
      <c r="F147">
        <v>1</v>
      </c>
      <c r="G147">
        <v>0</v>
      </c>
      <c r="H147" t="s">
        <v>336</v>
      </c>
      <c r="I147">
        <v>76.729200000000006</v>
      </c>
      <c r="J147" t="s">
        <v>337</v>
      </c>
      <c r="K147" t="s">
        <v>41</v>
      </c>
      <c r="L147">
        <v>3</v>
      </c>
      <c r="N147" t="s">
        <v>28</v>
      </c>
    </row>
    <row r="148" spans="1:14" x14ac:dyDescent="0.3">
      <c r="A148">
        <v>1</v>
      </c>
      <c r="B148">
        <v>1</v>
      </c>
      <c r="C148" t="s">
        <v>338</v>
      </c>
      <c r="D148" t="s">
        <v>15</v>
      </c>
      <c r="E148">
        <v>49</v>
      </c>
      <c r="F148">
        <v>1</v>
      </c>
      <c r="G148">
        <v>0</v>
      </c>
      <c r="H148" t="s">
        <v>336</v>
      </c>
      <c r="I148">
        <v>76.729200000000006</v>
      </c>
      <c r="J148" t="s">
        <v>337</v>
      </c>
      <c r="K148" t="s">
        <v>41</v>
      </c>
      <c r="L148">
        <v>3</v>
      </c>
      <c r="N148" t="s">
        <v>28</v>
      </c>
    </row>
    <row r="149" spans="1:14" x14ac:dyDescent="0.3">
      <c r="A149">
        <v>1</v>
      </c>
      <c r="B149">
        <v>0</v>
      </c>
      <c r="C149" t="s">
        <v>339</v>
      </c>
      <c r="D149" t="s">
        <v>20</v>
      </c>
      <c r="F149">
        <v>0</v>
      </c>
      <c r="G149">
        <v>0</v>
      </c>
      <c r="H149">
        <v>113796</v>
      </c>
      <c r="I149">
        <v>42.4</v>
      </c>
      <c r="K149" t="s">
        <v>17</v>
      </c>
    </row>
    <row r="150" spans="1:14" x14ac:dyDescent="0.3">
      <c r="A150">
        <v>1</v>
      </c>
      <c r="B150">
        <v>0</v>
      </c>
      <c r="C150" t="s">
        <v>340</v>
      </c>
      <c r="D150" t="s">
        <v>20</v>
      </c>
      <c r="E150">
        <v>45</v>
      </c>
      <c r="F150">
        <v>1</v>
      </c>
      <c r="G150">
        <v>0</v>
      </c>
      <c r="H150">
        <v>36973</v>
      </c>
      <c r="I150">
        <v>83.474999999999994</v>
      </c>
      <c r="J150" t="s">
        <v>341</v>
      </c>
      <c r="K150" t="s">
        <v>17</v>
      </c>
      <c r="N150" t="s">
        <v>28</v>
      </c>
    </row>
    <row r="151" spans="1:14" x14ac:dyDescent="0.3">
      <c r="A151">
        <v>1</v>
      </c>
      <c r="B151">
        <v>1</v>
      </c>
      <c r="C151" t="s">
        <v>342</v>
      </c>
      <c r="D151" t="s">
        <v>15</v>
      </c>
      <c r="E151">
        <v>35</v>
      </c>
      <c r="F151">
        <v>1</v>
      </c>
      <c r="G151">
        <v>0</v>
      </c>
      <c r="H151">
        <v>36973</v>
      </c>
      <c r="I151">
        <v>83.474999999999994</v>
      </c>
      <c r="J151" t="s">
        <v>341</v>
      </c>
      <c r="K151" t="s">
        <v>17</v>
      </c>
      <c r="L151" t="s">
        <v>37</v>
      </c>
      <c r="N151" t="s">
        <v>28</v>
      </c>
    </row>
    <row r="152" spans="1:14" x14ac:dyDescent="0.3">
      <c r="A152">
        <v>1</v>
      </c>
      <c r="B152">
        <v>0</v>
      </c>
      <c r="C152" t="s">
        <v>343</v>
      </c>
      <c r="D152" t="s">
        <v>20</v>
      </c>
      <c r="E152">
        <v>40</v>
      </c>
      <c r="F152">
        <v>0</v>
      </c>
      <c r="G152">
        <v>0</v>
      </c>
      <c r="H152">
        <v>112059</v>
      </c>
      <c r="I152">
        <v>0</v>
      </c>
      <c r="J152" t="s">
        <v>344</v>
      </c>
      <c r="K152" t="s">
        <v>17</v>
      </c>
      <c r="M152">
        <v>110</v>
      </c>
    </row>
    <row r="153" spans="1:14" x14ac:dyDescent="0.3">
      <c r="A153">
        <v>1</v>
      </c>
      <c r="B153">
        <v>1</v>
      </c>
      <c r="C153" t="s">
        <v>345</v>
      </c>
      <c r="D153" t="s">
        <v>20</v>
      </c>
      <c r="E153">
        <v>27</v>
      </c>
      <c r="F153">
        <v>0</v>
      </c>
      <c r="G153">
        <v>0</v>
      </c>
      <c r="H153" t="s">
        <v>336</v>
      </c>
      <c r="I153">
        <v>76.729200000000006</v>
      </c>
      <c r="J153" t="s">
        <v>346</v>
      </c>
      <c r="K153" t="s">
        <v>41</v>
      </c>
      <c r="L153">
        <v>3</v>
      </c>
    </row>
    <row r="154" spans="1:14" x14ac:dyDescent="0.3">
      <c r="A154">
        <v>1</v>
      </c>
      <c r="B154">
        <v>1</v>
      </c>
      <c r="C154" t="s">
        <v>347</v>
      </c>
      <c r="D154" t="s">
        <v>20</v>
      </c>
      <c r="F154">
        <v>0</v>
      </c>
      <c r="G154">
        <v>0</v>
      </c>
      <c r="H154">
        <v>16988</v>
      </c>
      <c r="I154">
        <v>30</v>
      </c>
      <c r="J154" t="s">
        <v>348</v>
      </c>
      <c r="K154" t="s">
        <v>17</v>
      </c>
      <c r="L154">
        <v>3</v>
      </c>
      <c r="N154" t="s">
        <v>349</v>
      </c>
    </row>
    <row r="155" spans="1:14" x14ac:dyDescent="0.3">
      <c r="A155">
        <v>1</v>
      </c>
      <c r="B155">
        <v>1</v>
      </c>
      <c r="C155" t="s">
        <v>350</v>
      </c>
      <c r="D155" t="s">
        <v>15</v>
      </c>
      <c r="E155">
        <v>24</v>
      </c>
      <c r="F155">
        <v>0</v>
      </c>
      <c r="G155">
        <v>0</v>
      </c>
      <c r="H155">
        <v>11767</v>
      </c>
      <c r="I155">
        <v>83.158299999999997</v>
      </c>
      <c r="J155" t="s">
        <v>248</v>
      </c>
      <c r="K155" t="s">
        <v>41</v>
      </c>
      <c r="L155">
        <v>7</v>
      </c>
      <c r="N155" t="s">
        <v>28</v>
      </c>
    </row>
    <row r="156" spans="1:14" x14ac:dyDescent="0.3">
      <c r="A156">
        <v>1</v>
      </c>
      <c r="B156">
        <v>0</v>
      </c>
      <c r="C156" t="s">
        <v>351</v>
      </c>
      <c r="D156" t="s">
        <v>20</v>
      </c>
      <c r="E156">
        <v>55</v>
      </c>
      <c r="F156">
        <v>1</v>
      </c>
      <c r="G156">
        <v>1</v>
      </c>
      <c r="H156">
        <v>12749</v>
      </c>
      <c r="I156">
        <v>93.5</v>
      </c>
      <c r="J156" t="s">
        <v>352</v>
      </c>
      <c r="K156" t="s">
        <v>17</v>
      </c>
      <c r="M156">
        <v>307</v>
      </c>
      <c r="N156" t="s">
        <v>61</v>
      </c>
    </row>
    <row r="157" spans="1:14" x14ac:dyDescent="0.3">
      <c r="A157">
        <v>1</v>
      </c>
      <c r="B157">
        <v>1</v>
      </c>
      <c r="C157" t="s">
        <v>353</v>
      </c>
      <c r="D157" t="s">
        <v>15</v>
      </c>
      <c r="E157">
        <v>52</v>
      </c>
      <c r="F157">
        <v>1</v>
      </c>
      <c r="G157">
        <v>1</v>
      </c>
      <c r="H157">
        <v>12749</v>
      </c>
      <c r="I157">
        <v>93.5</v>
      </c>
      <c r="J157" t="s">
        <v>352</v>
      </c>
      <c r="K157" t="s">
        <v>17</v>
      </c>
      <c r="L157">
        <v>3</v>
      </c>
      <c r="N157" t="s">
        <v>61</v>
      </c>
    </row>
    <row r="158" spans="1:14" x14ac:dyDescent="0.3">
      <c r="A158">
        <v>1</v>
      </c>
      <c r="B158">
        <v>0</v>
      </c>
      <c r="C158" t="s">
        <v>354</v>
      </c>
      <c r="D158" t="s">
        <v>20</v>
      </c>
      <c r="E158">
        <v>42</v>
      </c>
      <c r="F158">
        <v>0</v>
      </c>
      <c r="G158">
        <v>0</v>
      </c>
      <c r="H158">
        <v>113038</v>
      </c>
      <c r="I158">
        <v>42.5</v>
      </c>
      <c r="J158" t="s">
        <v>355</v>
      </c>
      <c r="K158" t="s">
        <v>17</v>
      </c>
      <c r="N158" t="s">
        <v>356</v>
      </c>
    </row>
    <row r="159" spans="1:14" x14ac:dyDescent="0.3">
      <c r="A159">
        <v>1</v>
      </c>
      <c r="B159">
        <v>0</v>
      </c>
      <c r="C159" t="s">
        <v>357</v>
      </c>
      <c r="D159" t="s">
        <v>20</v>
      </c>
      <c r="F159">
        <v>0</v>
      </c>
      <c r="G159">
        <v>0</v>
      </c>
      <c r="H159">
        <v>17463</v>
      </c>
      <c r="I159">
        <v>51.862499999999997</v>
      </c>
      <c r="J159" t="s">
        <v>358</v>
      </c>
      <c r="K159" t="s">
        <v>17</v>
      </c>
      <c r="N159" t="s">
        <v>359</v>
      </c>
    </row>
    <row r="160" spans="1:14" x14ac:dyDescent="0.3">
      <c r="A160">
        <v>1</v>
      </c>
      <c r="B160">
        <v>0</v>
      </c>
      <c r="C160" t="s">
        <v>360</v>
      </c>
      <c r="D160" t="s">
        <v>20</v>
      </c>
      <c r="E160">
        <v>55</v>
      </c>
      <c r="F160">
        <v>0</v>
      </c>
      <c r="G160">
        <v>0</v>
      </c>
      <c r="H160">
        <v>680</v>
      </c>
      <c r="I160">
        <v>50</v>
      </c>
      <c r="J160" t="s">
        <v>361</v>
      </c>
      <c r="K160" t="s">
        <v>17</v>
      </c>
      <c r="N160" t="s">
        <v>362</v>
      </c>
    </row>
    <row r="161" spans="1:14" x14ac:dyDescent="0.3">
      <c r="A161">
        <v>1</v>
      </c>
      <c r="B161">
        <v>1</v>
      </c>
      <c r="C161" t="s">
        <v>363</v>
      </c>
      <c r="D161" t="s">
        <v>15</v>
      </c>
      <c r="E161">
        <v>16</v>
      </c>
      <c r="F161">
        <v>0</v>
      </c>
      <c r="G161">
        <v>1</v>
      </c>
      <c r="H161">
        <v>111361</v>
      </c>
      <c r="I161">
        <v>57.979199999999999</v>
      </c>
      <c r="J161" t="s">
        <v>364</v>
      </c>
      <c r="K161" t="s">
        <v>41</v>
      </c>
      <c r="L161">
        <v>4</v>
      </c>
      <c r="N161" t="s">
        <v>365</v>
      </c>
    </row>
    <row r="162" spans="1:14" x14ac:dyDescent="0.3">
      <c r="A162">
        <v>1</v>
      </c>
      <c r="B162">
        <v>1</v>
      </c>
      <c r="C162" t="s">
        <v>366</v>
      </c>
      <c r="D162" t="s">
        <v>15</v>
      </c>
      <c r="E162">
        <v>44</v>
      </c>
      <c r="F162">
        <v>0</v>
      </c>
      <c r="G162">
        <v>1</v>
      </c>
      <c r="H162">
        <v>111361</v>
      </c>
      <c r="I162">
        <v>57.979199999999999</v>
      </c>
      <c r="J162" t="s">
        <v>364</v>
      </c>
      <c r="K162" t="s">
        <v>41</v>
      </c>
      <c r="L162">
        <v>4</v>
      </c>
      <c r="N162" t="s">
        <v>365</v>
      </c>
    </row>
    <row r="163" spans="1:14" x14ac:dyDescent="0.3">
      <c r="A163">
        <v>1</v>
      </c>
      <c r="B163">
        <v>1</v>
      </c>
      <c r="C163" t="s">
        <v>367</v>
      </c>
      <c r="D163" t="s">
        <v>15</v>
      </c>
      <c r="E163">
        <v>51</v>
      </c>
      <c r="F163">
        <v>1</v>
      </c>
      <c r="G163">
        <v>0</v>
      </c>
      <c r="H163">
        <v>13502</v>
      </c>
      <c r="I163">
        <v>77.958299999999994</v>
      </c>
      <c r="J163" t="s">
        <v>368</v>
      </c>
      <c r="K163" t="s">
        <v>17</v>
      </c>
      <c r="L163">
        <v>10</v>
      </c>
      <c r="N163" t="s">
        <v>31</v>
      </c>
    </row>
    <row r="164" spans="1:14" x14ac:dyDescent="0.3">
      <c r="A164">
        <v>1</v>
      </c>
      <c r="B164">
        <v>0</v>
      </c>
      <c r="C164" t="s">
        <v>369</v>
      </c>
      <c r="D164" t="s">
        <v>20</v>
      </c>
      <c r="E164">
        <v>42</v>
      </c>
      <c r="F164">
        <v>1</v>
      </c>
      <c r="G164">
        <v>0</v>
      </c>
      <c r="H164">
        <v>113789</v>
      </c>
      <c r="I164">
        <v>52</v>
      </c>
      <c r="K164" t="s">
        <v>17</v>
      </c>
      <c r="M164">
        <v>38</v>
      </c>
      <c r="N164" t="s">
        <v>28</v>
      </c>
    </row>
    <row r="165" spans="1:14" x14ac:dyDescent="0.3">
      <c r="A165">
        <v>1</v>
      </c>
      <c r="B165">
        <v>1</v>
      </c>
      <c r="C165" t="s">
        <v>370</v>
      </c>
      <c r="D165" t="s">
        <v>15</v>
      </c>
      <c r="E165">
        <v>35</v>
      </c>
      <c r="F165">
        <v>1</v>
      </c>
      <c r="G165">
        <v>0</v>
      </c>
      <c r="H165">
        <v>113789</v>
      </c>
      <c r="I165">
        <v>52</v>
      </c>
      <c r="K165" t="s">
        <v>17</v>
      </c>
      <c r="L165">
        <v>8</v>
      </c>
      <c r="N165" t="s">
        <v>28</v>
      </c>
    </row>
    <row r="166" spans="1:14" x14ac:dyDescent="0.3">
      <c r="A166">
        <v>1</v>
      </c>
      <c r="B166">
        <v>1</v>
      </c>
      <c r="C166" t="s">
        <v>371</v>
      </c>
      <c r="D166" t="s">
        <v>20</v>
      </c>
      <c r="E166">
        <v>35</v>
      </c>
      <c r="F166">
        <v>0</v>
      </c>
      <c r="G166">
        <v>0</v>
      </c>
      <c r="H166">
        <v>111426</v>
      </c>
      <c r="I166">
        <v>26.55</v>
      </c>
      <c r="K166" t="s">
        <v>41</v>
      </c>
      <c r="L166">
        <v>15</v>
      </c>
      <c r="N166" t="s">
        <v>372</v>
      </c>
    </row>
    <row r="167" spans="1:14" x14ac:dyDescent="0.3">
      <c r="A167">
        <v>1</v>
      </c>
      <c r="B167">
        <v>1</v>
      </c>
      <c r="C167" t="s">
        <v>373</v>
      </c>
      <c r="D167" t="s">
        <v>20</v>
      </c>
      <c r="E167">
        <v>38</v>
      </c>
      <c r="F167">
        <v>1</v>
      </c>
      <c r="G167">
        <v>0</v>
      </c>
      <c r="H167">
        <v>19943</v>
      </c>
      <c r="I167">
        <v>90</v>
      </c>
      <c r="J167" t="s">
        <v>374</v>
      </c>
      <c r="K167" t="s">
        <v>17</v>
      </c>
      <c r="L167" t="s">
        <v>37</v>
      </c>
      <c r="N167" t="s">
        <v>375</v>
      </c>
    </row>
    <row r="168" spans="1:14" x14ac:dyDescent="0.3">
      <c r="A168">
        <v>1</v>
      </c>
      <c r="B168">
        <v>0</v>
      </c>
      <c r="C168" t="s">
        <v>376</v>
      </c>
      <c r="D168" t="s">
        <v>20</v>
      </c>
      <c r="F168">
        <v>0</v>
      </c>
      <c r="G168">
        <v>0</v>
      </c>
      <c r="H168" t="s">
        <v>377</v>
      </c>
      <c r="I168">
        <v>30.695799999999998</v>
      </c>
      <c r="K168" t="s">
        <v>41</v>
      </c>
      <c r="L168">
        <v>14</v>
      </c>
      <c r="N168" t="s">
        <v>28</v>
      </c>
    </row>
    <row r="169" spans="1:14" x14ac:dyDescent="0.3">
      <c r="A169">
        <v>1</v>
      </c>
      <c r="B169">
        <v>1</v>
      </c>
      <c r="C169" t="s">
        <v>378</v>
      </c>
      <c r="D169" t="s">
        <v>15</v>
      </c>
      <c r="E169">
        <v>35</v>
      </c>
      <c r="F169">
        <v>1</v>
      </c>
      <c r="G169">
        <v>0</v>
      </c>
      <c r="H169">
        <v>19943</v>
      </c>
      <c r="I169">
        <v>90</v>
      </c>
      <c r="J169" t="s">
        <v>374</v>
      </c>
      <c r="K169" t="s">
        <v>17</v>
      </c>
      <c r="L169" t="s">
        <v>37</v>
      </c>
      <c r="N169" t="s">
        <v>375</v>
      </c>
    </row>
    <row r="170" spans="1:14" x14ac:dyDescent="0.3">
      <c r="A170">
        <v>1</v>
      </c>
      <c r="B170">
        <v>1</v>
      </c>
      <c r="C170" t="s">
        <v>379</v>
      </c>
      <c r="D170" t="s">
        <v>15</v>
      </c>
      <c r="E170">
        <v>38</v>
      </c>
      <c r="F170">
        <v>0</v>
      </c>
      <c r="G170">
        <v>0</v>
      </c>
      <c r="H170">
        <v>113572</v>
      </c>
      <c r="I170">
        <v>80</v>
      </c>
      <c r="J170" t="s">
        <v>380</v>
      </c>
      <c r="L170">
        <v>6</v>
      </c>
    </row>
    <row r="171" spans="1:14" x14ac:dyDescent="0.3">
      <c r="A171">
        <v>1</v>
      </c>
      <c r="B171">
        <v>0</v>
      </c>
      <c r="C171" t="s">
        <v>381</v>
      </c>
      <c r="D171" t="s">
        <v>15</v>
      </c>
      <c r="E171">
        <v>50</v>
      </c>
      <c r="F171">
        <v>0</v>
      </c>
      <c r="G171">
        <v>0</v>
      </c>
      <c r="H171" t="s">
        <v>382</v>
      </c>
      <c r="I171">
        <v>28.712499999999999</v>
      </c>
      <c r="J171" t="s">
        <v>383</v>
      </c>
      <c r="K171" t="s">
        <v>41</v>
      </c>
      <c r="N171" t="s">
        <v>384</v>
      </c>
    </row>
    <row r="172" spans="1:14" x14ac:dyDescent="0.3">
      <c r="A172">
        <v>1</v>
      </c>
      <c r="B172">
        <v>1</v>
      </c>
      <c r="C172" t="s">
        <v>385</v>
      </c>
      <c r="D172" t="s">
        <v>20</v>
      </c>
      <c r="E172">
        <v>49</v>
      </c>
      <c r="F172">
        <v>0</v>
      </c>
      <c r="G172">
        <v>0</v>
      </c>
      <c r="H172">
        <v>112058</v>
      </c>
      <c r="I172">
        <v>0</v>
      </c>
      <c r="J172" t="s">
        <v>386</v>
      </c>
      <c r="K172" t="s">
        <v>17</v>
      </c>
      <c r="L172" t="s">
        <v>41</v>
      </c>
      <c r="N172" t="s">
        <v>387</v>
      </c>
    </row>
    <row r="173" spans="1:14" x14ac:dyDescent="0.3">
      <c r="A173">
        <v>1</v>
      </c>
      <c r="B173">
        <v>0</v>
      </c>
      <c r="C173" t="s">
        <v>388</v>
      </c>
      <c r="D173" t="s">
        <v>20</v>
      </c>
      <c r="E173">
        <v>46</v>
      </c>
      <c r="F173">
        <v>0</v>
      </c>
      <c r="G173">
        <v>0</v>
      </c>
      <c r="H173">
        <v>694</v>
      </c>
      <c r="I173">
        <v>26</v>
      </c>
      <c r="K173" t="s">
        <v>17</v>
      </c>
      <c r="M173">
        <v>80</v>
      </c>
      <c r="N173" t="s">
        <v>389</v>
      </c>
    </row>
    <row r="174" spans="1:14" x14ac:dyDescent="0.3">
      <c r="A174">
        <v>1</v>
      </c>
      <c r="B174">
        <v>0</v>
      </c>
      <c r="C174" t="s">
        <v>390</v>
      </c>
      <c r="D174" t="s">
        <v>20</v>
      </c>
      <c r="E174">
        <v>50</v>
      </c>
      <c r="F174">
        <v>0</v>
      </c>
      <c r="G174">
        <v>0</v>
      </c>
      <c r="H174">
        <v>113044</v>
      </c>
      <c r="I174">
        <v>26</v>
      </c>
      <c r="J174" t="s">
        <v>391</v>
      </c>
      <c r="K174" t="s">
        <v>17</v>
      </c>
      <c r="N174" t="s">
        <v>392</v>
      </c>
    </row>
    <row r="175" spans="1:14" x14ac:dyDescent="0.3">
      <c r="A175">
        <v>1</v>
      </c>
      <c r="B175">
        <v>0</v>
      </c>
      <c r="C175" t="s">
        <v>393</v>
      </c>
      <c r="D175" t="s">
        <v>20</v>
      </c>
      <c r="E175">
        <v>32.5</v>
      </c>
      <c r="F175">
        <v>0</v>
      </c>
      <c r="G175">
        <v>0</v>
      </c>
      <c r="H175">
        <v>113503</v>
      </c>
      <c r="I175">
        <v>211.5</v>
      </c>
      <c r="J175" t="s">
        <v>394</v>
      </c>
      <c r="K175" t="s">
        <v>41</v>
      </c>
      <c r="M175">
        <v>45</v>
      </c>
    </row>
    <row r="176" spans="1:14" x14ac:dyDescent="0.3">
      <c r="A176">
        <v>1</v>
      </c>
      <c r="B176">
        <v>0</v>
      </c>
      <c r="C176" t="s">
        <v>395</v>
      </c>
      <c r="D176" t="s">
        <v>20</v>
      </c>
      <c r="E176">
        <v>58</v>
      </c>
      <c r="F176">
        <v>0</v>
      </c>
      <c r="G176">
        <v>0</v>
      </c>
      <c r="H176">
        <v>11771</v>
      </c>
      <c r="I176">
        <v>29.7</v>
      </c>
      <c r="J176" t="s">
        <v>396</v>
      </c>
      <c r="K176" t="s">
        <v>41</v>
      </c>
      <c r="M176">
        <v>258</v>
      </c>
      <c r="N176" t="s">
        <v>397</v>
      </c>
    </row>
    <row r="177" spans="1:14" x14ac:dyDescent="0.3">
      <c r="A177">
        <v>1</v>
      </c>
      <c r="B177">
        <v>0</v>
      </c>
      <c r="C177" t="s">
        <v>398</v>
      </c>
      <c r="D177" t="s">
        <v>20</v>
      </c>
      <c r="E177">
        <v>41</v>
      </c>
      <c r="F177">
        <v>1</v>
      </c>
      <c r="G177">
        <v>0</v>
      </c>
      <c r="H177">
        <v>17464</v>
      </c>
      <c r="I177">
        <v>51.862499999999997</v>
      </c>
      <c r="J177" t="s">
        <v>399</v>
      </c>
      <c r="K177" t="s">
        <v>17</v>
      </c>
      <c r="N177" t="s">
        <v>400</v>
      </c>
    </row>
    <row r="178" spans="1:14" x14ac:dyDescent="0.3">
      <c r="A178">
        <v>1</v>
      </c>
      <c r="B178">
        <v>1</v>
      </c>
      <c r="C178" t="s">
        <v>401</v>
      </c>
      <c r="D178" t="s">
        <v>15</v>
      </c>
      <c r="F178">
        <v>1</v>
      </c>
      <c r="G178">
        <v>0</v>
      </c>
      <c r="H178">
        <v>17464</v>
      </c>
      <c r="I178">
        <v>51.862499999999997</v>
      </c>
      <c r="J178" t="s">
        <v>399</v>
      </c>
      <c r="K178" t="s">
        <v>17</v>
      </c>
      <c r="L178">
        <v>8</v>
      </c>
      <c r="N178" t="s">
        <v>400</v>
      </c>
    </row>
    <row r="179" spans="1:14" x14ac:dyDescent="0.3">
      <c r="A179">
        <v>1</v>
      </c>
      <c r="B179">
        <v>1</v>
      </c>
      <c r="C179" t="s">
        <v>402</v>
      </c>
      <c r="D179" t="s">
        <v>20</v>
      </c>
      <c r="E179">
        <v>42</v>
      </c>
      <c r="F179">
        <v>1</v>
      </c>
      <c r="G179">
        <v>0</v>
      </c>
      <c r="H179">
        <v>11753</v>
      </c>
      <c r="I179">
        <v>52.554200000000002</v>
      </c>
      <c r="J179" t="s">
        <v>403</v>
      </c>
      <c r="K179" t="s">
        <v>17</v>
      </c>
      <c r="L179">
        <v>5</v>
      </c>
      <c r="N179" t="s">
        <v>404</v>
      </c>
    </row>
    <row r="180" spans="1:14" x14ac:dyDescent="0.3">
      <c r="A180">
        <v>1</v>
      </c>
      <c r="B180">
        <v>1</v>
      </c>
      <c r="C180" t="s">
        <v>405</v>
      </c>
      <c r="D180" t="s">
        <v>15</v>
      </c>
      <c r="E180">
        <v>45</v>
      </c>
      <c r="F180">
        <v>1</v>
      </c>
      <c r="G180">
        <v>0</v>
      </c>
      <c r="H180">
        <v>11753</v>
      </c>
      <c r="I180">
        <v>52.554200000000002</v>
      </c>
      <c r="J180" t="s">
        <v>403</v>
      </c>
      <c r="K180" t="s">
        <v>17</v>
      </c>
      <c r="L180">
        <v>5</v>
      </c>
      <c r="N180" t="s">
        <v>404</v>
      </c>
    </row>
    <row r="181" spans="1:14" x14ac:dyDescent="0.3">
      <c r="A181">
        <v>1</v>
      </c>
      <c r="B181">
        <v>0</v>
      </c>
      <c r="C181" t="s">
        <v>406</v>
      </c>
      <c r="D181" t="s">
        <v>20</v>
      </c>
      <c r="F181">
        <v>0</v>
      </c>
      <c r="G181">
        <v>0</v>
      </c>
      <c r="H181">
        <v>113028</v>
      </c>
      <c r="I181">
        <v>26.55</v>
      </c>
      <c r="J181" t="s">
        <v>407</v>
      </c>
      <c r="K181" t="s">
        <v>17</v>
      </c>
      <c r="N181" t="s">
        <v>408</v>
      </c>
    </row>
    <row r="182" spans="1:14" x14ac:dyDescent="0.3">
      <c r="A182">
        <v>1</v>
      </c>
      <c r="B182">
        <v>1</v>
      </c>
      <c r="C182" t="s">
        <v>409</v>
      </c>
      <c r="D182" t="s">
        <v>15</v>
      </c>
      <c r="E182">
        <v>39</v>
      </c>
      <c r="F182">
        <v>0</v>
      </c>
      <c r="G182">
        <v>0</v>
      </c>
      <c r="H182">
        <v>24160</v>
      </c>
      <c r="I182">
        <v>211.33750000000001</v>
      </c>
      <c r="K182" t="s">
        <v>17</v>
      </c>
      <c r="L182">
        <v>2</v>
      </c>
    </row>
    <row r="183" spans="1:14" x14ac:dyDescent="0.3">
      <c r="A183">
        <v>1</v>
      </c>
      <c r="B183">
        <v>1</v>
      </c>
      <c r="C183" t="s">
        <v>410</v>
      </c>
      <c r="D183" t="s">
        <v>15</v>
      </c>
      <c r="E183">
        <v>49</v>
      </c>
      <c r="F183">
        <v>0</v>
      </c>
      <c r="G183">
        <v>0</v>
      </c>
      <c r="H183">
        <v>17465</v>
      </c>
      <c r="I183">
        <v>25.929200000000002</v>
      </c>
      <c r="J183" t="s">
        <v>411</v>
      </c>
      <c r="K183" t="s">
        <v>17</v>
      </c>
      <c r="L183">
        <v>8</v>
      </c>
      <c r="N183" t="s">
        <v>28</v>
      </c>
    </row>
    <row r="184" spans="1:14" x14ac:dyDescent="0.3">
      <c r="A184">
        <v>1</v>
      </c>
      <c r="B184">
        <v>1</v>
      </c>
      <c r="C184" t="s">
        <v>412</v>
      </c>
      <c r="D184" t="s">
        <v>15</v>
      </c>
      <c r="E184">
        <v>30</v>
      </c>
      <c r="F184">
        <v>0</v>
      </c>
      <c r="G184">
        <v>0</v>
      </c>
      <c r="H184" t="s">
        <v>233</v>
      </c>
      <c r="I184">
        <v>106.425</v>
      </c>
      <c r="K184" t="s">
        <v>41</v>
      </c>
      <c r="L184">
        <v>2</v>
      </c>
    </row>
    <row r="185" spans="1:14" x14ac:dyDescent="0.3">
      <c r="A185">
        <v>1</v>
      </c>
      <c r="B185">
        <v>1</v>
      </c>
      <c r="C185" t="s">
        <v>413</v>
      </c>
      <c r="D185" t="s">
        <v>20</v>
      </c>
      <c r="E185">
        <v>35</v>
      </c>
      <c r="F185">
        <v>0</v>
      </c>
      <c r="G185">
        <v>0</v>
      </c>
      <c r="H185" t="s">
        <v>141</v>
      </c>
      <c r="I185">
        <v>512.32920000000001</v>
      </c>
      <c r="J185" t="s">
        <v>414</v>
      </c>
      <c r="K185" t="s">
        <v>41</v>
      </c>
      <c r="L185">
        <v>3</v>
      </c>
    </row>
    <row r="186" spans="1:14" x14ac:dyDescent="0.3">
      <c r="A186">
        <v>1</v>
      </c>
      <c r="B186">
        <v>0</v>
      </c>
      <c r="C186" t="s">
        <v>415</v>
      </c>
      <c r="D186" t="s">
        <v>20</v>
      </c>
      <c r="F186">
        <v>0</v>
      </c>
      <c r="G186">
        <v>0</v>
      </c>
      <c r="H186" t="s">
        <v>416</v>
      </c>
      <c r="I186">
        <v>27.720800000000001</v>
      </c>
      <c r="K186" t="s">
        <v>41</v>
      </c>
      <c r="N186" t="s">
        <v>365</v>
      </c>
    </row>
    <row r="187" spans="1:14" x14ac:dyDescent="0.3">
      <c r="A187">
        <v>1</v>
      </c>
      <c r="B187">
        <v>0</v>
      </c>
      <c r="C187" t="s">
        <v>417</v>
      </c>
      <c r="D187" t="s">
        <v>20</v>
      </c>
      <c r="E187">
        <v>42</v>
      </c>
      <c r="F187">
        <v>0</v>
      </c>
      <c r="G187">
        <v>0</v>
      </c>
      <c r="H187">
        <v>17475</v>
      </c>
      <c r="I187">
        <v>26.55</v>
      </c>
      <c r="K187" t="s">
        <v>17</v>
      </c>
      <c r="N187" t="s">
        <v>418</v>
      </c>
    </row>
    <row r="188" spans="1:14" x14ac:dyDescent="0.3">
      <c r="A188">
        <v>1</v>
      </c>
      <c r="B188">
        <v>1</v>
      </c>
      <c r="C188" t="s">
        <v>419</v>
      </c>
      <c r="D188" t="s">
        <v>15</v>
      </c>
      <c r="E188">
        <v>55</v>
      </c>
      <c r="F188">
        <v>0</v>
      </c>
      <c r="G188">
        <v>0</v>
      </c>
      <c r="H188">
        <v>112377</v>
      </c>
      <c r="I188">
        <v>27.720800000000001</v>
      </c>
      <c r="K188" t="s">
        <v>41</v>
      </c>
      <c r="L188">
        <v>6</v>
      </c>
      <c r="N188" t="s">
        <v>418</v>
      </c>
    </row>
    <row r="189" spans="1:14" x14ac:dyDescent="0.3">
      <c r="A189">
        <v>1</v>
      </c>
      <c r="B189">
        <v>1</v>
      </c>
      <c r="C189" t="s">
        <v>420</v>
      </c>
      <c r="D189" t="s">
        <v>15</v>
      </c>
      <c r="E189">
        <v>16</v>
      </c>
      <c r="F189">
        <v>0</v>
      </c>
      <c r="G189">
        <v>1</v>
      </c>
      <c r="H189" t="s">
        <v>421</v>
      </c>
      <c r="I189">
        <v>39.4</v>
      </c>
      <c r="J189" t="s">
        <v>422</v>
      </c>
      <c r="K189" t="s">
        <v>17</v>
      </c>
      <c r="L189">
        <v>9</v>
      </c>
      <c r="N189" t="s">
        <v>50</v>
      </c>
    </row>
    <row r="190" spans="1:14" x14ac:dyDescent="0.3">
      <c r="A190">
        <v>1</v>
      </c>
      <c r="B190">
        <v>1</v>
      </c>
      <c r="C190" t="s">
        <v>423</v>
      </c>
      <c r="D190" t="s">
        <v>15</v>
      </c>
      <c r="E190">
        <v>51</v>
      </c>
      <c r="F190">
        <v>0</v>
      </c>
      <c r="G190">
        <v>1</v>
      </c>
      <c r="H190" t="s">
        <v>421</v>
      </c>
      <c r="I190">
        <v>39.4</v>
      </c>
      <c r="J190" t="s">
        <v>422</v>
      </c>
      <c r="K190" t="s">
        <v>17</v>
      </c>
      <c r="L190">
        <v>9</v>
      </c>
      <c r="N190" t="s">
        <v>50</v>
      </c>
    </row>
    <row r="191" spans="1:14" x14ac:dyDescent="0.3">
      <c r="A191">
        <v>1</v>
      </c>
      <c r="B191">
        <v>0</v>
      </c>
      <c r="C191" t="s">
        <v>424</v>
      </c>
      <c r="D191" t="s">
        <v>20</v>
      </c>
      <c r="E191">
        <v>29</v>
      </c>
      <c r="F191">
        <v>0</v>
      </c>
      <c r="G191">
        <v>0</v>
      </c>
      <c r="H191">
        <v>113501</v>
      </c>
      <c r="I191">
        <v>30</v>
      </c>
      <c r="J191" t="s">
        <v>425</v>
      </c>
      <c r="K191" t="s">
        <v>17</v>
      </c>
      <c r="M191">
        <v>126</v>
      </c>
      <c r="N191" t="s">
        <v>426</v>
      </c>
    </row>
    <row r="192" spans="1:14" x14ac:dyDescent="0.3">
      <c r="A192">
        <v>1</v>
      </c>
      <c r="B192">
        <v>1</v>
      </c>
      <c r="C192" t="s">
        <v>427</v>
      </c>
      <c r="D192" t="s">
        <v>15</v>
      </c>
      <c r="E192">
        <v>21</v>
      </c>
      <c r="F192">
        <v>0</v>
      </c>
      <c r="G192">
        <v>0</v>
      </c>
      <c r="H192">
        <v>13502</v>
      </c>
      <c r="I192">
        <v>77.958299999999994</v>
      </c>
      <c r="J192" t="s">
        <v>428</v>
      </c>
      <c r="K192" t="s">
        <v>17</v>
      </c>
      <c r="L192">
        <v>10</v>
      </c>
      <c r="N192" t="s">
        <v>31</v>
      </c>
    </row>
    <row r="193" spans="1:14" x14ac:dyDescent="0.3">
      <c r="A193">
        <v>1</v>
      </c>
      <c r="B193">
        <v>0</v>
      </c>
      <c r="C193" t="s">
        <v>429</v>
      </c>
      <c r="D193" t="s">
        <v>20</v>
      </c>
      <c r="E193">
        <v>30</v>
      </c>
      <c r="F193">
        <v>0</v>
      </c>
      <c r="G193">
        <v>0</v>
      </c>
      <c r="H193">
        <v>113801</v>
      </c>
      <c r="I193">
        <v>45.5</v>
      </c>
      <c r="K193" t="s">
        <v>17</v>
      </c>
      <c r="N193" t="s">
        <v>430</v>
      </c>
    </row>
    <row r="194" spans="1:14" x14ac:dyDescent="0.3">
      <c r="A194">
        <v>1</v>
      </c>
      <c r="B194">
        <v>1</v>
      </c>
      <c r="C194" t="s">
        <v>431</v>
      </c>
      <c r="D194" t="s">
        <v>15</v>
      </c>
      <c r="E194">
        <v>58</v>
      </c>
      <c r="F194">
        <v>0</v>
      </c>
      <c r="G194">
        <v>0</v>
      </c>
      <c r="H194" t="s">
        <v>432</v>
      </c>
      <c r="I194">
        <v>146.52080000000001</v>
      </c>
      <c r="J194" t="s">
        <v>433</v>
      </c>
      <c r="K194" t="s">
        <v>41</v>
      </c>
    </row>
    <row r="195" spans="1:14" x14ac:dyDescent="0.3">
      <c r="A195">
        <v>1</v>
      </c>
      <c r="B195">
        <v>1</v>
      </c>
      <c r="C195" t="s">
        <v>434</v>
      </c>
      <c r="D195" t="s">
        <v>15</v>
      </c>
      <c r="E195">
        <v>15</v>
      </c>
      <c r="F195">
        <v>0</v>
      </c>
      <c r="G195">
        <v>1</v>
      </c>
      <c r="H195">
        <v>24160</v>
      </c>
      <c r="I195">
        <v>211.33750000000001</v>
      </c>
      <c r="J195" t="s">
        <v>16</v>
      </c>
      <c r="K195" t="s">
        <v>17</v>
      </c>
      <c r="L195">
        <v>2</v>
      </c>
      <c r="N195" t="s">
        <v>18</v>
      </c>
    </row>
    <row r="196" spans="1:14" x14ac:dyDescent="0.3">
      <c r="A196">
        <v>1</v>
      </c>
      <c r="B196">
        <v>0</v>
      </c>
      <c r="C196" t="s">
        <v>435</v>
      </c>
      <c r="D196" t="s">
        <v>20</v>
      </c>
      <c r="E196">
        <v>30</v>
      </c>
      <c r="F196">
        <v>0</v>
      </c>
      <c r="G196">
        <v>0</v>
      </c>
      <c r="H196">
        <v>110469</v>
      </c>
      <c r="I196">
        <v>26</v>
      </c>
      <c r="J196" t="s">
        <v>436</v>
      </c>
      <c r="K196" t="s">
        <v>17</v>
      </c>
      <c r="N196" t="s">
        <v>437</v>
      </c>
    </row>
    <row r="197" spans="1:14" x14ac:dyDescent="0.3">
      <c r="A197">
        <v>1</v>
      </c>
      <c r="B197">
        <v>1</v>
      </c>
      <c r="C197" t="s">
        <v>438</v>
      </c>
      <c r="D197" t="s">
        <v>15</v>
      </c>
      <c r="E197">
        <v>16</v>
      </c>
      <c r="F197">
        <v>0</v>
      </c>
      <c r="G197">
        <v>0</v>
      </c>
      <c r="H197">
        <v>110152</v>
      </c>
      <c r="I197">
        <v>86.5</v>
      </c>
      <c r="J197" t="s">
        <v>439</v>
      </c>
      <c r="K197" t="s">
        <v>17</v>
      </c>
      <c r="L197">
        <v>8</v>
      </c>
    </row>
    <row r="198" spans="1:14" x14ac:dyDescent="0.3">
      <c r="A198">
        <v>1</v>
      </c>
      <c r="B198">
        <v>1</v>
      </c>
      <c r="C198" t="s">
        <v>440</v>
      </c>
      <c r="D198" t="s">
        <v>20</v>
      </c>
      <c r="F198">
        <v>0</v>
      </c>
      <c r="G198">
        <v>0</v>
      </c>
      <c r="H198">
        <v>11774</v>
      </c>
      <c r="I198">
        <v>29.7</v>
      </c>
      <c r="J198" t="s">
        <v>441</v>
      </c>
      <c r="K198" t="s">
        <v>41</v>
      </c>
      <c r="L198">
        <v>7</v>
      </c>
      <c r="N198" t="s">
        <v>50</v>
      </c>
    </row>
    <row r="199" spans="1:14" x14ac:dyDescent="0.3">
      <c r="A199">
        <v>1</v>
      </c>
      <c r="B199">
        <v>0</v>
      </c>
      <c r="C199" t="s">
        <v>442</v>
      </c>
      <c r="D199" t="s">
        <v>20</v>
      </c>
      <c r="E199">
        <v>19</v>
      </c>
      <c r="F199">
        <v>1</v>
      </c>
      <c r="G199">
        <v>0</v>
      </c>
      <c r="H199">
        <v>113773</v>
      </c>
      <c r="I199">
        <v>53.1</v>
      </c>
      <c r="J199" t="s">
        <v>443</v>
      </c>
      <c r="K199" t="s">
        <v>17</v>
      </c>
      <c r="N199" t="s">
        <v>28</v>
      </c>
    </row>
    <row r="200" spans="1:14" x14ac:dyDescent="0.3">
      <c r="A200">
        <v>1</v>
      </c>
      <c r="B200">
        <v>1</v>
      </c>
      <c r="C200" t="s">
        <v>444</v>
      </c>
      <c r="D200" t="s">
        <v>15</v>
      </c>
      <c r="E200">
        <v>18</v>
      </c>
      <c r="F200">
        <v>1</v>
      </c>
      <c r="G200">
        <v>0</v>
      </c>
      <c r="H200">
        <v>113773</v>
      </c>
      <c r="I200">
        <v>53.1</v>
      </c>
      <c r="J200" t="s">
        <v>443</v>
      </c>
      <c r="K200" t="s">
        <v>17</v>
      </c>
      <c r="L200">
        <v>10</v>
      </c>
      <c r="N200" t="s">
        <v>28</v>
      </c>
    </row>
    <row r="201" spans="1:14" x14ac:dyDescent="0.3">
      <c r="A201">
        <v>1</v>
      </c>
      <c r="B201">
        <v>1</v>
      </c>
      <c r="C201" t="s">
        <v>445</v>
      </c>
      <c r="D201" t="s">
        <v>15</v>
      </c>
      <c r="E201">
        <v>24</v>
      </c>
      <c r="F201">
        <v>0</v>
      </c>
      <c r="G201">
        <v>0</v>
      </c>
      <c r="H201" t="s">
        <v>446</v>
      </c>
      <c r="I201">
        <v>49.504199999999997</v>
      </c>
      <c r="J201" t="s">
        <v>447</v>
      </c>
      <c r="K201" t="s">
        <v>41</v>
      </c>
      <c r="L201">
        <v>6</v>
      </c>
      <c r="N201" t="s">
        <v>448</v>
      </c>
    </row>
    <row r="202" spans="1:14" x14ac:dyDescent="0.3">
      <c r="A202">
        <v>1</v>
      </c>
      <c r="B202">
        <v>0</v>
      </c>
      <c r="C202" t="s">
        <v>449</v>
      </c>
      <c r="D202" t="s">
        <v>20</v>
      </c>
      <c r="E202">
        <v>46</v>
      </c>
      <c r="F202">
        <v>0</v>
      </c>
      <c r="G202">
        <v>0</v>
      </c>
      <c r="H202">
        <v>13050</v>
      </c>
      <c r="I202">
        <v>75.241699999999994</v>
      </c>
      <c r="J202" t="s">
        <v>66</v>
      </c>
      <c r="K202" t="s">
        <v>41</v>
      </c>
      <c r="M202">
        <v>292</v>
      </c>
      <c r="N202" t="s">
        <v>450</v>
      </c>
    </row>
    <row r="203" spans="1:14" x14ac:dyDescent="0.3">
      <c r="A203">
        <v>1</v>
      </c>
      <c r="B203">
        <v>0</v>
      </c>
      <c r="C203" t="s">
        <v>451</v>
      </c>
      <c r="D203" t="s">
        <v>20</v>
      </c>
      <c r="E203">
        <v>54</v>
      </c>
      <c r="F203">
        <v>0</v>
      </c>
      <c r="G203">
        <v>0</v>
      </c>
      <c r="H203">
        <v>17463</v>
      </c>
      <c r="I203">
        <v>51.862499999999997</v>
      </c>
      <c r="J203" t="s">
        <v>358</v>
      </c>
      <c r="K203" t="s">
        <v>17</v>
      </c>
      <c r="M203">
        <v>175</v>
      </c>
      <c r="N203" t="s">
        <v>452</v>
      </c>
    </row>
    <row r="204" spans="1:14" x14ac:dyDescent="0.3">
      <c r="A204">
        <v>1</v>
      </c>
      <c r="B204">
        <v>1</v>
      </c>
      <c r="C204" t="s">
        <v>453</v>
      </c>
      <c r="D204" t="s">
        <v>20</v>
      </c>
      <c r="E204">
        <v>36</v>
      </c>
      <c r="F204">
        <v>0</v>
      </c>
      <c r="G204">
        <v>0</v>
      </c>
      <c r="H204" t="s">
        <v>454</v>
      </c>
      <c r="I204">
        <v>26.287500000000001</v>
      </c>
      <c r="J204" t="s">
        <v>265</v>
      </c>
      <c r="K204" t="s">
        <v>17</v>
      </c>
      <c r="L204">
        <v>7</v>
      </c>
      <c r="N204" t="s">
        <v>121</v>
      </c>
    </row>
    <row r="205" spans="1:14" x14ac:dyDescent="0.3">
      <c r="A205">
        <v>1</v>
      </c>
      <c r="B205">
        <v>0</v>
      </c>
      <c r="C205" t="s">
        <v>455</v>
      </c>
      <c r="D205" t="s">
        <v>20</v>
      </c>
      <c r="E205">
        <v>28</v>
      </c>
      <c r="F205">
        <v>1</v>
      </c>
      <c r="G205">
        <v>0</v>
      </c>
      <c r="H205" t="s">
        <v>456</v>
      </c>
      <c r="I205">
        <v>82.1708</v>
      </c>
      <c r="K205" t="s">
        <v>41</v>
      </c>
      <c r="N205" t="s">
        <v>28</v>
      </c>
    </row>
    <row r="206" spans="1:14" x14ac:dyDescent="0.3">
      <c r="A206">
        <v>1</v>
      </c>
      <c r="B206">
        <v>1</v>
      </c>
      <c r="C206" t="s">
        <v>457</v>
      </c>
      <c r="D206" t="s">
        <v>15</v>
      </c>
      <c r="F206">
        <v>1</v>
      </c>
      <c r="G206">
        <v>0</v>
      </c>
      <c r="H206" t="s">
        <v>456</v>
      </c>
      <c r="I206">
        <v>82.1708</v>
      </c>
      <c r="K206" t="s">
        <v>41</v>
      </c>
      <c r="L206">
        <v>6</v>
      </c>
      <c r="N206" t="s">
        <v>28</v>
      </c>
    </row>
    <row r="207" spans="1:14" x14ac:dyDescent="0.3">
      <c r="A207">
        <v>1</v>
      </c>
      <c r="B207">
        <v>0</v>
      </c>
      <c r="C207" t="s">
        <v>458</v>
      </c>
      <c r="D207" t="s">
        <v>20</v>
      </c>
      <c r="E207">
        <v>65</v>
      </c>
      <c r="F207">
        <v>0</v>
      </c>
      <c r="G207">
        <v>0</v>
      </c>
      <c r="H207">
        <v>13509</v>
      </c>
      <c r="I207">
        <v>26.55</v>
      </c>
      <c r="J207" t="s">
        <v>459</v>
      </c>
      <c r="K207" t="s">
        <v>17</v>
      </c>
      <c r="M207">
        <v>249</v>
      </c>
      <c r="N207" t="s">
        <v>460</v>
      </c>
    </row>
    <row r="208" spans="1:14" x14ac:dyDescent="0.3">
      <c r="A208">
        <v>1</v>
      </c>
      <c r="B208">
        <v>0</v>
      </c>
      <c r="C208" t="s">
        <v>461</v>
      </c>
      <c r="D208" t="s">
        <v>20</v>
      </c>
      <c r="E208">
        <v>44</v>
      </c>
      <c r="F208">
        <v>2</v>
      </c>
      <c r="G208">
        <v>0</v>
      </c>
      <c r="H208">
        <v>19928</v>
      </c>
      <c r="I208">
        <v>90</v>
      </c>
      <c r="J208" t="s">
        <v>462</v>
      </c>
      <c r="K208" t="s">
        <v>463</v>
      </c>
      <c r="M208">
        <v>230</v>
      </c>
      <c r="N208" t="s">
        <v>464</v>
      </c>
    </row>
    <row r="209" spans="1:14" x14ac:dyDescent="0.3">
      <c r="A209">
        <v>1</v>
      </c>
      <c r="B209">
        <v>1</v>
      </c>
      <c r="C209" t="s">
        <v>465</v>
      </c>
      <c r="D209" t="s">
        <v>15</v>
      </c>
      <c r="E209">
        <v>33</v>
      </c>
      <c r="F209">
        <v>1</v>
      </c>
      <c r="G209">
        <v>0</v>
      </c>
      <c r="H209">
        <v>19928</v>
      </c>
      <c r="I209">
        <v>90</v>
      </c>
      <c r="J209" t="s">
        <v>462</v>
      </c>
      <c r="K209" t="s">
        <v>463</v>
      </c>
      <c r="L209">
        <v>14</v>
      </c>
      <c r="N209" t="s">
        <v>466</v>
      </c>
    </row>
    <row r="210" spans="1:14" x14ac:dyDescent="0.3">
      <c r="A210">
        <v>1</v>
      </c>
      <c r="B210">
        <v>1</v>
      </c>
      <c r="C210" t="s">
        <v>467</v>
      </c>
      <c r="D210" t="s">
        <v>15</v>
      </c>
      <c r="E210">
        <v>37</v>
      </c>
      <c r="F210">
        <v>1</v>
      </c>
      <c r="G210">
        <v>0</v>
      </c>
      <c r="H210">
        <v>19928</v>
      </c>
      <c r="I210">
        <v>90</v>
      </c>
      <c r="J210" t="s">
        <v>462</v>
      </c>
      <c r="K210" t="s">
        <v>463</v>
      </c>
      <c r="L210">
        <v>14</v>
      </c>
      <c r="N210" t="s">
        <v>464</v>
      </c>
    </row>
    <row r="211" spans="1:14" x14ac:dyDescent="0.3">
      <c r="A211">
        <v>1</v>
      </c>
      <c r="B211">
        <v>1</v>
      </c>
      <c r="C211" t="s">
        <v>468</v>
      </c>
      <c r="D211" t="s">
        <v>20</v>
      </c>
      <c r="E211">
        <v>30</v>
      </c>
      <c r="F211">
        <v>1</v>
      </c>
      <c r="G211">
        <v>0</v>
      </c>
      <c r="H211">
        <v>13236</v>
      </c>
      <c r="I211">
        <v>57.75</v>
      </c>
      <c r="J211" t="s">
        <v>462</v>
      </c>
      <c r="K211" t="s">
        <v>41</v>
      </c>
      <c r="L211">
        <v>11</v>
      </c>
      <c r="N211" t="s">
        <v>28</v>
      </c>
    </row>
    <row r="212" spans="1:14" x14ac:dyDescent="0.3">
      <c r="A212">
        <v>1</v>
      </c>
      <c r="B212">
        <v>0</v>
      </c>
      <c r="C212" t="s">
        <v>469</v>
      </c>
      <c r="D212" t="s">
        <v>20</v>
      </c>
      <c r="E212">
        <v>55</v>
      </c>
      <c r="F212">
        <v>0</v>
      </c>
      <c r="G212">
        <v>0</v>
      </c>
      <c r="H212">
        <v>113787</v>
      </c>
      <c r="I212">
        <v>30.5</v>
      </c>
      <c r="J212" t="s">
        <v>470</v>
      </c>
      <c r="K212" t="s">
        <v>17</v>
      </c>
      <c r="N212" t="s">
        <v>61</v>
      </c>
    </row>
    <row r="213" spans="1:14" x14ac:dyDescent="0.3">
      <c r="A213">
        <v>1</v>
      </c>
      <c r="B213">
        <v>0</v>
      </c>
      <c r="C213" t="s">
        <v>471</v>
      </c>
      <c r="D213" t="s">
        <v>20</v>
      </c>
      <c r="E213">
        <v>47</v>
      </c>
      <c r="F213">
        <v>0</v>
      </c>
      <c r="G213">
        <v>0</v>
      </c>
      <c r="H213">
        <v>113796</v>
      </c>
      <c r="I213">
        <v>42.4</v>
      </c>
      <c r="K213" t="s">
        <v>17</v>
      </c>
      <c r="N213" t="s">
        <v>133</v>
      </c>
    </row>
    <row r="214" spans="1:14" x14ac:dyDescent="0.3">
      <c r="A214">
        <v>1</v>
      </c>
      <c r="B214">
        <v>0</v>
      </c>
      <c r="C214" t="s">
        <v>472</v>
      </c>
      <c r="D214" t="s">
        <v>20</v>
      </c>
      <c r="E214">
        <v>37</v>
      </c>
      <c r="F214">
        <v>0</v>
      </c>
      <c r="G214">
        <v>1</v>
      </c>
      <c r="H214" t="s">
        <v>473</v>
      </c>
      <c r="I214">
        <v>29.7</v>
      </c>
      <c r="J214" t="s">
        <v>474</v>
      </c>
      <c r="K214" t="s">
        <v>41</v>
      </c>
      <c r="N214" t="s">
        <v>266</v>
      </c>
    </row>
    <row r="215" spans="1:14" x14ac:dyDescent="0.3">
      <c r="A215">
        <v>1</v>
      </c>
      <c r="B215">
        <v>1</v>
      </c>
      <c r="C215" t="s">
        <v>475</v>
      </c>
      <c r="D215" t="s">
        <v>15</v>
      </c>
      <c r="E215">
        <v>31</v>
      </c>
      <c r="F215">
        <v>1</v>
      </c>
      <c r="G215">
        <v>0</v>
      </c>
      <c r="H215">
        <v>35273</v>
      </c>
      <c r="I215">
        <v>113.27500000000001</v>
      </c>
      <c r="J215" t="s">
        <v>476</v>
      </c>
      <c r="K215" t="s">
        <v>41</v>
      </c>
      <c r="L215">
        <v>6</v>
      </c>
      <c r="N215" t="s">
        <v>477</v>
      </c>
    </row>
    <row r="216" spans="1:14" x14ac:dyDescent="0.3">
      <c r="A216">
        <v>1</v>
      </c>
      <c r="B216">
        <v>1</v>
      </c>
      <c r="C216" t="s">
        <v>478</v>
      </c>
      <c r="D216" t="s">
        <v>15</v>
      </c>
      <c r="E216">
        <v>23</v>
      </c>
      <c r="F216">
        <v>1</v>
      </c>
      <c r="G216">
        <v>0</v>
      </c>
      <c r="H216">
        <v>35273</v>
      </c>
      <c r="I216">
        <v>113.27500000000001</v>
      </c>
      <c r="J216" t="s">
        <v>476</v>
      </c>
      <c r="K216" t="s">
        <v>41</v>
      </c>
      <c r="L216">
        <v>6</v>
      </c>
      <c r="N216" t="s">
        <v>477</v>
      </c>
    </row>
    <row r="217" spans="1:14" x14ac:dyDescent="0.3">
      <c r="A217">
        <v>1</v>
      </c>
      <c r="B217">
        <v>0</v>
      </c>
      <c r="C217" t="s">
        <v>479</v>
      </c>
      <c r="D217" t="s">
        <v>20</v>
      </c>
      <c r="E217">
        <v>58</v>
      </c>
      <c r="F217">
        <v>0</v>
      </c>
      <c r="G217">
        <v>2</v>
      </c>
      <c r="H217">
        <v>35273</v>
      </c>
      <c r="I217">
        <v>113.27500000000001</v>
      </c>
      <c r="J217" t="s">
        <v>480</v>
      </c>
      <c r="K217" t="s">
        <v>41</v>
      </c>
      <c r="M217">
        <v>122</v>
      </c>
      <c r="N217" t="s">
        <v>477</v>
      </c>
    </row>
    <row r="218" spans="1:14" x14ac:dyDescent="0.3">
      <c r="A218">
        <v>1</v>
      </c>
      <c r="B218">
        <v>1</v>
      </c>
      <c r="C218" t="s">
        <v>481</v>
      </c>
      <c r="D218" t="s">
        <v>15</v>
      </c>
      <c r="E218">
        <v>19</v>
      </c>
      <c r="F218">
        <v>0</v>
      </c>
      <c r="G218">
        <v>2</v>
      </c>
      <c r="H218">
        <v>11752</v>
      </c>
      <c r="I218">
        <v>26.283300000000001</v>
      </c>
      <c r="J218" t="s">
        <v>482</v>
      </c>
      <c r="K218" t="s">
        <v>17</v>
      </c>
      <c r="L218">
        <v>5</v>
      </c>
      <c r="N218" t="s">
        <v>28</v>
      </c>
    </row>
    <row r="219" spans="1:14" x14ac:dyDescent="0.3">
      <c r="A219">
        <v>1</v>
      </c>
      <c r="B219">
        <v>0</v>
      </c>
      <c r="C219" t="s">
        <v>483</v>
      </c>
      <c r="D219" t="s">
        <v>20</v>
      </c>
      <c r="E219">
        <v>64</v>
      </c>
      <c r="F219">
        <v>0</v>
      </c>
      <c r="G219">
        <v>0</v>
      </c>
      <c r="H219">
        <v>693</v>
      </c>
      <c r="I219">
        <v>26</v>
      </c>
      <c r="K219" t="s">
        <v>17</v>
      </c>
      <c r="M219">
        <v>263</v>
      </c>
      <c r="N219" t="s">
        <v>484</v>
      </c>
    </row>
    <row r="220" spans="1:14" x14ac:dyDescent="0.3">
      <c r="A220">
        <v>1</v>
      </c>
      <c r="B220">
        <v>1</v>
      </c>
      <c r="C220" t="s">
        <v>485</v>
      </c>
      <c r="D220" t="s">
        <v>15</v>
      </c>
      <c r="E220">
        <v>39</v>
      </c>
      <c r="F220">
        <v>0</v>
      </c>
      <c r="G220">
        <v>0</v>
      </c>
      <c r="H220" t="s">
        <v>486</v>
      </c>
      <c r="I220">
        <v>108.9</v>
      </c>
      <c r="J220" t="s">
        <v>487</v>
      </c>
      <c r="K220" t="s">
        <v>41</v>
      </c>
      <c r="L220">
        <v>8</v>
      </c>
    </row>
    <row r="221" spans="1:14" x14ac:dyDescent="0.3">
      <c r="A221">
        <v>1</v>
      </c>
      <c r="B221">
        <v>1</v>
      </c>
      <c r="C221" t="s">
        <v>488</v>
      </c>
      <c r="D221" t="s">
        <v>20</v>
      </c>
      <c r="F221">
        <v>0</v>
      </c>
      <c r="G221">
        <v>0</v>
      </c>
      <c r="H221" t="s">
        <v>489</v>
      </c>
      <c r="I221">
        <v>25.741700000000002</v>
      </c>
      <c r="K221" t="s">
        <v>41</v>
      </c>
      <c r="L221">
        <v>7</v>
      </c>
      <c r="N221" t="s">
        <v>50</v>
      </c>
    </row>
    <row r="222" spans="1:14" x14ac:dyDescent="0.3">
      <c r="A222">
        <v>1</v>
      </c>
      <c r="B222">
        <v>1</v>
      </c>
      <c r="C222" t="s">
        <v>490</v>
      </c>
      <c r="D222" t="s">
        <v>15</v>
      </c>
      <c r="E222">
        <v>22</v>
      </c>
      <c r="F222">
        <v>0</v>
      </c>
      <c r="G222">
        <v>1</v>
      </c>
      <c r="H222">
        <v>113509</v>
      </c>
      <c r="I222">
        <v>61.979199999999999</v>
      </c>
      <c r="J222" t="s">
        <v>491</v>
      </c>
      <c r="K222" t="s">
        <v>41</v>
      </c>
      <c r="L222">
        <v>5</v>
      </c>
      <c r="N222" t="s">
        <v>492</v>
      </c>
    </row>
    <row r="223" spans="1:14" x14ac:dyDescent="0.3">
      <c r="A223">
        <v>1</v>
      </c>
      <c r="B223">
        <v>0</v>
      </c>
      <c r="C223" t="s">
        <v>493</v>
      </c>
      <c r="D223" t="s">
        <v>20</v>
      </c>
      <c r="E223">
        <v>65</v>
      </c>
      <c r="F223">
        <v>0</v>
      </c>
      <c r="G223">
        <v>1</v>
      </c>
      <c r="H223">
        <v>113509</v>
      </c>
      <c r="I223">
        <v>61.979199999999999</v>
      </c>
      <c r="J223" t="s">
        <v>494</v>
      </c>
      <c r="K223" t="s">
        <v>41</v>
      </c>
      <c r="M223">
        <v>234</v>
      </c>
      <c r="N223" t="s">
        <v>492</v>
      </c>
    </row>
    <row r="224" spans="1:14" x14ac:dyDescent="0.3">
      <c r="A224">
        <v>1</v>
      </c>
      <c r="B224">
        <v>0</v>
      </c>
      <c r="C224" t="s">
        <v>495</v>
      </c>
      <c r="D224" t="s">
        <v>20</v>
      </c>
      <c r="E224">
        <v>28.5</v>
      </c>
      <c r="F224">
        <v>0</v>
      </c>
      <c r="G224">
        <v>0</v>
      </c>
      <c r="H224" t="s">
        <v>496</v>
      </c>
      <c r="I224">
        <v>27.720800000000001</v>
      </c>
      <c r="J224" t="s">
        <v>497</v>
      </c>
      <c r="K224" t="s">
        <v>41</v>
      </c>
      <c r="M224">
        <v>189</v>
      </c>
      <c r="N224" t="s">
        <v>498</v>
      </c>
    </row>
    <row r="225" spans="1:14" x14ac:dyDescent="0.3">
      <c r="A225">
        <v>1</v>
      </c>
      <c r="B225">
        <v>0</v>
      </c>
      <c r="C225" t="s">
        <v>499</v>
      </c>
      <c r="D225" t="s">
        <v>20</v>
      </c>
      <c r="F225">
        <v>0</v>
      </c>
      <c r="G225">
        <v>0</v>
      </c>
      <c r="H225">
        <v>112052</v>
      </c>
      <c r="I225">
        <v>0</v>
      </c>
      <c r="K225" t="s">
        <v>17</v>
      </c>
      <c r="N225" t="s">
        <v>500</v>
      </c>
    </row>
    <row r="226" spans="1:14" x14ac:dyDescent="0.3">
      <c r="A226">
        <v>1</v>
      </c>
      <c r="B226">
        <v>0</v>
      </c>
      <c r="C226" t="s">
        <v>501</v>
      </c>
      <c r="D226" t="s">
        <v>20</v>
      </c>
      <c r="E226">
        <v>45.5</v>
      </c>
      <c r="F226">
        <v>0</v>
      </c>
      <c r="G226">
        <v>0</v>
      </c>
      <c r="H226">
        <v>113043</v>
      </c>
      <c r="I226">
        <v>28.5</v>
      </c>
      <c r="J226" t="s">
        <v>407</v>
      </c>
      <c r="K226" t="s">
        <v>17</v>
      </c>
      <c r="M226">
        <v>166</v>
      </c>
      <c r="N226" t="s">
        <v>502</v>
      </c>
    </row>
    <row r="227" spans="1:14" x14ac:dyDescent="0.3">
      <c r="A227">
        <v>1</v>
      </c>
      <c r="B227">
        <v>0</v>
      </c>
      <c r="C227" t="s">
        <v>503</v>
      </c>
      <c r="D227" t="s">
        <v>20</v>
      </c>
      <c r="E227">
        <v>23</v>
      </c>
      <c r="F227">
        <v>0</v>
      </c>
      <c r="G227">
        <v>0</v>
      </c>
      <c r="H227">
        <v>12749</v>
      </c>
      <c r="I227">
        <v>93.5</v>
      </c>
      <c r="J227" t="s">
        <v>504</v>
      </c>
      <c r="K227" t="s">
        <v>17</v>
      </c>
      <c r="N227" t="s">
        <v>61</v>
      </c>
    </row>
    <row r="228" spans="1:14" x14ac:dyDescent="0.3">
      <c r="A228">
        <v>1</v>
      </c>
      <c r="B228">
        <v>0</v>
      </c>
      <c r="C228" t="s">
        <v>505</v>
      </c>
      <c r="D228" t="s">
        <v>20</v>
      </c>
      <c r="E228">
        <v>29</v>
      </c>
      <c r="F228">
        <v>1</v>
      </c>
      <c r="G228">
        <v>0</v>
      </c>
      <c r="H228">
        <v>113776</v>
      </c>
      <c r="I228">
        <v>66.599999999999994</v>
      </c>
      <c r="J228" t="s">
        <v>506</v>
      </c>
      <c r="K228" t="s">
        <v>17</v>
      </c>
      <c r="N228" t="s">
        <v>507</v>
      </c>
    </row>
    <row r="229" spans="1:14" x14ac:dyDescent="0.3">
      <c r="A229">
        <v>1</v>
      </c>
      <c r="B229">
        <v>1</v>
      </c>
      <c r="C229" t="s">
        <v>508</v>
      </c>
      <c r="D229" t="s">
        <v>15</v>
      </c>
      <c r="E229">
        <v>22</v>
      </c>
      <c r="F229">
        <v>1</v>
      </c>
      <c r="G229">
        <v>0</v>
      </c>
      <c r="H229">
        <v>113776</v>
      </c>
      <c r="I229">
        <v>66.599999999999994</v>
      </c>
      <c r="J229" t="s">
        <v>506</v>
      </c>
      <c r="K229" t="s">
        <v>17</v>
      </c>
      <c r="L229">
        <v>8</v>
      </c>
      <c r="N229" t="s">
        <v>507</v>
      </c>
    </row>
    <row r="230" spans="1:14" x14ac:dyDescent="0.3">
      <c r="A230">
        <v>1</v>
      </c>
      <c r="B230">
        <v>0</v>
      </c>
      <c r="C230" t="s">
        <v>509</v>
      </c>
      <c r="D230" t="s">
        <v>20</v>
      </c>
      <c r="E230">
        <v>18</v>
      </c>
      <c r="F230">
        <v>1</v>
      </c>
      <c r="G230">
        <v>0</v>
      </c>
      <c r="H230" t="s">
        <v>486</v>
      </c>
      <c r="I230">
        <v>108.9</v>
      </c>
      <c r="J230" t="s">
        <v>510</v>
      </c>
      <c r="K230" t="s">
        <v>41</v>
      </c>
      <c r="N230" t="s">
        <v>511</v>
      </c>
    </row>
    <row r="231" spans="1:14" x14ac:dyDescent="0.3">
      <c r="A231">
        <v>1</v>
      </c>
      <c r="B231">
        <v>1</v>
      </c>
      <c r="C231" t="s">
        <v>512</v>
      </c>
      <c r="D231" t="s">
        <v>15</v>
      </c>
      <c r="E231">
        <v>17</v>
      </c>
      <c r="F231">
        <v>1</v>
      </c>
      <c r="G231">
        <v>0</v>
      </c>
      <c r="H231" t="s">
        <v>486</v>
      </c>
      <c r="I231">
        <v>108.9</v>
      </c>
      <c r="J231" t="s">
        <v>510</v>
      </c>
      <c r="K231" t="s">
        <v>41</v>
      </c>
      <c r="L231">
        <v>8</v>
      </c>
      <c r="N231" t="s">
        <v>511</v>
      </c>
    </row>
    <row r="232" spans="1:14" x14ac:dyDescent="0.3">
      <c r="A232">
        <v>1</v>
      </c>
      <c r="B232">
        <v>1</v>
      </c>
      <c r="C232" t="s">
        <v>513</v>
      </c>
      <c r="D232" t="s">
        <v>15</v>
      </c>
      <c r="E232">
        <v>30</v>
      </c>
      <c r="F232">
        <v>0</v>
      </c>
      <c r="G232">
        <v>0</v>
      </c>
      <c r="H232">
        <v>12749</v>
      </c>
      <c r="I232">
        <v>93.5</v>
      </c>
      <c r="J232" t="s">
        <v>514</v>
      </c>
      <c r="K232" t="s">
        <v>17</v>
      </c>
      <c r="L232">
        <v>3</v>
      </c>
    </row>
    <row r="233" spans="1:14" x14ac:dyDescent="0.3">
      <c r="A233">
        <v>1</v>
      </c>
      <c r="B233">
        <v>1</v>
      </c>
      <c r="C233" t="s">
        <v>515</v>
      </c>
      <c r="D233" t="s">
        <v>20</v>
      </c>
      <c r="E233">
        <v>52</v>
      </c>
      <c r="F233">
        <v>0</v>
      </c>
      <c r="G233">
        <v>0</v>
      </c>
      <c r="H233">
        <v>113786</v>
      </c>
      <c r="I233">
        <v>30.5</v>
      </c>
      <c r="J233" t="s">
        <v>516</v>
      </c>
      <c r="K233" t="s">
        <v>17</v>
      </c>
      <c r="L233">
        <v>6</v>
      </c>
      <c r="N233" t="s">
        <v>517</v>
      </c>
    </row>
    <row r="234" spans="1:14" x14ac:dyDescent="0.3">
      <c r="A234">
        <v>1</v>
      </c>
      <c r="B234">
        <v>0</v>
      </c>
      <c r="C234" t="s">
        <v>518</v>
      </c>
      <c r="D234" t="s">
        <v>20</v>
      </c>
      <c r="E234">
        <v>47</v>
      </c>
      <c r="F234">
        <v>0</v>
      </c>
      <c r="G234">
        <v>0</v>
      </c>
      <c r="H234">
        <v>110465</v>
      </c>
      <c r="I234">
        <v>52</v>
      </c>
      <c r="J234" t="s">
        <v>519</v>
      </c>
      <c r="K234" t="s">
        <v>17</v>
      </c>
      <c r="M234">
        <v>207</v>
      </c>
      <c r="N234" t="s">
        <v>520</v>
      </c>
    </row>
    <row r="235" spans="1:14" x14ac:dyDescent="0.3">
      <c r="A235">
        <v>1</v>
      </c>
      <c r="B235">
        <v>1</v>
      </c>
      <c r="C235" t="s">
        <v>521</v>
      </c>
      <c r="D235" t="s">
        <v>15</v>
      </c>
      <c r="E235">
        <v>56</v>
      </c>
      <c r="F235">
        <v>0</v>
      </c>
      <c r="G235">
        <v>1</v>
      </c>
      <c r="H235">
        <v>11767</v>
      </c>
      <c r="I235">
        <v>83.158299999999997</v>
      </c>
      <c r="J235" t="s">
        <v>522</v>
      </c>
      <c r="K235" t="s">
        <v>41</v>
      </c>
      <c r="L235">
        <v>7</v>
      </c>
      <c r="N235" t="s">
        <v>249</v>
      </c>
    </row>
    <row r="236" spans="1:14" x14ac:dyDescent="0.3">
      <c r="A236">
        <v>1</v>
      </c>
      <c r="B236">
        <v>0</v>
      </c>
      <c r="C236" t="s">
        <v>523</v>
      </c>
      <c r="D236" t="s">
        <v>20</v>
      </c>
      <c r="E236">
        <v>38</v>
      </c>
      <c r="F236">
        <v>0</v>
      </c>
      <c r="G236">
        <v>0</v>
      </c>
      <c r="H236">
        <v>19972</v>
      </c>
      <c r="I236">
        <v>0</v>
      </c>
      <c r="K236" t="s">
        <v>17</v>
      </c>
      <c r="N236" t="s">
        <v>524</v>
      </c>
    </row>
    <row r="237" spans="1:14" x14ac:dyDescent="0.3">
      <c r="A237">
        <v>1</v>
      </c>
      <c r="B237">
        <v>1</v>
      </c>
      <c r="C237" t="s">
        <v>525</v>
      </c>
      <c r="D237" t="s">
        <v>20</v>
      </c>
      <c r="F237">
        <v>0</v>
      </c>
      <c r="G237">
        <v>0</v>
      </c>
      <c r="H237" t="s">
        <v>526</v>
      </c>
      <c r="I237">
        <v>39.6</v>
      </c>
      <c r="K237" t="s">
        <v>17</v>
      </c>
      <c r="L237" t="s">
        <v>67</v>
      </c>
      <c r="N237" t="s">
        <v>527</v>
      </c>
    </row>
    <row r="238" spans="1:14" x14ac:dyDescent="0.3">
      <c r="A238">
        <v>1</v>
      </c>
      <c r="B238">
        <v>0</v>
      </c>
      <c r="C238" t="s">
        <v>528</v>
      </c>
      <c r="D238" t="s">
        <v>20</v>
      </c>
      <c r="E238">
        <v>22</v>
      </c>
      <c r="F238">
        <v>0</v>
      </c>
      <c r="G238">
        <v>0</v>
      </c>
      <c r="H238" t="s">
        <v>85</v>
      </c>
      <c r="I238">
        <v>135.63329999999999</v>
      </c>
      <c r="K238" t="s">
        <v>41</v>
      </c>
      <c r="M238">
        <v>232</v>
      </c>
    </row>
    <row r="239" spans="1:14" x14ac:dyDescent="0.3">
      <c r="A239">
        <v>1</v>
      </c>
      <c r="B239">
        <v>0</v>
      </c>
      <c r="C239" t="s">
        <v>529</v>
      </c>
      <c r="D239" t="s">
        <v>20</v>
      </c>
      <c r="F239">
        <v>0</v>
      </c>
      <c r="G239">
        <v>0</v>
      </c>
      <c r="H239" t="s">
        <v>44</v>
      </c>
      <c r="I239">
        <v>227.52500000000001</v>
      </c>
      <c r="K239" t="s">
        <v>41</v>
      </c>
    </row>
    <row r="240" spans="1:14" x14ac:dyDescent="0.3">
      <c r="A240">
        <v>1</v>
      </c>
      <c r="B240">
        <v>1</v>
      </c>
      <c r="C240" t="s">
        <v>530</v>
      </c>
      <c r="D240" t="s">
        <v>15</v>
      </c>
      <c r="E240">
        <v>43</v>
      </c>
      <c r="F240">
        <v>0</v>
      </c>
      <c r="G240">
        <v>1</v>
      </c>
      <c r="H240">
        <v>24160</v>
      </c>
      <c r="I240">
        <v>211.33750000000001</v>
      </c>
      <c r="J240" t="s">
        <v>531</v>
      </c>
      <c r="K240" t="s">
        <v>17</v>
      </c>
      <c r="L240">
        <v>2</v>
      </c>
      <c r="N240" t="s">
        <v>18</v>
      </c>
    </row>
    <row r="241" spans="1:14" x14ac:dyDescent="0.3">
      <c r="A241">
        <v>1</v>
      </c>
      <c r="B241">
        <v>0</v>
      </c>
      <c r="C241" t="s">
        <v>532</v>
      </c>
      <c r="D241" t="s">
        <v>20</v>
      </c>
      <c r="E241">
        <v>31</v>
      </c>
      <c r="F241">
        <v>0</v>
      </c>
      <c r="G241">
        <v>0</v>
      </c>
      <c r="H241" t="s">
        <v>533</v>
      </c>
      <c r="I241">
        <v>50.495800000000003</v>
      </c>
      <c r="J241" t="s">
        <v>534</v>
      </c>
      <c r="K241" t="s">
        <v>17</v>
      </c>
      <c r="N241" t="s">
        <v>92</v>
      </c>
    </row>
    <row r="242" spans="1:14" x14ac:dyDescent="0.3">
      <c r="A242">
        <v>1</v>
      </c>
      <c r="B242">
        <v>1</v>
      </c>
      <c r="C242" t="s">
        <v>535</v>
      </c>
      <c r="D242" t="s">
        <v>20</v>
      </c>
      <c r="E242">
        <v>45</v>
      </c>
      <c r="F242">
        <v>0</v>
      </c>
      <c r="G242">
        <v>0</v>
      </c>
      <c r="H242">
        <v>111428</v>
      </c>
      <c r="I242">
        <v>26.55</v>
      </c>
      <c r="K242" t="s">
        <v>17</v>
      </c>
      <c r="L242">
        <v>9</v>
      </c>
      <c r="N242" t="s">
        <v>28</v>
      </c>
    </row>
    <row r="243" spans="1:14" x14ac:dyDescent="0.3">
      <c r="A243">
        <v>1</v>
      </c>
      <c r="B243">
        <v>0</v>
      </c>
      <c r="C243" t="s">
        <v>536</v>
      </c>
      <c r="D243" t="s">
        <v>20</v>
      </c>
      <c r="F243">
        <v>0</v>
      </c>
      <c r="G243">
        <v>0</v>
      </c>
      <c r="H243">
        <v>113767</v>
      </c>
      <c r="I243">
        <v>50</v>
      </c>
      <c r="J243" t="s">
        <v>537</v>
      </c>
      <c r="K243" t="s">
        <v>17</v>
      </c>
      <c r="N243" t="s">
        <v>538</v>
      </c>
    </row>
    <row r="244" spans="1:14" x14ac:dyDescent="0.3">
      <c r="A244">
        <v>1</v>
      </c>
      <c r="B244">
        <v>1</v>
      </c>
      <c r="C244" t="s">
        <v>539</v>
      </c>
      <c r="D244" t="s">
        <v>15</v>
      </c>
      <c r="E244">
        <v>33</v>
      </c>
      <c r="F244">
        <v>0</v>
      </c>
      <c r="G244">
        <v>0</v>
      </c>
      <c r="H244" t="s">
        <v>540</v>
      </c>
      <c r="I244">
        <v>27.720800000000001</v>
      </c>
      <c r="J244" t="s">
        <v>541</v>
      </c>
      <c r="K244" t="s">
        <v>41</v>
      </c>
      <c r="L244">
        <v>11</v>
      </c>
      <c r="N244" t="s">
        <v>50</v>
      </c>
    </row>
    <row r="245" spans="1:14" x14ac:dyDescent="0.3">
      <c r="A245">
        <v>1</v>
      </c>
      <c r="B245">
        <v>0</v>
      </c>
      <c r="C245" t="s">
        <v>542</v>
      </c>
      <c r="D245" t="s">
        <v>20</v>
      </c>
      <c r="E245">
        <v>46</v>
      </c>
      <c r="F245">
        <v>0</v>
      </c>
      <c r="G245">
        <v>0</v>
      </c>
      <c r="H245" t="s">
        <v>543</v>
      </c>
      <c r="I245">
        <v>79.2</v>
      </c>
      <c r="K245" t="s">
        <v>41</v>
      </c>
      <c r="M245">
        <v>16</v>
      </c>
      <c r="N245" t="s">
        <v>28</v>
      </c>
    </row>
    <row r="246" spans="1:14" x14ac:dyDescent="0.3">
      <c r="A246">
        <v>1</v>
      </c>
      <c r="B246">
        <v>0</v>
      </c>
      <c r="C246" t="s">
        <v>544</v>
      </c>
      <c r="D246" t="s">
        <v>20</v>
      </c>
      <c r="E246">
        <v>36</v>
      </c>
      <c r="F246">
        <v>0</v>
      </c>
      <c r="G246">
        <v>0</v>
      </c>
      <c r="H246">
        <v>13049</v>
      </c>
      <c r="I246">
        <v>40.125</v>
      </c>
      <c r="J246" t="s">
        <v>545</v>
      </c>
      <c r="K246" t="s">
        <v>41</v>
      </c>
      <c r="N246" t="s">
        <v>271</v>
      </c>
    </row>
    <row r="247" spans="1:14" x14ac:dyDescent="0.3">
      <c r="A247">
        <v>1</v>
      </c>
      <c r="B247">
        <v>1</v>
      </c>
      <c r="C247" t="s">
        <v>546</v>
      </c>
      <c r="D247" t="s">
        <v>15</v>
      </c>
      <c r="E247">
        <v>33</v>
      </c>
      <c r="F247">
        <v>0</v>
      </c>
      <c r="G247">
        <v>0</v>
      </c>
      <c r="H247">
        <v>110152</v>
      </c>
      <c r="I247">
        <v>86.5</v>
      </c>
      <c r="J247" t="s">
        <v>174</v>
      </c>
      <c r="K247" t="s">
        <v>17</v>
      </c>
      <c r="L247">
        <v>8</v>
      </c>
      <c r="N247" t="s">
        <v>547</v>
      </c>
    </row>
    <row r="248" spans="1:14" x14ac:dyDescent="0.3">
      <c r="A248">
        <v>1</v>
      </c>
      <c r="B248">
        <v>0</v>
      </c>
      <c r="C248" t="s">
        <v>548</v>
      </c>
      <c r="D248" t="s">
        <v>20</v>
      </c>
      <c r="E248">
        <v>55</v>
      </c>
      <c r="F248">
        <v>1</v>
      </c>
      <c r="G248">
        <v>0</v>
      </c>
      <c r="H248" t="s">
        <v>549</v>
      </c>
      <c r="I248">
        <v>59.4</v>
      </c>
      <c r="K248" t="s">
        <v>41</v>
      </c>
      <c r="N248" t="s">
        <v>28</v>
      </c>
    </row>
    <row r="249" spans="1:14" x14ac:dyDescent="0.3">
      <c r="A249">
        <v>1</v>
      </c>
      <c r="B249">
        <v>1</v>
      </c>
      <c r="C249" t="s">
        <v>550</v>
      </c>
      <c r="D249" t="s">
        <v>15</v>
      </c>
      <c r="E249">
        <v>54</v>
      </c>
      <c r="F249">
        <v>1</v>
      </c>
      <c r="G249">
        <v>0</v>
      </c>
      <c r="H249" t="s">
        <v>549</v>
      </c>
      <c r="I249">
        <v>59.4</v>
      </c>
      <c r="K249" t="s">
        <v>41</v>
      </c>
      <c r="L249">
        <v>6</v>
      </c>
      <c r="N249" t="s">
        <v>28</v>
      </c>
    </row>
    <row r="250" spans="1:14" x14ac:dyDescent="0.3">
      <c r="A250">
        <v>1</v>
      </c>
      <c r="B250">
        <v>0</v>
      </c>
      <c r="C250" t="s">
        <v>551</v>
      </c>
      <c r="D250" t="s">
        <v>20</v>
      </c>
      <c r="E250">
        <v>33</v>
      </c>
      <c r="F250">
        <v>0</v>
      </c>
      <c r="G250">
        <v>0</v>
      </c>
      <c r="H250">
        <v>113790</v>
      </c>
      <c r="I250">
        <v>26.55</v>
      </c>
      <c r="K250" t="s">
        <v>17</v>
      </c>
      <c r="M250">
        <v>109</v>
      </c>
      <c r="N250" t="s">
        <v>392</v>
      </c>
    </row>
    <row r="251" spans="1:14" x14ac:dyDescent="0.3">
      <c r="A251">
        <v>1</v>
      </c>
      <c r="B251">
        <v>1</v>
      </c>
      <c r="C251" t="s">
        <v>552</v>
      </c>
      <c r="D251" t="s">
        <v>20</v>
      </c>
      <c r="E251">
        <v>13</v>
      </c>
      <c r="F251">
        <v>2</v>
      </c>
      <c r="G251">
        <v>2</v>
      </c>
      <c r="H251" t="s">
        <v>106</v>
      </c>
      <c r="I251">
        <v>262.375</v>
      </c>
      <c r="J251" t="s">
        <v>553</v>
      </c>
      <c r="K251" t="s">
        <v>41</v>
      </c>
      <c r="L251">
        <v>4</v>
      </c>
      <c r="N251" t="s">
        <v>554</v>
      </c>
    </row>
    <row r="252" spans="1:14" x14ac:dyDescent="0.3">
      <c r="A252">
        <v>1</v>
      </c>
      <c r="B252">
        <v>1</v>
      </c>
      <c r="C252" t="s">
        <v>555</v>
      </c>
      <c r="D252" t="s">
        <v>15</v>
      </c>
      <c r="E252">
        <v>18</v>
      </c>
      <c r="F252">
        <v>2</v>
      </c>
      <c r="G252">
        <v>2</v>
      </c>
      <c r="H252" t="s">
        <v>106</v>
      </c>
      <c r="I252">
        <v>262.375</v>
      </c>
      <c r="J252" t="s">
        <v>553</v>
      </c>
      <c r="K252" t="s">
        <v>41</v>
      </c>
      <c r="L252">
        <v>4</v>
      </c>
      <c r="N252" t="s">
        <v>554</v>
      </c>
    </row>
    <row r="253" spans="1:14" x14ac:dyDescent="0.3">
      <c r="A253">
        <v>1</v>
      </c>
      <c r="B253">
        <v>1</v>
      </c>
      <c r="C253" t="s">
        <v>556</v>
      </c>
      <c r="D253" t="s">
        <v>15</v>
      </c>
      <c r="E253">
        <v>21</v>
      </c>
      <c r="F253">
        <v>2</v>
      </c>
      <c r="G253">
        <v>2</v>
      </c>
      <c r="H253" t="s">
        <v>106</v>
      </c>
      <c r="I253">
        <v>262.375</v>
      </c>
      <c r="J253" t="s">
        <v>553</v>
      </c>
      <c r="K253" t="s">
        <v>41</v>
      </c>
      <c r="L253">
        <v>4</v>
      </c>
      <c r="N253" t="s">
        <v>554</v>
      </c>
    </row>
    <row r="254" spans="1:14" x14ac:dyDescent="0.3">
      <c r="A254">
        <v>1</v>
      </c>
      <c r="B254">
        <v>0</v>
      </c>
      <c r="C254" t="s">
        <v>557</v>
      </c>
      <c r="D254" t="s">
        <v>20</v>
      </c>
      <c r="E254">
        <v>61</v>
      </c>
      <c r="F254">
        <v>1</v>
      </c>
      <c r="G254">
        <v>3</v>
      </c>
      <c r="H254" t="s">
        <v>106</v>
      </c>
      <c r="I254">
        <v>262.375</v>
      </c>
      <c r="J254" t="s">
        <v>553</v>
      </c>
      <c r="K254" t="s">
        <v>41</v>
      </c>
      <c r="N254" t="s">
        <v>554</v>
      </c>
    </row>
    <row r="255" spans="1:14" x14ac:dyDescent="0.3">
      <c r="A255">
        <v>1</v>
      </c>
      <c r="B255">
        <v>1</v>
      </c>
      <c r="C255" t="s">
        <v>558</v>
      </c>
      <c r="D255" t="s">
        <v>15</v>
      </c>
      <c r="E255">
        <v>48</v>
      </c>
      <c r="F255">
        <v>1</v>
      </c>
      <c r="G255">
        <v>3</v>
      </c>
      <c r="H255" t="s">
        <v>106</v>
      </c>
      <c r="I255">
        <v>262.375</v>
      </c>
      <c r="J255" t="s">
        <v>553</v>
      </c>
      <c r="K255" t="s">
        <v>41</v>
      </c>
      <c r="L255">
        <v>4</v>
      </c>
      <c r="N255" t="s">
        <v>554</v>
      </c>
    </row>
    <row r="256" spans="1:14" x14ac:dyDescent="0.3">
      <c r="A256">
        <v>1</v>
      </c>
      <c r="B256">
        <v>1</v>
      </c>
      <c r="C256" t="s">
        <v>559</v>
      </c>
      <c r="D256" t="s">
        <v>20</v>
      </c>
      <c r="F256">
        <v>0</v>
      </c>
      <c r="G256">
        <v>0</v>
      </c>
      <c r="H256">
        <v>19988</v>
      </c>
      <c r="I256">
        <v>30.5</v>
      </c>
      <c r="J256" t="s">
        <v>436</v>
      </c>
      <c r="K256" t="s">
        <v>17</v>
      </c>
      <c r="L256">
        <v>3</v>
      </c>
      <c r="N256" t="s">
        <v>560</v>
      </c>
    </row>
    <row r="257" spans="1:14" x14ac:dyDescent="0.3">
      <c r="A257">
        <v>1</v>
      </c>
      <c r="B257">
        <v>1</v>
      </c>
      <c r="C257" t="s">
        <v>561</v>
      </c>
      <c r="D257" t="s">
        <v>15</v>
      </c>
      <c r="E257">
        <v>24</v>
      </c>
      <c r="F257">
        <v>0</v>
      </c>
      <c r="G257">
        <v>0</v>
      </c>
      <c r="H257" t="s">
        <v>48</v>
      </c>
      <c r="I257">
        <v>69.3</v>
      </c>
      <c r="J257" t="s">
        <v>49</v>
      </c>
      <c r="K257" t="s">
        <v>41</v>
      </c>
      <c r="L257">
        <v>9</v>
      </c>
    </row>
    <row r="258" spans="1:14" x14ac:dyDescent="0.3">
      <c r="A258">
        <v>1</v>
      </c>
      <c r="B258">
        <v>1</v>
      </c>
      <c r="C258" t="s">
        <v>562</v>
      </c>
      <c r="D258" t="s">
        <v>20</v>
      </c>
      <c r="F258">
        <v>0</v>
      </c>
      <c r="G258">
        <v>0</v>
      </c>
      <c r="H258">
        <v>111163</v>
      </c>
      <c r="I258">
        <v>26</v>
      </c>
      <c r="K258" t="s">
        <v>17</v>
      </c>
      <c r="L258">
        <v>1</v>
      </c>
      <c r="N258" t="s">
        <v>28</v>
      </c>
    </row>
    <row r="259" spans="1:14" x14ac:dyDescent="0.3">
      <c r="A259">
        <v>1</v>
      </c>
      <c r="B259">
        <v>1</v>
      </c>
      <c r="C259" t="s">
        <v>563</v>
      </c>
      <c r="D259" t="s">
        <v>15</v>
      </c>
      <c r="E259">
        <v>35</v>
      </c>
      <c r="F259">
        <v>1</v>
      </c>
      <c r="G259">
        <v>0</v>
      </c>
      <c r="H259">
        <v>13236</v>
      </c>
      <c r="I259">
        <v>57.75</v>
      </c>
      <c r="J259" t="s">
        <v>564</v>
      </c>
      <c r="K259" t="s">
        <v>41</v>
      </c>
      <c r="L259">
        <v>11</v>
      </c>
      <c r="N259" t="s">
        <v>28</v>
      </c>
    </row>
    <row r="260" spans="1:14" x14ac:dyDescent="0.3">
      <c r="A260">
        <v>1</v>
      </c>
      <c r="B260">
        <v>1</v>
      </c>
      <c r="C260" t="s">
        <v>565</v>
      </c>
      <c r="D260" t="s">
        <v>15</v>
      </c>
      <c r="E260">
        <v>30</v>
      </c>
      <c r="F260">
        <v>0</v>
      </c>
      <c r="G260">
        <v>0</v>
      </c>
      <c r="H260">
        <v>113798</v>
      </c>
      <c r="I260">
        <v>31</v>
      </c>
      <c r="K260" t="s">
        <v>41</v>
      </c>
      <c r="L260">
        <v>4</v>
      </c>
    </row>
    <row r="261" spans="1:14" x14ac:dyDescent="0.3">
      <c r="A261">
        <v>1</v>
      </c>
      <c r="B261">
        <v>1</v>
      </c>
      <c r="C261" t="s">
        <v>566</v>
      </c>
      <c r="D261" t="s">
        <v>20</v>
      </c>
      <c r="E261">
        <v>34</v>
      </c>
      <c r="F261">
        <v>0</v>
      </c>
      <c r="G261">
        <v>0</v>
      </c>
      <c r="H261">
        <v>113794</v>
      </c>
      <c r="I261">
        <v>26.55</v>
      </c>
      <c r="K261" t="s">
        <v>17</v>
      </c>
      <c r="L261">
        <v>7</v>
      </c>
      <c r="N261" t="s">
        <v>28</v>
      </c>
    </row>
    <row r="262" spans="1:14" x14ac:dyDescent="0.3">
      <c r="A262">
        <v>1</v>
      </c>
      <c r="B262">
        <v>1</v>
      </c>
      <c r="C262" t="s">
        <v>567</v>
      </c>
      <c r="D262" t="s">
        <v>15</v>
      </c>
      <c r="E262">
        <v>40</v>
      </c>
      <c r="F262">
        <v>0</v>
      </c>
      <c r="G262">
        <v>0</v>
      </c>
      <c r="H262" t="s">
        <v>322</v>
      </c>
      <c r="I262">
        <v>153.46250000000001</v>
      </c>
      <c r="J262" t="s">
        <v>325</v>
      </c>
      <c r="K262" t="s">
        <v>17</v>
      </c>
      <c r="L262">
        <v>3</v>
      </c>
      <c r="N262" t="s">
        <v>568</v>
      </c>
    </row>
    <row r="263" spans="1:14" x14ac:dyDescent="0.3">
      <c r="A263">
        <v>1</v>
      </c>
      <c r="B263">
        <v>1</v>
      </c>
      <c r="C263" t="s">
        <v>569</v>
      </c>
      <c r="D263" t="s">
        <v>20</v>
      </c>
      <c r="E263">
        <v>35</v>
      </c>
      <c r="F263">
        <v>0</v>
      </c>
      <c r="G263">
        <v>0</v>
      </c>
      <c r="H263" t="s">
        <v>570</v>
      </c>
      <c r="I263">
        <v>26.287500000000001</v>
      </c>
      <c r="J263" t="s">
        <v>137</v>
      </c>
      <c r="K263" t="s">
        <v>17</v>
      </c>
      <c r="L263">
        <v>5</v>
      </c>
      <c r="N263" t="s">
        <v>18</v>
      </c>
    </row>
    <row r="264" spans="1:14" x14ac:dyDescent="0.3">
      <c r="A264">
        <v>1</v>
      </c>
      <c r="B264">
        <v>0</v>
      </c>
      <c r="C264" t="s">
        <v>571</v>
      </c>
      <c r="D264" t="s">
        <v>20</v>
      </c>
      <c r="E264">
        <v>50</v>
      </c>
      <c r="F264">
        <v>1</v>
      </c>
      <c r="G264">
        <v>0</v>
      </c>
      <c r="H264">
        <v>13507</v>
      </c>
      <c r="I264">
        <v>55.9</v>
      </c>
      <c r="J264" t="s">
        <v>572</v>
      </c>
      <c r="K264" t="s">
        <v>17</v>
      </c>
      <c r="N264" t="s">
        <v>573</v>
      </c>
    </row>
    <row r="265" spans="1:14" x14ac:dyDescent="0.3">
      <c r="A265">
        <v>1</v>
      </c>
      <c r="B265">
        <v>1</v>
      </c>
      <c r="C265" t="s">
        <v>574</v>
      </c>
      <c r="D265" t="s">
        <v>15</v>
      </c>
      <c r="E265">
        <v>39</v>
      </c>
      <c r="F265">
        <v>1</v>
      </c>
      <c r="G265">
        <v>0</v>
      </c>
      <c r="H265">
        <v>13507</v>
      </c>
      <c r="I265">
        <v>55.9</v>
      </c>
      <c r="J265" t="s">
        <v>572</v>
      </c>
      <c r="K265" t="s">
        <v>17</v>
      </c>
      <c r="L265">
        <v>11</v>
      </c>
      <c r="N265" t="s">
        <v>573</v>
      </c>
    </row>
    <row r="266" spans="1:14" x14ac:dyDescent="0.3">
      <c r="A266">
        <v>1</v>
      </c>
      <c r="B266">
        <v>1</v>
      </c>
      <c r="C266" t="s">
        <v>575</v>
      </c>
      <c r="D266" t="s">
        <v>20</v>
      </c>
      <c r="E266">
        <v>56</v>
      </c>
      <c r="F266">
        <v>0</v>
      </c>
      <c r="G266">
        <v>0</v>
      </c>
      <c r="H266">
        <v>13213</v>
      </c>
      <c r="I266">
        <v>35.5</v>
      </c>
      <c r="J266" t="s">
        <v>576</v>
      </c>
      <c r="K266" t="s">
        <v>41</v>
      </c>
      <c r="L266">
        <v>3</v>
      </c>
      <c r="N266" t="s">
        <v>577</v>
      </c>
    </row>
    <row r="267" spans="1:14" x14ac:dyDescent="0.3">
      <c r="A267">
        <v>1</v>
      </c>
      <c r="B267">
        <v>1</v>
      </c>
      <c r="C267" t="s">
        <v>578</v>
      </c>
      <c r="D267" t="s">
        <v>20</v>
      </c>
      <c r="E267">
        <v>28</v>
      </c>
      <c r="F267">
        <v>0</v>
      </c>
      <c r="G267">
        <v>0</v>
      </c>
      <c r="H267">
        <v>113788</v>
      </c>
      <c r="I267">
        <v>35.5</v>
      </c>
      <c r="J267" t="s">
        <v>579</v>
      </c>
      <c r="K267" t="s">
        <v>17</v>
      </c>
      <c r="L267">
        <v>7</v>
      </c>
      <c r="N267" t="s">
        <v>580</v>
      </c>
    </row>
    <row r="268" spans="1:14" x14ac:dyDescent="0.3">
      <c r="A268">
        <v>1</v>
      </c>
      <c r="B268">
        <v>0</v>
      </c>
      <c r="C268" t="s">
        <v>581</v>
      </c>
      <c r="D268" t="s">
        <v>20</v>
      </c>
      <c r="E268">
        <v>56</v>
      </c>
      <c r="F268">
        <v>0</v>
      </c>
      <c r="G268">
        <v>0</v>
      </c>
      <c r="H268">
        <v>113792</v>
      </c>
      <c r="I268">
        <v>26.55</v>
      </c>
      <c r="K268" t="s">
        <v>17</v>
      </c>
      <c r="N268" t="s">
        <v>28</v>
      </c>
    </row>
    <row r="269" spans="1:14" x14ac:dyDescent="0.3">
      <c r="A269">
        <v>1</v>
      </c>
      <c r="B269">
        <v>0</v>
      </c>
      <c r="C269" t="s">
        <v>582</v>
      </c>
      <c r="D269" t="s">
        <v>20</v>
      </c>
      <c r="E269">
        <v>56</v>
      </c>
      <c r="F269">
        <v>0</v>
      </c>
      <c r="G269">
        <v>0</v>
      </c>
      <c r="H269">
        <v>17764</v>
      </c>
      <c r="I269">
        <v>30.695799999999998</v>
      </c>
      <c r="J269" t="s">
        <v>583</v>
      </c>
      <c r="K269" t="s">
        <v>41</v>
      </c>
      <c r="N269" t="s">
        <v>584</v>
      </c>
    </row>
    <row r="270" spans="1:14" x14ac:dyDescent="0.3">
      <c r="A270">
        <v>1</v>
      </c>
      <c r="B270">
        <v>0</v>
      </c>
      <c r="C270" t="s">
        <v>585</v>
      </c>
      <c r="D270" t="s">
        <v>20</v>
      </c>
      <c r="E270">
        <v>24</v>
      </c>
      <c r="F270">
        <v>1</v>
      </c>
      <c r="G270">
        <v>0</v>
      </c>
      <c r="H270">
        <v>13695</v>
      </c>
      <c r="I270">
        <v>60</v>
      </c>
      <c r="J270" t="s">
        <v>586</v>
      </c>
      <c r="K270" t="s">
        <v>17</v>
      </c>
      <c r="N270" t="s">
        <v>587</v>
      </c>
    </row>
    <row r="271" spans="1:14" x14ac:dyDescent="0.3">
      <c r="A271">
        <v>1</v>
      </c>
      <c r="B271">
        <v>0</v>
      </c>
      <c r="C271" t="s">
        <v>588</v>
      </c>
      <c r="D271" t="s">
        <v>20</v>
      </c>
      <c r="F271">
        <v>0</v>
      </c>
      <c r="G271">
        <v>0</v>
      </c>
      <c r="H271">
        <v>113056</v>
      </c>
      <c r="I271">
        <v>26</v>
      </c>
      <c r="J271" t="s">
        <v>589</v>
      </c>
      <c r="K271" t="s">
        <v>17</v>
      </c>
      <c r="N271" t="s">
        <v>590</v>
      </c>
    </row>
    <row r="272" spans="1:14" x14ac:dyDescent="0.3">
      <c r="A272">
        <v>1</v>
      </c>
      <c r="B272">
        <v>1</v>
      </c>
      <c r="C272" t="s">
        <v>591</v>
      </c>
      <c r="D272" t="s">
        <v>15</v>
      </c>
      <c r="E272">
        <v>18</v>
      </c>
      <c r="F272">
        <v>1</v>
      </c>
      <c r="G272">
        <v>0</v>
      </c>
      <c r="H272">
        <v>13695</v>
      </c>
      <c r="I272">
        <v>60</v>
      </c>
      <c r="J272" t="s">
        <v>586</v>
      </c>
      <c r="K272" t="s">
        <v>17</v>
      </c>
      <c r="L272">
        <v>6</v>
      </c>
      <c r="N272" t="s">
        <v>587</v>
      </c>
    </row>
    <row r="273" spans="1:14" x14ac:dyDescent="0.3">
      <c r="A273">
        <v>1</v>
      </c>
      <c r="B273">
        <v>1</v>
      </c>
      <c r="C273" t="s">
        <v>592</v>
      </c>
      <c r="D273" t="s">
        <v>20</v>
      </c>
      <c r="E273">
        <v>24</v>
      </c>
      <c r="F273">
        <v>1</v>
      </c>
      <c r="G273">
        <v>0</v>
      </c>
      <c r="H273">
        <v>21228</v>
      </c>
      <c r="I273">
        <v>82.2667</v>
      </c>
      <c r="J273" t="s">
        <v>593</v>
      </c>
      <c r="K273" t="s">
        <v>17</v>
      </c>
      <c r="L273">
        <v>7</v>
      </c>
      <c r="N273" t="s">
        <v>594</v>
      </c>
    </row>
    <row r="274" spans="1:14" x14ac:dyDescent="0.3">
      <c r="A274">
        <v>1</v>
      </c>
      <c r="B274">
        <v>1</v>
      </c>
      <c r="C274" t="s">
        <v>595</v>
      </c>
      <c r="D274" t="s">
        <v>15</v>
      </c>
      <c r="E274">
        <v>23</v>
      </c>
      <c r="F274">
        <v>1</v>
      </c>
      <c r="G274">
        <v>0</v>
      </c>
      <c r="H274">
        <v>21228</v>
      </c>
      <c r="I274">
        <v>82.2667</v>
      </c>
      <c r="J274" t="s">
        <v>593</v>
      </c>
      <c r="K274" t="s">
        <v>17</v>
      </c>
      <c r="L274">
        <v>7</v>
      </c>
      <c r="N274" t="s">
        <v>594</v>
      </c>
    </row>
    <row r="275" spans="1:14" x14ac:dyDescent="0.3">
      <c r="A275">
        <v>1</v>
      </c>
      <c r="B275">
        <v>1</v>
      </c>
      <c r="C275" t="s">
        <v>596</v>
      </c>
      <c r="D275" t="s">
        <v>20</v>
      </c>
      <c r="E275">
        <v>6</v>
      </c>
      <c r="F275">
        <v>0</v>
      </c>
      <c r="G275">
        <v>2</v>
      </c>
      <c r="H275">
        <v>16966</v>
      </c>
      <c r="I275">
        <v>134.5</v>
      </c>
      <c r="J275" t="s">
        <v>597</v>
      </c>
      <c r="K275" t="s">
        <v>41</v>
      </c>
      <c r="L275">
        <v>3</v>
      </c>
      <c r="N275" t="s">
        <v>598</v>
      </c>
    </row>
    <row r="276" spans="1:14" x14ac:dyDescent="0.3">
      <c r="A276">
        <v>1</v>
      </c>
      <c r="B276">
        <v>1</v>
      </c>
      <c r="C276" t="s">
        <v>599</v>
      </c>
      <c r="D276" t="s">
        <v>20</v>
      </c>
      <c r="E276">
        <v>45</v>
      </c>
      <c r="F276">
        <v>1</v>
      </c>
      <c r="G276">
        <v>1</v>
      </c>
      <c r="H276">
        <v>16966</v>
      </c>
      <c r="I276">
        <v>134.5</v>
      </c>
      <c r="J276" t="s">
        <v>597</v>
      </c>
      <c r="K276" t="s">
        <v>41</v>
      </c>
      <c r="L276">
        <v>3</v>
      </c>
      <c r="N276" t="s">
        <v>598</v>
      </c>
    </row>
    <row r="277" spans="1:14" x14ac:dyDescent="0.3">
      <c r="A277">
        <v>1</v>
      </c>
      <c r="B277">
        <v>1</v>
      </c>
      <c r="C277" t="s">
        <v>600</v>
      </c>
      <c r="D277" t="s">
        <v>15</v>
      </c>
      <c r="E277">
        <v>40</v>
      </c>
      <c r="F277">
        <v>1</v>
      </c>
      <c r="G277">
        <v>1</v>
      </c>
      <c r="H277">
        <v>16966</v>
      </c>
      <c r="I277">
        <v>134.5</v>
      </c>
      <c r="J277" t="s">
        <v>597</v>
      </c>
      <c r="K277" t="s">
        <v>41</v>
      </c>
      <c r="L277">
        <v>3</v>
      </c>
      <c r="N277" t="s">
        <v>598</v>
      </c>
    </row>
    <row r="278" spans="1:14" x14ac:dyDescent="0.3">
      <c r="A278">
        <v>1</v>
      </c>
      <c r="B278">
        <v>0</v>
      </c>
      <c r="C278" t="s">
        <v>601</v>
      </c>
      <c r="D278" t="s">
        <v>20</v>
      </c>
      <c r="E278">
        <v>57</v>
      </c>
      <c r="F278">
        <v>1</v>
      </c>
      <c r="G278">
        <v>0</v>
      </c>
      <c r="H278" t="s">
        <v>432</v>
      </c>
      <c r="I278">
        <v>146.52080000000001</v>
      </c>
      <c r="J278" t="s">
        <v>602</v>
      </c>
      <c r="K278" t="s">
        <v>41</v>
      </c>
      <c r="N278" t="s">
        <v>50</v>
      </c>
    </row>
    <row r="279" spans="1:14" x14ac:dyDescent="0.3">
      <c r="A279">
        <v>1</v>
      </c>
      <c r="B279">
        <v>1</v>
      </c>
      <c r="C279" t="s">
        <v>603</v>
      </c>
      <c r="D279" t="s">
        <v>15</v>
      </c>
      <c r="F279">
        <v>1</v>
      </c>
      <c r="G279">
        <v>0</v>
      </c>
      <c r="H279" t="s">
        <v>432</v>
      </c>
      <c r="I279">
        <v>146.52080000000001</v>
      </c>
      <c r="J279" t="s">
        <v>602</v>
      </c>
      <c r="K279" t="s">
        <v>41</v>
      </c>
      <c r="L279">
        <v>6</v>
      </c>
      <c r="N279" t="s">
        <v>50</v>
      </c>
    </row>
    <row r="280" spans="1:14" x14ac:dyDescent="0.3">
      <c r="A280">
        <v>1</v>
      </c>
      <c r="B280">
        <v>1</v>
      </c>
      <c r="C280" t="s">
        <v>604</v>
      </c>
      <c r="D280" t="s">
        <v>20</v>
      </c>
      <c r="E280">
        <v>32</v>
      </c>
      <c r="F280">
        <v>0</v>
      </c>
      <c r="G280">
        <v>0</v>
      </c>
      <c r="H280">
        <v>13214</v>
      </c>
      <c r="I280">
        <v>30.5</v>
      </c>
      <c r="J280" t="s">
        <v>605</v>
      </c>
      <c r="K280" t="s">
        <v>41</v>
      </c>
      <c r="L280">
        <v>3</v>
      </c>
      <c r="N280" t="s">
        <v>577</v>
      </c>
    </row>
    <row r="281" spans="1:14" x14ac:dyDescent="0.3">
      <c r="A281">
        <v>1</v>
      </c>
      <c r="B281">
        <v>0</v>
      </c>
      <c r="C281" t="s">
        <v>606</v>
      </c>
      <c r="D281" t="s">
        <v>20</v>
      </c>
      <c r="E281">
        <v>62</v>
      </c>
      <c r="F281">
        <v>0</v>
      </c>
      <c r="G281">
        <v>0</v>
      </c>
      <c r="H281">
        <v>113514</v>
      </c>
      <c r="I281">
        <v>26.55</v>
      </c>
      <c r="J281" t="s">
        <v>607</v>
      </c>
      <c r="K281" t="s">
        <v>17</v>
      </c>
      <c r="N281" t="s">
        <v>608</v>
      </c>
    </row>
    <row r="282" spans="1:14" x14ac:dyDescent="0.3">
      <c r="A282">
        <v>1</v>
      </c>
      <c r="B282">
        <v>1</v>
      </c>
      <c r="C282" t="s">
        <v>609</v>
      </c>
      <c r="D282" t="s">
        <v>20</v>
      </c>
      <c r="E282">
        <v>54</v>
      </c>
      <c r="F282">
        <v>1</v>
      </c>
      <c r="G282">
        <v>0</v>
      </c>
      <c r="H282">
        <v>11778</v>
      </c>
      <c r="I282">
        <v>55.441699999999997</v>
      </c>
      <c r="J282" t="s">
        <v>610</v>
      </c>
      <c r="K282" t="s">
        <v>41</v>
      </c>
      <c r="L282">
        <v>1</v>
      </c>
      <c r="N282" t="s">
        <v>611</v>
      </c>
    </row>
    <row r="283" spans="1:14" x14ac:dyDescent="0.3">
      <c r="A283">
        <v>1</v>
      </c>
      <c r="B283">
        <v>1</v>
      </c>
      <c r="C283" t="s">
        <v>612</v>
      </c>
      <c r="D283" t="s">
        <v>15</v>
      </c>
      <c r="E283">
        <v>43</v>
      </c>
      <c r="F283">
        <v>1</v>
      </c>
      <c r="G283">
        <v>0</v>
      </c>
      <c r="H283">
        <v>11778</v>
      </c>
      <c r="I283">
        <v>55.441699999999997</v>
      </c>
      <c r="J283" t="s">
        <v>610</v>
      </c>
      <c r="K283" t="s">
        <v>41</v>
      </c>
      <c r="L283">
        <v>5</v>
      </c>
      <c r="N283" t="s">
        <v>611</v>
      </c>
    </row>
    <row r="284" spans="1:14" x14ac:dyDescent="0.3">
      <c r="A284">
        <v>1</v>
      </c>
      <c r="B284">
        <v>1</v>
      </c>
      <c r="C284" t="s">
        <v>613</v>
      </c>
      <c r="D284" t="s">
        <v>15</v>
      </c>
      <c r="E284">
        <v>52</v>
      </c>
      <c r="F284">
        <v>1</v>
      </c>
      <c r="G284">
        <v>0</v>
      </c>
      <c r="H284">
        <v>36947</v>
      </c>
      <c r="I284">
        <v>78.2667</v>
      </c>
      <c r="J284" t="s">
        <v>253</v>
      </c>
      <c r="K284" t="s">
        <v>41</v>
      </c>
      <c r="L284">
        <v>4</v>
      </c>
      <c r="N284" t="s">
        <v>614</v>
      </c>
    </row>
    <row r="285" spans="1:14" x14ac:dyDescent="0.3">
      <c r="A285">
        <v>1</v>
      </c>
      <c r="B285">
        <v>0</v>
      </c>
      <c r="C285" t="s">
        <v>615</v>
      </c>
      <c r="D285" t="s">
        <v>20</v>
      </c>
      <c r="F285">
        <v>0</v>
      </c>
      <c r="G285">
        <v>0</v>
      </c>
      <c r="H285" t="s">
        <v>616</v>
      </c>
      <c r="I285">
        <v>27.720800000000001</v>
      </c>
      <c r="K285" t="s">
        <v>41</v>
      </c>
      <c r="N285" t="s">
        <v>617</v>
      </c>
    </row>
    <row r="286" spans="1:14" x14ac:dyDescent="0.3">
      <c r="A286">
        <v>1</v>
      </c>
      <c r="B286">
        <v>1</v>
      </c>
      <c r="C286" t="s">
        <v>618</v>
      </c>
      <c r="D286" t="s">
        <v>15</v>
      </c>
      <c r="E286">
        <v>62</v>
      </c>
      <c r="F286">
        <v>0</v>
      </c>
      <c r="G286">
        <v>0</v>
      </c>
      <c r="H286">
        <v>113572</v>
      </c>
      <c r="I286">
        <v>80</v>
      </c>
      <c r="J286" t="s">
        <v>380</v>
      </c>
      <c r="L286">
        <v>6</v>
      </c>
      <c r="N286" t="s">
        <v>619</v>
      </c>
    </row>
    <row r="287" spans="1:14" x14ac:dyDescent="0.3">
      <c r="A287">
        <v>1</v>
      </c>
      <c r="B287">
        <v>0</v>
      </c>
      <c r="C287" t="s">
        <v>620</v>
      </c>
      <c r="D287" t="s">
        <v>20</v>
      </c>
      <c r="E287">
        <v>67</v>
      </c>
      <c r="F287">
        <v>1</v>
      </c>
      <c r="G287">
        <v>0</v>
      </c>
      <c r="H287" t="s">
        <v>76</v>
      </c>
      <c r="I287">
        <v>221.7792</v>
      </c>
      <c r="J287" t="s">
        <v>621</v>
      </c>
      <c r="K287" t="s">
        <v>17</v>
      </c>
      <c r="M287">
        <v>96</v>
      </c>
      <c r="N287" t="s">
        <v>28</v>
      </c>
    </row>
    <row r="288" spans="1:14" x14ac:dyDescent="0.3">
      <c r="A288">
        <v>1</v>
      </c>
      <c r="B288">
        <v>0</v>
      </c>
      <c r="C288" t="s">
        <v>622</v>
      </c>
      <c r="D288" t="s">
        <v>15</v>
      </c>
      <c r="E288">
        <v>63</v>
      </c>
      <c r="F288">
        <v>1</v>
      </c>
      <c r="G288">
        <v>0</v>
      </c>
      <c r="H288" t="s">
        <v>76</v>
      </c>
      <c r="I288">
        <v>221.7792</v>
      </c>
      <c r="J288" t="s">
        <v>621</v>
      </c>
      <c r="K288" t="s">
        <v>17</v>
      </c>
      <c r="N288" t="s">
        <v>28</v>
      </c>
    </row>
    <row r="289" spans="1:14" x14ac:dyDescent="0.3">
      <c r="A289">
        <v>1</v>
      </c>
      <c r="B289">
        <v>0</v>
      </c>
      <c r="C289" t="s">
        <v>623</v>
      </c>
      <c r="D289" t="s">
        <v>20</v>
      </c>
      <c r="E289">
        <v>61</v>
      </c>
      <c r="F289">
        <v>0</v>
      </c>
      <c r="G289">
        <v>0</v>
      </c>
      <c r="H289">
        <v>36963</v>
      </c>
      <c r="I289">
        <v>32.320799999999998</v>
      </c>
      <c r="J289" t="s">
        <v>624</v>
      </c>
      <c r="K289" t="s">
        <v>17</v>
      </c>
      <c r="M289">
        <v>46</v>
      </c>
      <c r="N289" t="s">
        <v>625</v>
      </c>
    </row>
    <row r="290" spans="1:14" x14ac:dyDescent="0.3">
      <c r="A290">
        <v>1</v>
      </c>
      <c r="B290">
        <v>1</v>
      </c>
      <c r="C290" t="s">
        <v>626</v>
      </c>
      <c r="D290" t="s">
        <v>15</v>
      </c>
      <c r="E290">
        <v>48</v>
      </c>
      <c r="F290">
        <v>0</v>
      </c>
      <c r="G290">
        <v>0</v>
      </c>
      <c r="H290">
        <v>17466</v>
      </c>
      <c r="I290">
        <v>25.929200000000002</v>
      </c>
      <c r="J290" t="s">
        <v>411</v>
      </c>
      <c r="K290" t="s">
        <v>17</v>
      </c>
      <c r="L290">
        <v>8</v>
      </c>
      <c r="N290" t="s">
        <v>266</v>
      </c>
    </row>
    <row r="291" spans="1:14" x14ac:dyDescent="0.3">
      <c r="A291">
        <v>1</v>
      </c>
      <c r="B291">
        <v>1</v>
      </c>
      <c r="C291" t="s">
        <v>627</v>
      </c>
      <c r="D291" t="s">
        <v>15</v>
      </c>
      <c r="E291">
        <v>18</v>
      </c>
      <c r="F291">
        <v>0</v>
      </c>
      <c r="G291">
        <v>2</v>
      </c>
      <c r="H291">
        <v>110413</v>
      </c>
      <c r="I291">
        <v>79.650000000000006</v>
      </c>
      <c r="J291" t="s">
        <v>628</v>
      </c>
      <c r="K291" t="s">
        <v>17</v>
      </c>
      <c r="L291">
        <v>8</v>
      </c>
      <c r="N291" t="s">
        <v>28</v>
      </c>
    </row>
    <row r="292" spans="1:14" x14ac:dyDescent="0.3">
      <c r="A292">
        <v>1</v>
      </c>
      <c r="B292">
        <v>0</v>
      </c>
      <c r="C292" t="s">
        <v>629</v>
      </c>
      <c r="D292" t="s">
        <v>20</v>
      </c>
      <c r="E292">
        <v>52</v>
      </c>
      <c r="F292">
        <v>1</v>
      </c>
      <c r="G292">
        <v>1</v>
      </c>
      <c r="H292">
        <v>110413</v>
      </c>
      <c r="I292">
        <v>79.650000000000006</v>
      </c>
      <c r="J292" t="s">
        <v>630</v>
      </c>
      <c r="K292" t="s">
        <v>17</v>
      </c>
      <c r="N292" t="s">
        <v>28</v>
      </c>
    </row>
    <row r="293" spans="1:14" x14ac:dyDescent="0.3">
      <c r="A293">
        <v>1</v>
      </c>
      <c r="B293">
        <v>1</v>
      </c>
      <c r="C293" t="s">
        <v>631</v>
      </c>
      <c r="D293" t="s">
        <v>15</v>
      </c>
      <c r="E293">
        <v>39</v>
      </c>
      <c r="F293">
        <v>1</v>
      </c>
      <c r="G293">
        <v>1</v>
      </c>
      <c r="H293">
        <v>110413</v>
      </c>
      <c r="I293">
        <v>79.650000000000006</v>
      </c>
      <c r="J293" t="s">
        <v>630</v>
      </c>
      <c r="K293" t="s">
        <v>17</v>
      </c>
      <c r="L293">
        <v>8</v>
      </c>
      <c r="N293" t="s">
        <v>28</v>
      </c>
    </row>
    <row r="294" spans="1:14" x14ac:dyDescent="0.3">
      <c r="A294">
        <v>1</v>
      </c>
      <c r="B294">
        <v>1</v>
      </c>
      <c r="C294" t="s">
        <v>632</v>
      </c>
      <c r="D294" t="s">
        <v>20</v>
      </c>
      <c r="E294">
        <v>48</v>
      </c>
      <c r="F294">
        <v>1</v>
      </c>
      <c r="G294">
        <v>0</v>
      </c>
      <c r="H294">
        <v>19996</v>
      </c>
      <c r="I294">
        <v>52</v>
      </c>
      <c r="J294" t="s">
        <v>633</v>
      </c>
      <c r="K294" t="s">
        <v>17</v>
      </c>
      <c r="L294" t="s">
        <v>634</v>
      </c>
      <c r="N294" t="s">
        <v>635</v>
      </c>
    </row>
    <row r="295" spans="1:14" x14ac:dyDescent="0.3">
      <c r="A295">
        <v>1</v>
      </c>
      <c r="B295">
        <v>1</v>
      </c>
      <c r="C295" t="s">
        <v>636</v>
      </c>
      <c r="D295" t="s">
        <v>15</v>
      </c>
      <c r="F295">
        <v>1</v>
      </c>
      <c r="G295">
        <v>0</v>
      </c>
      <c r="H295">
        <v>19996</v>
      </c>
      <c r="I295">
        <v>52</v>
      </c>
      <c r="J295" t="s">
        <v>633</v>
      </c>
      <c r="K295" t="s">
        <v>17</v>
      </c>
      <c r="L295" t="s">
        <v>634</v>
      </c>
      <c r="N295" t="s">
        <v>635</v>
      </c>
    </row>
    <row r="296" spans="1:14" x14ac:dyDescent="0.3">
      <c r="A296">
        <v>1</v>
      </c>
      <c r="B296">
        <v>0</v>
      </c>
      <c r="C296" t="s">
        <v>637</v>
      </c>
      <c r="D296" t="s">
        <v>20</v>
      </c>
      <c r="E296">
        <v>49</v>
      </c>
      <c r="F296">
        <v>1</v>
      </c>
      <c r="G296">
        <v>1</v>
      </c>
      <c r="H296">
        <v>17421</v>
      </c>
      <c r="I296">
        <v>110.88330000000001</v>
      </c>
      <c r="J296" t="s">
        <v>638</v>
      </c>
      <c r="K296" t="s">
        <v>41</v>
      </c>
      <c r="N296" t="s">
        <v>614</v>
      </c>
    </row>
    <row r="297" spans="1:14" x14ac:dyDescent="0.3">
      <c r="A297">
        <v>1</v>
      </c>
      <c r="B297">
        <v>1</v>
      </c>
      <c r="C297" t="s">
        <v>639</v>
      </c>
      <c r="D297" t="s">
        <v>20</v>
      </c>
      <c r="E297">
        <v>17</v>
      </c>
      <c r="F297">
        <v>0</v>
      </c>
      <c r="G297">
        <v>2</v>
      </c>
      <c r="H297">
        <v>17421</v>
      </c>
      <c r="I297">
        <v>110.88330000000001</v>
      </c>
      <c r="J297" t="s">
        <v>640</v>
      </c>
      <c r="K297" t="s">
        <v>41</v>
      </c>
      <c r="L297" t="s">
        <v>54</v>
      </c>
      <c r="N297" t="s">
        <v>614</v>
      </c>
    </row>
    <row r="298" spans="1:14" x14ac:dyDescent="0.3">
      <c r="A298">
        <v>1</v>
      </c>
      <c r="B298">
        <v>1</v>
      </c>
      <c r="C298" t="s">
        <v>641</v>
      </c>
      <c r="D298" t="s">
        <v>15</v>
      </c>
      <c r="E298">
        <v>39</v>
      </c>
      <c r="F298">
        <v>1</v>
      </c>
      <c r="G298">
        <v>1</v>
      </c>
      <c r="H298">
        <v>17421</v>
      </c>
      <c r="I298">
        <v>110.88330000000001</v>
      </c>
      <c r="J298" t="s">
        <v>638</v>
      </c>
      <c r="K298" t="s">
        <v>41</v>
      </c>
      <c r="L298">
        <v>4</v>
      </c>
      <c r="N298" t="s">
        <v>614</v>
      </c>
    </row>
    <row r="299" spans="1:14" x14ac:dyDescent="0.3">
      <c r="A299">
        <v>1</v>
      </c>
      <c r="B299">
        <v>1</v>
      </c>
      <c r="C299" t="s">
        <v>642</v>
      </c>
      <c r="D299" t="s">
        <v>15</v>
      </c>
      <c r="F299">
        <v>0</v>
      </c>
      <c r="G299">
        <v>0</v>
      </c>
      <c r="H299" t="s">
        <v>543</v>
      </c>
      <c r="I299">
        <v>79.2</v>
      </c>
      <c r="K299" t="s">
        <v>41</v>
      </c>
      <c r="L299" t="s">
        <v>37</v>
      </c>
      <c r="N299" t="s">
        <v>28</v>
      </c>
    </row>
    <row r="300" spans="1:14" x14ac:dyDescent="0.3">
      <c r="A300">
        <v>1</v>
      </c>
      <c r="B300">
        <v>1</v>
      </c>
      <c r="C300" t="s">
        <v>643</v>
      </c>
      <c r="D300" t="s">
        <v>20</v>
      </c>
      <c r="E300">
        <v>31</v>
      </c>
      <c r="F300">
        <v>0</v>
      </c>
      <c r="G300">
        <v>0</v>
      </c>
      <c r="H300">
        <v>2543</v>
      </c>
      <c r="I300">
        <v>28.537500000000001</v>
      </c>
      <c r="J300" t="s">
        <v>644</v>
      </c>
      <c r="K300" t="s">
        <v>41</v>
      </c>
      <c r="L300">
        <v>7</v>
      </c>
      <c r="N300" t="s">
        <v>645</v>
      </c>
    </row>
    <row r="301" spans="1:14" x14ac:dyDescent="0.3">
      <c r="A301">
        <v>1</v>
      </c>
      <c r="B301">
        <v>0</v>
      </c>
      <c r="C301" t="s">
        <v>646</v>
      </c>
      <c r="D301" t="s">
        <v>20</v>
      </c>
      <c r="E301">
        <v>40</v>
      </c>
      <c r="F301">
        <v>0</v>
      </c>
      <c r="G301">
        <v>0</v>
      </c>
      <c r="H301" t="s">
        <v>647</v>
      </c>
      <c r="I301">
        <v>27.720800000000001</v>
      </c>
      <c r="K301" t="s">
        <v>41</v>
      </c>
      <c r="N301" t="s">
        <v>648</v>
      </c>
    </row>
    <row r="302" spans="1:14" x14ac:dyDescent="0.3">
      <c r="A302">
        <v>1</v>
      </c>
      <c r="B302">
        <v>0</v>
      </c>
      <c r="C302" t="s">
        <v>649</v>
      </c>
      <c r="D302" t="s">
        <v>20</v>
      </c>
      <c r="E302">
        <v>61</v>
      </c>
      <c r="F302">
        <v>0</v>
      </c>
      <c r="G302">
        <v>0</v>
      </c>
      <c r="H302">
        <v>111240</v>
      </c>
      <c r="I302">
        <v>33.5</v>
      </c>
      <c r="J302" t="s">
        <v>650</v>
      </c>
      <c r="K302" t="s">
        <v>17</v>
      </c>
      <c r="M302">
        <v>245</v>
      </c>
      <c r="N302" t="s">
        <v>266</v>
      </c>
    </row>
    <row r="303" spans="1:14" x14ac:dyDescent="0.3">
      <c r="A303">
        <v>1</v>
      </c>
      <c r="B303">
        <v>0</v>
      </c>
      <c r="C303" t="s">
        <v>651</v>
      </c>
      <c r="D303" t="s">
        <v>20</v>
      </c>
      <c r="E303">
        <v>47</v>
      </c>
      <c r="F303">
        <v>0</v>
      </c>
      <c r="G303">
        <v>0</v>
      </c>
      <c r="H303">
        <v>36967</v>
      </c>
      <c r="I303">
        <v>34.020800000000001</v>
      </c>
      <c r="J303" t="s">
        <v>652</v>
      </c>
      <c r="K303" t="s">
        <v>17</v>
      </c>
      <c r="N303" t="s">
        <v>653</v>
      </c>
    </row>
    <row r="304" spans="1:14" x14ac:dyDescent="0.3">
      <c r="A304">
        <v>1</v>
      </c>
      <c r="B304">
        <v>1</v>
      </c>
      <c r="C304" t="s">
        <v>654</v>
      </c>
      <c r="D304" t="s">
        <v>15</v>
      </c>
      <c r="E304">
        <v>35</v>
      </c>
      <c r="F304">
        <v>0</v>
      </c>
      <c r="G304">
        <v>0</v>
      </c>
      <c r="H304" t="s">
        <v>141</v>
      </c>
      <c r="I304">
        <v>512.32920000000001</v>
      </c>
      <c r="K304" t="s">
        <v>41</v>
      </c>
      <c r="L304">
        <v>3</v>
      </c>
    </row>
    <row r="305" spans="1:14" x14ac:dyDescent="0.3">
      <c r="A305">
        <v>1</v>
      </c>
      <c r="B305">
        <v>0</v>
      </c>
      <c r="C305" t="s">
        <v>655</v>
      </c>
      <c r="D305" t="s">
        <v>20</v>
      </c>
      <c r="E305">
        <v>64</v>
      </c>
      <c r="F305">
        <v>1</v>
      </c>
      <c r="G305">
        <v>0</v>
      </c>
      <c r="H305">
        <v>110813</v>
      </c>
      <c r="I305">
        <v>75.25</v>
      </c>
      <c r="J305" t="s">
        <v>656</v>
      </c>
      <c r="K305" t="s">
        <v>41</v>
      </c>
      <c r="N305" t="s">
        <v>408</v>
      </c>
    </row>
    <row r="306" spans="1:14" x14ac:dyDescent="0.3">
      <c r="A306">
        <v>1</v>
      </c>
      <c r="B306">
        <v>1</v>
      </c>
      <c r="C306" t="s">
        <v>657</v>
      </c>
      <c r="D306" t="s">
        <v>15</v>
      </c>
      <c r="E306">
        <v>60</v>
      </c>
      <c r="F306">
        <v>1</v>
      </c>
      <c r="G306">
        <v>0</v>
      </c>
      <c r="H306">
        <v>110813</v>
      </c>
      <c r="I306">
        <v>75.25</v>
      </c>
      <c r="J306" t="s">
        <v>656</v>
      </c>
      <c r="K306" t="s">
        <v>41</v>
      </c>
      <c r="L306">
        <v>5</v>
      </c>
      <c r="N306" t="s">
        <v>408</v>
      </c>
    </row>
    <row r="307" spans="1:14" x14ac:dyDescent="0.3">
      <c r="A307">
        <v>1</v>
      </c>
      <c r="B307">
        <v>0</v>
      </c>
      <c r="C307" t="s">
        <v>658</v>
      </c>
      <c r="D307" t="s">
        <v>20</v>
      </c>
      <c r="E307">
        <v>60</v>
      </c>
      <c r="F307">
        <v>0</v>
      </c>
      <c r="G307">
        <v>0</v>
      </c>
      <c r="H307">
        <v>113800</v>
      </c>
      <c r="I307">
        <v>26.55</v>
      </c>
      <c r="K307" t="s">
        <v>17</v>
      </c>
      <c r="N307" t="s">
        <v>659</v>
      </c>
    </row>
    <row r="308" spans="1:14" x14ac:dyDescent="0.3">
      <c r="A308">
        <v>1</v>
      </c>
      <c r="B308">
        <v>0</v>
      </c>
      <c r="C308" t="s">
        <v>660</v>
      </c>
      <c r="D308" t="s">
        <v>20</v>
      </c>
      <c r="E308">
        <v>54</v>
      </c>
      <c r="F308">
        <v>0</v>
      </c>
      <c r="G308">
        <v>1</v>
      </c>
      <c r="H308">
        <v>35281</v>
      </c>
      <c r="I308">
        <v>77.287499999999994</v>
      </c>
      <c r="J308" t="s">
        <v>661</v>
      </c>
      <c r="K308" t="s">
        <v>17</v>
      </c>
      <c r="N308" t="s">
        <v>662</v>
      </c>
    </row>
    <row r="309" spans="1:14" x14ac:dyDescent="0.3">
      <c r="A309">
        <v>1</v>
      </c>
      <c r="B309">
        <v>0</v>
      </c>
      <c r="C309" t="s">
        <v>663</v>
      </c>
      <c r="D309" t="s">
        <v>20</v>
      </c>
      <c r="E309">
        <v>21</v>
      </c>
      <c r="F309">
        <v>0</v>
      </c>
      <c r="G309">
        <v>1</v>
      </c>
      <c r="H309">
        <v>35281</v>
      </c>
      <c r="I309">
        <v>77.287499999999994</v>
      </c>
      <c r="J309" t="s">
        <v>661</v>
      </c>
      <c r="K309" t="s">
        <v>17</v>
      </c>
      <c r="M309">
        <v>169</v>
      </c>
      <c r="N309" t="s">
        <v>662</v>
      </c>
    </row>
    <row r="310" spans="1:14" x14ac:dyDescent="0.3">
      <c r="A310">
        <v>1</v>
      </c>
      <c r="B310">
        <v>1</v>
      </c>
      <c r="C310" t="s">
        <v>664</v>
      </c>
      <c r="D310" t="s">
        <v>15</v>
      </c>
      <c r="E310">
        <v>55</v>
      </c>
      <c r="F310">
        <v>0</v>
      </c>
      <c r="G310">
        <v>0</v>
      </c>
      <c r="H310" t="s">
        <v>85</v>
      </c>
      <c r="I310">
        <v>135.63329999999999</v>
      </c>
      <c r="J310" t="s">
        <v>665</v>
      </c>
      <c r="K310" t="s">
        <v>41</v>
      </c>
      <c r="L310">
        <v>8</v>
      </c>
      <c r="N310" t="s">
        <v>666</v>
      </c>
    </row>
    <row r="311" spans="1:14" x14ac:dyDescent="0.3">
      <c r="A311">
        <v>1</v>
      </c>
      <c r="B311">
        <v>1</v>
      </c>
      <c r="C311" t="s">
        <v>667</v>
      </c>
      <c r="D311" t="s">
        <v>15</v>
      </c>
      <c r="E311">
        <v>31</v>
      </c>
      <c r="F311">
        <v>0</v>
      </c>
      <c r="G311">
        <v>2</v>
      </c>
      <c r="H311">
        <v>36928</v>
      </c>
      <c r="I311">
        <v>164.86670000000001</v>
      </c>
      <c r="J311" t="s">
        <v>97</v>
      </c>
      <c r="K311" t="s">
        <v>17</v>
      </c>
      <c r="L311">
        <v>8</v>
      </c>
      <c r="N311" t="s">
        <v>98</v>
      </c>
    </row>
    <row r="312" spans="1:14" x14ac:dyDescent="0.3">
      <c r="A312">
        <v>1</v>
      </c>
      <c r="B312">
        <v>0</v>
      </c>
      <c r="C312" t="s">
        <v>668</v>
      </c>
      <c r="D312" t="s">
        <v>20</v>
      </c>
      <c r="E312">
        <v>57</v>
      </c>
      <c r="F312">
        <v>1</v>
      </c>
      <c r="G312">
        <v>1</v>
      </c>
      <c r="H312">
        <v>36928</v>
      </c>
      <c r="I312">
        <v>164.86670000000001</v>
      </c>
      <c r="K312" t="s">
        <v>17</v>
      </c>
      <c r="N312" t="s">
        <v>98</v>
      </c>
    </row>
    <row r="313" spans="1:14" x14ac:dyDescent="0.3">
      <c r="A313">
        <v>1</v>
      </c>
      <c r="B313">
        <v>1</v>
      </c>
      <c r="C313" t="s">
        <v>669</v>
      </c>
      <c r="D313" t="s">
        <v>15</v>
      </c>
      <c r="E313">
        <v>45</v>
      </c>
      <c r="F313">
        <v>1</v>
      </c>
      <c r="G313">
        <v>1</v>
      </c>
      <c r="H313">
        <v>36928</v>
      </c>
      <c r="I313">
        <v>164.86670000000001</v>
      </c>
      <c r="K313" t="s">
        <v>17</v>
      </c>
      <c r="L313">
        <v>8</v>
      </c>
      <c r="N313" t="s">
        <v>98</v>
      </c>
    </row>
    <row r="314" spans="1:14" x14ac:dyDescent="0.3">
      <c r="A314">
        <v>1</v>
      </c>
      <c r="B314">
        <v>0</v>
      </c>
      <c r="C314" t="s">
        <v>670</v>
      </c>
      <c r="D314" t="s">
        <v>20</v>
      </c>
      <c r="E314">
        <v>50</v>
      </c>
      <c r="F314">
        <v>1</v>
      </c>
      <c r="G314">
        <v>1</v>
      </c>
      <c r="H314">
        <v>113503</v>
      </c>
      <c r="I314">
        <v>211.5</v>
      </c>
      <c r="J314" t="s">
        <v>671</v>
      </c>
      <c r="K314" t="s">
        <v>41</v>
      </c>
      <c r="N314" t="s">
        <v>672</v>
      </c>
    </row>
    <row r="315" spans="1:14" x14ac:dyDescent="0.3">
      <c r="A315">
        <v>1</v>
      </c>
      <c r="B315">
        <v>0</v>
      </c>
      <c r="C315" t="s">
        <v>673</v>
      </c>
      <c r="D315" t="s">
        <v>20</v>
      </c>
      <c r="E315">
        <v>27</v>
      </c>
      <c r="F315">
        <v>0</v>
      </c>
      <c r="G315">
        <v>2</v>
      </c>
      <c r="H315">
        <v>113503</v>
      </c>
      <c r="I315">
        <v>211.5</v>
      </c>
      <c r="J315" t="s">
        <v>674</v>
      </c>
      <c r="K315" t="s">
        <v>41</v>
      </c>
      <c r="N315" t="s">
        <v>672</v>
      </c>
    </row>
    <row r="316" spans="1:14" x14ac:dyDescent="0.3">
      <c r="A316">
        <v>1</v>
      </c>
      <c r="B316">
        <v>1</v>
      </c>
      <c r="C316" t="s">
        <v>675</v>
      </c>
      <c r="D316" t="s">
        <v>15</v>
      </c>
      <c r="E316">
        <v>50</v>
      </c>
      <c r="F316">
        <v>1</v>
      </c>
      <c r="G316">
        <v>1</v>
      </c>
      <c r="H316">
        <v>113503</v>
      </c>
      <c r="I316">
        <v>211.5</v>
      </c>
      <c r="J316" t="s">
        <v>671</v>
      </c>
      <c r="K316" t="s">
        <v>41</v>
      </c>
      <c r="L316">
        <v>4</v>
      </c>
      <c r="N316" t="s">
        <v>672</v>
      </c>
    </row>
    <row r="317" spans="1:14" x14ac:dyDescent="0.3">
      <c r="A317">
        <v>1</v>
      </c>
      <c r="B317">
        <v>1</v>
      </c>
      <c r="C317" t="s">
        <v>676</v>
      </c>
      <c r="D317" t="s">
        <v>15</v>
      </c>
      <c r="E317">
        <v>21</v>
      </c>
      <c r="F317">
        <v>0</v>
      </c>
      <c r="G317">
        <v>0</v>
      </c>
      <c r="H317">
        <v>113795</v>
      </c>
      <c r="I317">
        <v>26.55</v>
      </c>
      <c r="K317" t="s">
        <v>17</v>
      </c>
      <c r="L317" t="s">
        <v>677</v>
      </c>
      <c r="N317" t="s">
        <v>573</v>
      </c>
    </row>
    <row r="318" spans="1:14" x14ac:dyDescent="0.3">
      <c r="A318">
        <v>1</v>
      </c>
      <c r="B318">
        <v>0</v>
      </c>
      <c r="C318" t="s">
        <v>678</v>
      </c>
      <c r="D318" t="s">
        <v>20</v>
      </c>
      <c r="E318">
        <v>51</v>
      </c>
      <c r="F318">
        <v>0</v>
      </c>
      <c r="G318">
        <v>1</v>
      </c>
      <c r="H318" t="s">
        <v>679</v>
      </c>
      <c r="I318">
        <v>61.379199999999997</v>
      </c>
      <c r="K318" t="s">
        <v>41</v>
      </c>
      <c r="N318" t="s">
        <v>680</v>
      </c>
    </row>
    <row r="319" spans="1:14" x14ac:dyDescent="0.3">
      <c r="A319">
        <v>1</v>
      </c>
      <c r="B319">
        <v>1</v>
      </c>
      <c r="C319" t="s">
        <v>681</v>
      </c>
      <c r="D319" t="s">
        <v>20</v>
      </c>
      <c r="E319">
        <v>21</v>
      </c>
      <c r="F319">
        <v>0</v>
      </c>
      <c r="G319">
        <v>1</v>
      </c>
      <c r="H319" t="s">
        <v>679</v>
      </c>
      <c r="I319">
        <v>61.379199999999997</v>
      </c>
      <c r="K319" t="s">
        <v>41</v>
      </c>
      <c r="L319" t="s">
        <v>67</v>
      </c>
      <c r="N319" t="s">
        <v>680</v>
      </c>
    </row>
    <row r="320" spans="1:14" x14ac:dyDescent="0.3">
      <c r="A320">
        <v>1</v>
      </c>
      <c r="B320">
        <v>0</v>
      </c>
      <c r="C320" t="s">
        <v>682</v>
      </c>
      <c r="D320" t="s">
        <v>20</v>
      </c>
      <c r="F320">
        <v>0</v>
      </c>
      <c r="G320">
        <v>0</v>
      </c>
      <c r="H320">
        <v>113510</v>
      </c>
      <c r="I320">
        <v>35</v>
      </c>
      <c r="J320" t="s">
        <v>683</v>
      </c>
      <c r="K320" t="s">
        <v>17</v>
      </c>
      <c r="N320" t="s">
        <v>175</v>
      </c>
    </row>
    <row r="321" spans="1:14" x14ac:dyDescent="0.3">
      <c r="A321">
        <v>1</v>
      </c>
      <c r="B321">
        <v>1</v>
      </c>
      <c r="C321" t="s">
        <v>684</v>
      </c>
      <c r="D321" t="s">
        <v>15</v>
      </c>
      <c r="E321">
        <v>31</v>
      </c>
      <c r="F321">
        <v>0</v>
      </c>
      <c r="G321">
        <v>0</v>
      </c>
      <c r="H321">
        <v>16966</v>
      </c>
      <c r="I321">
        <v>134.5</v>
      </c>
      <c r="J321" t="s">
        <v>685</v>
      </c>
      <c r="K321" t="s">
        <v>41</v>
      </c>
      <c r="L321">
        <v>3</v>
      </c>
    </row>
    <row r="322" spans="1:14" x14ac:dyDescent="0.3">
      <c r="A322">
        <v>1</v>
      </c>
      <c r="B322">
        <v>1</v>
      </c>
      <c r="C322" t="s">
        <v>686</v>
      </c>
      <c r="D322" t="s">
        <v>20</v>
      </c>
      <c r="F322">
        <v>0</v>
      </c>
      <c r="G322">
        <v>0</v>
      </c>
      <c r="H322">
        <v>19947</v>
      </c>
      <c r="I322">
        <v>35.5</v>
      </c>
      <c r="J322" t="s">
        <v>88</v>
      </c>
      <c r="K322" t="s">
        <v>17</v>
      </c>
      <c r="L322" t="s">
        <v>37</v>
      </c>
      <c r="N322" t="s">
        <v>175</v>
      </c>
    </row>
    <row r="323" spans="1:14" x14ac:dyDescent="0.3">
      <c r="A323">
        <v>1</v>
      </c>
      <c r="B323">
        <v>0</v>
      </c>
      <c r="C323" t="s">
        <v>687</v>
      </c>
      <c r="D323" t="s">
        <v>20</v>
      </c>
      <c r="E323">
        <v>62</v>
      </c>
      <c r="F323">
        <v>0</v>
      </c>
      <c r="G323">
        <v>0</v>
      </c>
      <c r="H323">
        <v>113807</v>
      </c>
      <c r="I323">
        <v>26.55</v>
      </c>
      <c r="K323" t="s">
        <v>17</v>
      </c>
      <c r="N323" t="s">
        <v>688</v>
      </c>
    </row>
    <row r="324" spans="1:14" x14ac:dyDescent="0.3">
      <c r="A324">
        <v>1</v>
      </c>
      <c r="B324">
        <v>1</v>
      </c>
      <c r="C324" t="s">
        <v>689</v>
      </c>
      <c r="D324" t="s">
        <v>15</v>
      </c>
      <c r="E324">
        <v>36</v>
      </c>
      <c r="F324">
        <v>0</v>
      </c>
      <c r="G324">
        <v>0</v>
      </c>
      <c r="H324" t="s">
        <v>85</v>
      </c>
      <c r="I324">
        <v>135.63329999999999</v>
      </c>
      <c r="J324" t="s">
        <v>665</v>
      </c>
      <c r="K324" t="s">
        <v>41</v>
      </c>
      <c r="L324">
        <v>8</v>
      </c>
      <c r="N324" t="s">
        <v>690</v>
      </c>
    </row>
    <row r="325" spans="1:14" x14ac:dyDescent="0.3">
      <c r="A325">
        <v>2</v>
      </c>
      <c r="B325">
        <v>0</v>
      </c>
      <c r="C325" t="s">
        <v>691</v>
      </c>
      <c r="D325" t="s">
        <v>20</v>
      </c>
      <c r="E325">
        <v>30</v>
      </c>
      <c r="F325">
        <v>1</v>
      </c>
      <c r="G325">
        <v>0</v>
      </c>
      <c r="H325" t="s">
        <v>692</v>
      </c>
      <c r="I325">
        <v>24</v>
      </c>
      <c r="K325" t="s">
        <v>41</v>
      </c>
      <c r="N325" t="s">
        <v>693</v>
      </c>
    </row>
    <row r="326" spans="1:14" x14ac:dyDescent="0.3">
      <c r="A326">
        <v>2</v>
      </c>
      <c r="B326">
        <v>1</v>
      </c>
      <c r="C326" t="s">
        <v>694</v>
      </c>
      <c r="D326" t="s">
        <v>15</v>
      </c>
      <c r="E326">
        <v>28</v>
      </c>
      <c r="F326">
        <v>1</v>
      </c>
      <c r="G326">
        <v>0</v>
      </c>
      <c r="H326" t="s">
        <v>692</v>
      </c>
      <c r="I326">
        <v>24</v>
      </c>
      <c r="K326" t="s">
        <v>41</v>
      </c>
      <c r="L326">
        <v>10</v>
      </c>
      <c r="N326" t="s">
        <v>693</v>
      </c>
    </row>
    <row r="327" spans="1:14" x14ac:dyDescent="0.3">
      <c r="A327">
        <v>2</v>
      </c>
      <c r="B327">
        <v>0</v>
      </c>
      <c r="C327" t="s">
        <v>695</v>
      </c>
      <c r="D327" t="s">
        <v>20</v>
      </c>
      <c r="E327">
        <v>30</v>
      </c>
      <c r="F327">
        <v>0</v>
      </c>
      <c r="G327">
        <v>0</v>
      </c>
      <c r="H327">
        <v>248744</v>
      </c>
      <c r="I327">
        <v>13</v>
      </c>
      <c r="K327" t="s">
        <v>17</v>
      </c>
      <c r="N327" t="s">
        <v>696</v>
      </c>
    </row>
    <row r="328" spans="1:14" x14ac:dyDescent="0.3">
      <c r="A328">
        <v>2</v>
      </c>
      <c r="B328">
        <v>0</v>
      </c>
      <c r="C328" t="s">
        <v>697</v>
      </c>
      <c r="D328" t="s">
        <v>20</v>
      </c>
      <c r="E328">
        <v>18</v>
      </c>
      <c r="F328">
        <v>0</v>
      </c>
      <c r="G328">
        <v>0</v>
      </c>
      <c r="H328">
        <v>231945</v>
      </c>
      <c r="I328">
        <v>11.5</v>
      </c>
      <c r="K328" t="s">
        <v>17</v>
      </c>
      <c r="N328" t="s">
        <v>698</v>
      </c>
    </row>
    <row r="329" spans="1:14" x14ac:dyDescent="0.3">
      <c r="A329">
        <v>2</v>
      </c>
      <c r="B329">
        <v>0</v>
      </c>
      <c r="C329" t="s">
        <v>699</v>
      </c>
      <c r="D329" t="s">
        <v>20</v>
      </c>
      <c r="E329">
        <v>25</v>
      </c>
      <c r="F329">
        <v>0</v>
      </c>
      <c r="G329">
        <v>0</v>
      </c>
      <c r="H329" t="s">
        <v>700</v>
      </c>
      <c r="I329">
        <v>10.5</v>
      </c>
      <c r="K329" t="s">
        <v>17</v>
      </c>
      <c r="N329" t="s">
        <v>701</v>
      </c>
    </row>
    <row r="330" spans="1:14" x14ac:dyDescent="0.3">
      <c r="A330">
        <v>2</v>
      </c>
      <c r="B330">
        <v>0</v>
      </c>
      <c r="C330" t="s">
        <v>702</v>
      </c>
      <c r="D330" t="s">
        <v>20</v>
      </c>
      <c r="E330">
        <v>34</v>
      </c>
      <c r="F330">
        <v>1</v>
      </c>
      <c r="G330">
        <v>0</v>
      </c>
      <c r="H330">
        <v>226875</v>
      </c>
      <c r="I330">
        <v>26</v>
      </c>
      <c r="K330" t="s">
        <v>17</v>
      </c>
      <c r="N330" t="s">
        <v>703</v>
      </c>
    </row>
    <row r="331" spans="1:14" x14ac:dyDescent="0.3">
      <c r="A331">
        <v>2</v>
      </c>
      <c r="B331">
        <v>1</v>
      </c>
      <c r="C331" t="s">
        <v>704</v>
      </c>
      <c r="D331" t="s">
        <v>15</v>
      </c>
      <c r="E331">
        <v>36</v>
      </c>
      <c r="F331">
        <v>1</v>
      </c>
      <c r="G331">
        <v>0</v>
      </c>
      <c r="H331">
        <v>226875</v>
      </c>
      <c r="I331">
        <v>26</v>
      </c>
      <c r="K331" t="s">
        <v>17</v>
      </c>
      <c r="L331">
        <v>11</v>
      </c>
      <c r="N331" t="s">
        <v>703</v>
      </c>
    </row>
    <row r="332" spans="1:14" x14ac:dyDescent="0.3">
      <c r="A332">
        <v>2</v>
      </c>
      <c r="B332">
        <v>0</v>
      </c>
      <c r="C332" t="s">
        <v>705</v>
      </c>
      <c r="D332" t="s">
        <v>20</v>
      </c>
      <c r="E332">
        <v>57</v>
      </c>
      <c r="F332">
        <v>0</v>
      </c>
      <c r="G332">
        <v>0</v>
      </c>
      <c r="H332">
        <v>244346</v>
      </c>
      <c r="I332">
        <v>13</v>
      </c>
      <c r="K332" t="s">
        <v>17</v>
      </c>
      <c r="N332" t="s">
        <v>706</v>
      </c>
    </row>
    <row r="333" spans="1:14" x14ac:dyDescent="0.3">
      <c r="A333">
        <v>2</v>
      </c>
      <c r="B333">
        <v>0</v>
      </c>
      <c r="C333" t="s">
        <v>707</v>
      </c>
      <c r="D333" t="s">
        <v>20</v>
      </c>
      <c r="E333">
        <v>18</v>
      </c>
      <c r="F333">
        <v>0</v>
      </c>
      <c r="G333">
        <v>0</v>
      </c>
      <c r="H333">
        <v>29108</v>
      </c>
      <c r="I333">
        <v>11.5</v>
      </c>
      <c r="K333" t="s">
        <v>17</v>
      </c>
      <c r="N333" t="s">
        <v>708</v>
      </c>
    </row>
    <row r="334" spans="1:14" x14ac:dyDescent="0.3">
      <c r="A334">
        <v>2</v>
      </c>
      <c r="B334">
        <v>0</v>
      </c>
      <c r="C334" t="s">
        <v>709</v>
      </c>
      <c r="D334" t="s">
        <v>20</v>
      </c>
      <c r="E334">
        <v>23</v>
      </c>
      <c r="F334">
        <v>0</v>
      </c>
      <c r="G334">
        <v>0</v>
      </c>
      <c r="H334" t="s">
        <v>710</v>
      </c>
      <c r="I334">
        <v>10.5</v>
      </c>
      <c r="K334" t="s">
        <v>17</v>
      </c>
      <c r="N334" t="s">
        <v>711</v>
      </c>
    </row>
    <row r="335" spans="1:14" x14ac:dyDescent="0.3">
      <c r="A335">
        <v>2</v>
      </c>
      <c r="B335">
        <v>1</v>
      </c>
      <c r="C335" t="s">
        <v>712</v>
      </c>
      <c r="D335" t="s">
        <v>15</v>
      </c>
      <c r="E335">
        <v>36</v>
      </c>
      <c r="F335">
        <v>0</v>
      </c>
      <c r="G335">
        <v>0</v>
      </c>
      <c r="H335">
        <v>28551</v>
      </c>
      <c r="I335">
        <v>13</v>
      </c>
      <c r="J335" t="s">
        <v>37</v>
      </c>
      <c r="K335" t="s">
        <v>17</v>
      </c>
      <c r="L335">
        <v>10</v>
      </c>
      <c r="N335" t="s">
        <v>713</v>
      </c>
    </row>
    <row r="336" spans="1:14" x14ac:dyDescent="0.3">
      <c r="A336">
        <v>2</v>
      </c>
      <c r="B336">
        <v>0</v>
      </c>
      <c r="C336" t="s">
        <v>714</v>
      </c>
      <c r="D336" t="s">
        <v>20</v>
      </c>
      <c r="E336">
        <v>28</v>
      </c>
      <c r="F336">
        <v>0</v>
      </c>
      <c r="G336">
        <v>0</v>
      </c>
      <c r="H336" t="s">
        <v>715</v>
      </c>
      <c r="I336">
        <v>10.5</v>
      </c>
      <c r="K336" t="s">
        <v>17</v>
      </c>
      <c r="N336" t="s">
        <v>716</v>
      </c>
    </row>
    <row r="337" spans="1:14" x14ac:dyDescent="0.3">
      <c r="A337">
        <v>2</v>
      </c>
      <c r="B337">
        <v>0</v>
      </c>
      <c r="C337" t="s">
        <v>717</v>
      </c>
      <c r="D337" t="s">
        <v>20</v>
      </c>
      <c r="E337">
        <v>51</v>
      </c>
      <c r="F337">
        <v>0</v>
      </c>
      <c r="G337">
        <v>0</v>
      </c>
      <c r="H337" t="s">
        <v>718</v>
      </c>
      <c r="I337">
        <v>12.525</v>
      </c>
      <c r="K337" t="s">
        <v>17</v>
      </c>
      <c r="M337">
        <v>174</v>
      </c>
      <c r="N337" t="s">
        <v>719</v>
      </c>
    </row>
    <row r="338" spans="1:14" x14ac:dyDescent="0.3">
      <c r="A338">
        <v>2</v>
      </c>
      <c r="B338">
        <v>1</v>
      </c>
      <c r="C338" t="s">
        <v>720</v>
      </c>
      <c r="D338" t="s">
        <v>20</v>
      </c>
      <c r="E338">
        <v>32</v>
      </c>
      <c r="F338">
        <v>1</v>
      </c>
      <c r="G338">
        <v>0</v>
      </c>
      <c r="H338">
        <v>2908</v>
      </c>
      <c r="I338">
        <v>26</v>
      </c>
      <c r="K338" t="s">
        <v>17</v>
      </c>
      <c r="L338">
        <v>13</v>
      </c>
      <c r="N338" t="s">
        <v>721</v>
      </c>
    </row>
    <row r="339" spans="1:14" x14ac:dyDescent="0.3">
      <c r="A339">
        <v>2</v>
      </c>
      <c r="B339">
        <v>1</v>
      </c>
      <c r="C339" t="s">
        <v>722</v>
      </c>
      <c r="D339" t="s">
        <v>15</v>
      </c>
      <c r="E339">
        <v>19</v>
      </c>
      <c r="F339">
        <v>1</v>
      </c>
      <c r="G339">
        <v>0</v>
      </c>
      <c r="H339">
        <v>2908</v>
      </c>
      <c r="I339">
        <v>26</v>
      </c>
      <c r="K339" t="s">
        <v>17</v>
      </c>
      <c r="L339">
        <v>13</v>
      </c>
      <c r="N339" t="s">
        <v>721</v>
      </c>
    </row>
    <row r="340" spans="1:14" x14ac:dyDescent="0.3">
      <c r="A340">
        <v>2</v>
      </c>
      <c r="B340">
        <v>0</v>
      </c>
      <c r="C340" t="s">
        <v>723</v>
      </c>
      <c r="D340" t="s">
        <v>20</v>
      </c>
      <c r="E340">
        <v>28</v>
      </c>
      <c r="F340">
        <v>0</v>
      </c>
      <c r="G340">
        <v>0</v>
      </c>
      <c r="H340">
        <v>244358</v>
      </c>
      <c r="I340">
        <v>26</v>
      </c>
      <c r="K340" t="s">
        <v>17</v>
      </c>
      <c r="N340" t="s">
        <v>724</v>
      </c>
    </row>
    <row r="341" spans="1:14" x14ac:dyDescent="0.3">
      <c r="A341">
        <v>2</v>
      </c>
      <c r="B341">
        <v>1</v>
      </c>
      <c r="C341" t="s">
        <v>725</v>
      </c>
      <c r="D341" t="s">
        <v>20</v>
      </c>
      <c r="E341">
        <v>1</v>
      </c>
      <c r="F341">
        <v>2</v>
      </c>
      <c r="G341">
        <v>1</v>
      </c>
      <c r="H341">
        <v>230136</v>
      </c>
      <c r="I341">
        <v>39</v>
      </c>
      <c r="J341" t="s">
        <v>726</v>
      </c>
      <c r="K341" t="s">
        <v>17</v>
      </c>
      <c r="L341">
        <v>11</v>
      </c>
      <c r="N341" t="s">
        <v>727</v>
      </c>
    </row>
    <row r="342" spans="1:14" x14ac:dyDescent="0.3">
      <c r="A342">
        <v>2</v>
      </c>
      <c r="B342">
        <v>1</v>
      </c>
      <c r="C342" t="s">
        <v>728</v>
      </c>
      <c r="D342" t="s">
        <v>15</v>
      </c>
      <c r="E342">
        <v>4</v>
      </c>
      <c r="F342">
        <v>2</v>
      </c>
      <c r="G342">
        <v>1</v>
      </c>
      <c r="H342">
        <v>230136</v>
      </c>
      <c r="I342">
        <v>39</v>
      </c>
      <c r="J342" t="s">
        <v>726</v>
      </c>
      <c r="K342" t="s">
        <v>17</v>
      </c>
      <c r="L342">
        <v>11</v>
      </c>
      <c r="N342" t="s">
        <v>727</v>
      </c>
    </row>
    <row r="343" spans="1:14" x14ac:dyDescent="0.3">
      <c r="A343">
        <v>2</v>
      </c>
      <c r="B343">
        <v>1</v>
      </c>
      <c r="C343" t="s">
        <v>729</v>
      </c>
      <c r="D343" t="s">
        <v>15</v>
      </c>
      <c r="E343">
        <v>12</v>
      </c>
      <c r="F343">
        <v>2</v>
      </c>
      <c r="G343">
        <v>1</v>
      </c>
      <c r="H343">
        <v>230136</v>
      </c>
      <c r="I343">
        <v>39</v>
      </c>
      <c r="J343" t="s">
        <v>726</v>
      </c>
      <c r="K343" t="s">
        <v>17</v>
      </c>
      <c r="L343">
        <v>13</v>
      </c>
      <c r="N343" t="s">
        <v>727</v>
      </c>
    </row>
    <row r="344" spans="1:14" x14ac:dyDescent="0.3">
      <c r="A344">
        <v>2</v>
      </c>
      <c r="B344">
        <v>1</v>
      </c>
      <c r="C344" t="s">
        <v>730</v>
      </c>
      <c r="D344" t="s">
        <v>15</v>
      </c>
      <c r="E344">
        <v>36</v>
      </c>
      <c r="F344">
        <v>0</v>
      </c>
      <c r="G344">
        <v>3</v>
      </c>
      <c r="H344">
        <v>230136</v>
      </c>
      <c r="I344">
        <v>39</v>
      </c>
      <c r="J344" t="s">
        <v>726</v>
      </c>
      <c r="K344" t="s">
        <v>17</v>
      </c>
      <c r="L344">
        <v>11</v>
      </c>
      <c r="N344" t="s">
        <v>727</v>
      </c>
    </row>
    <row r="345" spans="1:14" x14ac:dyDescent="0.3">
      <c r="A345">
        <v>2</v>
      </c>
      <c r="B345">
        <v>1</v>
      </c>
      <c r="C345" t="s">
        <v>731</v>
      </c>
      <c r="D345" t="s">
        <v>20</v>
      </c>
      <c r="E345">
        <v>34</v>
      </c>
      <c r="F345">
        <v>0</v>
      </c>
      <c r="G345">
        <v>0</v>
      </c>
      <c r="H345">
        <v>248698</v>
      </c>
      <c r="I345">
        <v>13</v>
      </c>
      <c r="J345" t="s">
        <v>732</v>
      </c>
      <c r="K345" t="s">
        <v>17</v>
      </c>
      <c r="L345">
        <v>13</v>
      </c>
      <c r="N345" t="s">
        <v>392</v>
      </c>
    </row>
    <row r="346" spans="1:14" x14ac:dyDescent="0.3">
      <c r="A346">
        <v>2</v>
      </c>
      <c r="B346">
        <v>1</v>
      </c>
      <c r="C346" t="s">
        <v>733</v>
      </c>
      <c r="D346" t="s">
        <v>15</v>
      </c>
      <c r="E346">
        <v>19</v>
      </c>
      <c r="F346">
        <v>0</v>
      </c>
      <c r="G346">
        <v>0</v>
      </c>
      <c r="H346">
        <v>28404</v>
      </c>
      <c r="I346">
        <v>13</v>
      </c>
      <c r="K346" t="s">
        <v>17</v>
      </c>
      <c r="L346">
        <v>12</v>
      </c>
      <c r="N346" t="s">
        <v>734</v>
      </c>
    </row>
    <row r="347" spans="1:14" x14ac:dyDescent="0.3">
      <c r="A347">
        <v>2</v>
      </c>
      <c r="B347">
        <v>0</v>
      </c>
      <c r="C347" t="s">
        <v>735</v>
      </c>
      <c r="D347" t="s">
        <v>20</v>
      </c>
      <c r="E347">
        <v>23</v>
      </c>
      <c r="F347">
        <v>0</v>
      </c>
      <c r="G347">
        <v>0</v>
      </c>
      <c r="H347">
        <v>28425</v>
      </c>
      <c r="I347">
        <v>13</v>
      </c>
      <c r="K347" t="s">
        <v>17</v>
      </c>
      <c r="N347" t="s">
        <v>736</v>
      </c>
    </row>
    <row r="348" spans="1:14" x14ac:dyDescent="0.3">
      <c r="A348">
        <v>2</v>
      </c>
      <c r="B348">
        <v>0</v>
      </c>
      <c r="C348" t="s">
        <v>737</v>
      </c>
      <c r="D348" t="s">
        <v>20</v>
      </c>
      <c r="E348">
        <v>26</v>
      </c>
      <c r="F348">
        <v>0</v>
      </c>
      <c r="G348">
        <v>0</v>
      </c>
      <c r="H348">
        <v>237670</v>
      </c>
      <c r="I348">
        <v>13</v>
      </c>
      <c r="K348" t="s">
        <v>17</v>
      </c>
      <c r="N348" t="s">
        <v>738</v>
      </c>
    </row>
    <row r="349" spans="1:14" x14ac:dyDescent="0.3">
      <c r="A349">
        <v>2</v>
      </c>
      <c r="B349">
        <v>0</v>
      </c>
      <c r="C349" t="s">
        <v>739</v>
      </c>
      <c r="D349" t="s">
        <v>20</v>
      </c>
      <c r="E349">
        <v>42</v>
      </c>
      <c r="F349">
        <v>0</v>
      </c>
      <c r="G349">
        <v>0</v>
      </c>
      <c r="H349">
        <v>211535</v>
      </c>
      <c r="I349">
        <v>13</v>
      </c>
      <c r="K349" t="s">
        <v>17</v>
      </c>
      <c r="N349" t="s">
        <v>392</v>
      </c>
    </row>
    <row r="350" spans="1:14" x14ac:dyDescent="0.3">
      <c r="A350">
        <v>2</v>
      </c>
      <c r="B350">
        <v>0</v>
      </c>
      <c r="C350" t="s">
        <v>740</v>
      </c>
      <c r="D350" t="s">
        <v>20</v>
      </c>
      <c r="E350">
        <v>27</v>
      </c>
      <c r="F350">
        <v>0</v>
      </c>
      <c r="G350">
        <v>0</v>
      </c>
      <c r="H350">
        <v>220367</v>
      </c>
      <c r="I350">
        <v>13</v>
      </c>
      <c r="K350" t="s">
        <v>17</v>
      </c>
      <c r="N350" t="s">
        <v>741</v>
      </c>
    </row>
    <row r="351" spans="1:14" x14ac:dyDescent="0.3">
      <c r="A351">
        <v>2</v>
      </c>
      <c r="B351">
        <v>1</v>
      </c>
      <c r="C351" t="s">
        <v>742</v>
      </c>
      <c r="D351" t="s">
        <v>15</v>
      </c>
      <c r="E351">
        <v>24</v>
      </c>
      <c r="F351">
        <v>0</v>
      </c>
      <c r="G351">
        <v>0</v>
      </c>
      <c r="H351">
        <v>248733</v>
      </c>
      <c r="I351">
        <v>13</v>
      </c>
      <c r="J351" t="s">
        <v>743</v>
      </c>
      <c r="K351" t="s">
        <v>17</v>
      </c>
      <c r="L351">
        <v>11</v>
      </c>
      <c r="N351" t="s">
        <v>744</v>
      </c>
    </row>
    <row r="352" spans="1:14" x14ac:dyDescent="0.3">
      <c r="A352">
        <v>2</v>
      </c>
      <c r="B352">
        <v>1</v>
      </c>
      <c r="C352" t="s">
        <v>745</v>
      </c>
      <c r="D352" t="s">
        <v>15</v>
      </c>
      <c r="E352">
        <v>15</v>
      </c>
      <c r="F352">
        <v>0</v>
      </c>
      <c r="G352">
        <v>2</v>
      </c>
      <c r="H352">
        <v>29750</v>
      </c>
      <c r="I352">
        <v>39</v>
      </c>
      <c r="K352" t="s">
        <v>17</v>
      </c>
      <c r="L352">
        <v>14</v>
      </c>
      <c r="N352" t="s">
        <v>746</v>
      </c>
    </row>
    <row r="353" spans="1:14" x14ac:dyDescent="0.3">
      <c r="A353">
        <v>2</v>
      </c>
      <c r="B353">
        <v>0</v>
      </c>
      <c r="C353" t="s">
        <v>747</v>
      </c>
      <c r="D353" t="s">
        <v>20</v>
      </c>
      <c r="E353">
        <v>60</v>
      </c>
      <c r="F353">
        <v>1</v>
      </c>
      <c r="G353">
        <v>1</v>
      </c>
      <c r="H353">
        <v>29750</v>
      </c>
      <c r="I353">
        <v>39</v>
      </c>
      <c r="K353" t="s">
        <v>17</v>
      </c>
      <c r="N353" t="s">
        <v>746</v>
      </c>
    </row>
    <row r="354" spans="1:14" x14ac:dyDescent="0.3">
      <c r="A354">
        <v>2</v>
      </c>
      <c r="B354">
        <v>1</v>
      </c>
      <c r="C354" t="s">
        <v>748</v>
      </c>
      <c r="D354" t="s">
        <v>15</v>
      </c>
      <c r="E354">
        <v>40</v>
      </c>
      <c r="F354">
        <v>1</v>
      </c>
      <c r="G354">
        <v>1</v>
      </c>
      <c r="H354">
        <v>29750</v>
      </c>
      <c r="I354">
        <v>39</v>
      </c>
      <c r="K354" t="s">
        <v>17</v>
      </c>
      <c r="L354">
        <v>14</v>
      </c>
      <c r="N354" t="s">
        <v>746</v>
      </c>
    </row>
    <row r="355" spans="1:14" x14ac:dyDescent="0.3">
      <c r="A355">
        <v>2</v>
      </c>
      <c r="B355">
        <v>1</v>
      </c>
      <c r="C355" t="s">
        <v>749</v>
      </c>
      <c r="D355" t="s">
        <v>15</v>
      </c>
      <c r="E355">
        <v>20</v>
      </c>
      <c r="F355">
        <v>1</v>
      </c>
      <c r="G355">
        <v>0</v>
      </c>
      <c r="H355">
        <v>236853</v>
      </c>
      <c r="I355">
        <v>26</v>
      </c>
      <c r="K355" t="s">
        <v>17</v>
      </c>
      <c r="L355">
        <v>12</v>
      </c>
      <c r="N355" t="s">
        <v>750</v>
      </c>
    </row>
    <row r="356" spans="1:14" x14ac:dyDescent="0.3">
      <c r="A356">
        <v>2</v>
      </c>
      <c r="B356">
        <v>0</v>
      </c>
      <c r="C356" t="s">
        <v>751</v>
      </c>
      <c r="D356" t="s">
        <v>20</v>
      </c>
      <c r="E356">
        <v>25</v>
      </c>
      <c r="F356">
        <v>1</v>
      </c>
      <c r="G356">
        <v>0</v>
      </c>
      <c r="H356">
        <v>236853</v>
      </c>
      <c r="I356">
        <v>26</v>
      </c>
      <c r="K356" t="s">
        <v>17</v>
      </c>
      <c r="N356" t="s">
        <v>750</v>
      </c>
    </row>
    <row r="357" spans="1:14" x14ac:dyDescent="0.3">
      <c r="A357">
        <v>2</v>
      </c>
      <c r="B357">
        <v>1</v>
      </c>
      <c r="C357" t="s">
        <v>752</v>
      </c>
      <c r="D357" t="s">
        <v>15</v>
      </c>
      <c r="E357">
        <v>36</v>
      </c>
      <c r="F357">
        <v>0</v>
      </c>
      <c r="G357">
        <v>0</v>
      </c>
      <c r="H357">
        <v>27849</v>
      </c>
      <c r="I357">
        <v>13</v>
      </c>
      <c r="K357" t="s">
        <v>17</v>
      </c>
      <c r="L357">
        <v>9</v>
      </c>
      <c r="N357" t="s">
        <v>753</v>
      </c>
    </row>
    <row r="358" spans="1:14" x14ac:dyDescent="0.3">
      <c r="A358">
        <v>2</v>
      </c>
      <c r="B358">
        <v>0</v>
      </c>
      <c r="C358" t="s">
        <v>754</v>
      </c>
      <c r="D358" t="s">
        <v>20</v>
      </c>
      <c r="E358">
        <v>25</v>
      </c>
      <c r="F358">
        <v>0</v>
      </c>
      <c r="G358">
        <v>0</v>
      </c>
      <c r="H358">
        <v>234686</v>
      </c>
      <c r="I358">
        <v>13</v>
      </c>
      <c r="K358" t="s">
        <v>17</v>
      </c>
      <c r="M358">
        <v>97</v>
      </c>
      <c r="N358" t="s">
        <v>755</v>
      </c>
    </row>
    <row r="359" spans="1:14" x14ac:dyDescent="0.3">
      <c r="A359">
        <v>2</v>
      </c>
      <c r="B359">
        <v>0</v>
      </c>
      <c r="C359" t="s">
        <v>756</v>
      </c>
      <c r="D359" t="s">
        <v>20</v>
      </c>
      <c r="E359">
        <v>42</v>
      </c>
      <c r="F359">
        <v>0</v>
      </c>
      <c r="G359">
        <v>0</v>
      </c>
      <c r="H359">
        <v>244310</v>
      </c>
      <c r="I359">
        <v>13</v>
      </c>
      <c r="K359" t="s">
        <v>17</v>
      </c>
      <c r="N359" t="s">
        <v>392</v>
      </c>
    </row>
    <row r="360" spans="1:14" x14ac:dyDescent="0.3">
      <c r="A360">
        <v>2</v>
      </c>
      <c r="B360">
        <v>1</v>
      </c>
      <c r="C360" t="s">
        <v>757</v>
      </c>
      <c r="D360" t="s">
        <v>15</v>
      </c>
      <c r="E360">
        <v>42</v>
      </c>
      <c r="F360">
        <v>0</v>
      </c>
      <c r="G360">
        <v>0</v>
      </c>
      <c r="H360">
        <v>236852</v>
      </c>
      <c r="I360">
        <v>13</v>
      </c>
      <c r="K360" t="s">
        <v>17</v>
      </c>
      <c r="N360" t="s">
        <v>28</v>
      </c>
    </row>
    <row r="361" spans="1:14" x14ac:dyDescent="0.3">
      <c r="A361">
        <v>2</v>
      </c>
      <c r="B361">
        <v>1</v>
      </c>
      <c r="C361" t="s">
        <v>758</v>
      </c>
      <c r="D361" t="s">
        <v>20</v>
      </c>
      <c r="E361">
        <v>0.83330000000000004</v>
      </c>
      <c r="F361">
        <v>0</v>
      </c>
      <c r="G361">
        <v>2</v>
      </c>
      <c r="H361">
        <v>248738</v>
      </c>
      <c r="I361">
        <v>29</v>
      </c>
      <c r="K361" t="s">
        <v>17</v>
      </c>
      <c r="L361">
        <v>13</v>
      </c>
      <c r="N361" t="s">
        <v>759</v>
      </c>
    </row>
    <row r="362" spans="1:14" x14ac:dyDescent="0.3">
      <c r="A362">
        <v>2</v>
      </c>
      <c r="B362">
        <v>1</v>
      </c>
      <c r="C362" t="s">
        <v>760</v>
      </c>
      <c r="D362" t="s">
        <v>20</v>
      </c>
      <c r="E362">
        <v>26</v>
      </c>
      <c r="F362">
        <v>1</v>
      </c>
      <c r="G362">
        <v>1</v>
      </c>
      <c r="H362">
        <v>248738</v>
      </c>
      <c r="I362">
        <v>29</v>
      </c>
      <c r="K362" t="s">
        <v>17</v>
      </c>
      <c r="L362">
        <v>13</v>
      </c>
      <c r="N362" t="s">
        <v>759</v>
      </c>
    </row>
    <row r="363" spans="1:14" x14ac:dyDescent="0.3">
      <c r="A363">
        <v>2</v>
      </c>
      <c r="B363">
        <v>1</v>
      </c>
      <c r="C363" t="s">
        <v>761</v>
      </c>
      <c r="D363" t="s">
        <v>15</v>
      </c>
      <c r="E363">
        <v>22</v>
      </c>
      <c r="F363">
        <v>1</v>
      </c>
      <c r="G363">
        <v>1</v>
      </c>
      <c r="H363">
        <v>248738</v>
      </c>
      <c r="I363">
        <v>29</v>
      </c>
      <c r="K363" t="s">
        <v>17</v>
      </c>
      <c r="L363">
        <v>13</v>
      </c>
      <c r="N363" t="s">
        <v>759</v>
      </c>
    </row>
    <row r="364" spans="1:14" x14ac:dyDescent="0.3">
      <c r="A364">
        <v>2</v>
      </c>
      <c r="B364">
        <v>1</v>
      </c>
      <c r="C364" t="s">
        <v>762</v>
      </c>
      <c r="D364" t="s">
        <v>15</v>
      </c>
      <c r="E364">
        <v>35</v>
      </c>
      <c r="F364">
        <v>0</v>
      </c>
      <c r="G364">
        <v>0</v>
      </c>
      <c r="H364" t="s">
        <v>763</v>
      </c>
      <c r="I364">
        <v>21</v>
      </c>
      <c r="K364" t="s">
        <v>17</v>
      </c>
      <c r="L364">
        <v>14</v>
      </c>
      <c r="N364" t="s">
        <v>764</v>
      </c>
    </row>
    <row r="365" spans="1:14" x14ac:dyDescent="0.3">
      <c r="A365">
        <v>2</v>
      </c>
      <c r="B365">
        <v>0</v>
      </c>
      <c r="C365" t="s">
        <v>765</v>
      </c>
      <c r="D365" t="s">
        <v>20</v>
      </c>
      <c r="F365">
        <v>0</v>
      </c>
      <c r="G365">
        <v>0</v>
      </c>
      <c r="H365">
        <v>239853</v>
      </c>
      <c r="I365">
        <v>0</v>
      </c>
      <c r="K365" t="s">
        <v>17</v>
      </c>
      <c r="N365" t="s">
        <v>500</v>
      </c>
    </row>
    <row r="366" spans="1:14" x14ac:dyDescent="0.3">
      <c r="A366">
        <v>2</v>
      </c>
      <c r="B366">
        <v>0</v>
      </c>
      <c r="C366" t="s">
        <v>766</v>
      </c>
      <c r="D366" t="s">
        <v>20</v>
      </c>
      <c r="E366">
        <v>19</v>
      </c>
      <c r="F366">
        <v>0</v>
      </c>
      <c r="G366">
        <v>0</v>
      </c>
      <c r="H366">
        <v>28424</v>
      </c>
      <c r="I366">
        <v>13</v>
      </c>
      <c r="K366" t="s">
        <v>17</v>
      </c>
      <c r="M366">
        <v>18</v>
      </c>
      <c r="N366" t="s">
        <v>736</v>
      </c>
    </row>
    <row r="367" spans="1:14" x14ac:dyDescent="0.3">
      <c r="A367">
        <v>2</v>
      </c>
      <c r="B367">
        <v>0</v>
      </c>
      <c r="C367" t="s">
        <v>767</v>
      </c>
      <c r="D367" t="s">
        <v>15</v>
      </c>
      <c r="E367">
        <v>44</v>
      </c>
      <c r="F367">
        <v>1</v>
      </c>
      <c r="G367">
        <v>0</v>
      </c>
      <c r="H367">
        <v>244252</v>
      </c>
      <c r="I367">
        <v>26</v>
      </c>
      <c r="K367" t="s">
        <v>17</v>
      </c>
      <c r="N367" t="s">
        <v>392</v>
      </c>
    </row>
    <row r="368" spans="1:14" x14ac:dyDescent="0.3">
      <c r="A368">
        <v>2</v>
      </c>
      <c r="B368">
        <v>0</v>
      </c>
      <c r="C368" t="s">
        <v>768</v>
      </c>
      <c r="D368" t="s">
        <v>20</v>
      </c>
      <c r="E368">
        <v>54</v>
      </c>
      <c r="F368">
        <v>1</v>
      </c>
      <c r="G368">
        <v>0</v>
      </c>
      <c r="H368">
        <v>244252</v>
      </c>
      <c r="I368">
        <v>26</v>
      </c>
      <c r="K368" t="s">
        <v>17</v>
      </c>
      <c r="N368" t="s">
        <v>392</v>
      </c>
    </row>
    <row r="369" spans="1:14" x14ac:dyDescent="0.3">
      <c r="A369">
        <v>2</v>
      </c>
      <c r="B369">
        <v>0</v>
      </c>
      <c r="C369" t="s">
        <v>769</v>
      </c>
      <c r="D369" t="s">
        <v>20</v>
      </c>
      <c r="E369">
        <v>52</v>
      </c>
      <c r="F369">
        <v>0</v>
      </c>
      <c r="G369">
        <v>0</v>
      </c>
      <c r="H369">
        <v>248731</v>
      </c>
      <c r="I369">
        <v>13.5</v>
      </c>
      <c r="K369" t="s">
        <v>17</v>
      </c>
      <c r="M369">
        <v>130</v>
      </c>
      <c r="N369" t="s">
        <v>770</v>
      </c>
    </row>
    <row r="370" spans="1:14" x14ac:dyDescent="0.3">
      <c r="A370">
        <v>2</v>
      </c>
      <c r="B370">
        <v>0</v>
      </c>
      <c r="C370" t="s">
        <v>771</v>
      </c>
      <c r="D370" t="s">
        <v>20</v>
      </c>
      <c r="E370">
        <v>37</v>
      </c>
      <c r="F370">
        <v>1</v>
      </c>
      <c r="G370">
        <v>0</v>
      </c>
      <c r="H370" t="s">
        <v>772</v>
      </c>
      <c r="I370">
        <v>26</v>
      </c>
      <c r="K370" t="s">
        <v>17</v>
      </c>
      <c r="M370">
        <v>17</v>
      </c>
      <c r="N370" t="s">
        <v>773</v>
      </c>
    </row>
    <row r="371" spans="1:14" x14ac:dyDescent="0.3">
      <c r="A371">
        <v>2</v>
      </c>
      <c r="B371">
        <v>0</v>
      </c>
      <c r="C371" t="s">
        <v>774</v>
      </c>
      <c r="D371" t="s">
        <v>15</v>
      </c>
      <c r="E371">
        <v>29</v>
      </c>
      <c r="F371">
        <v>1</v>
      </c>
      <c r="G371">
        <v>0</v>
      </c>
      <c r="H371" t="s">
        <v>772</v>
      </c>
      <c r="I371">
        <v>26</v>
      </c>
      <c r="K371" t="s">
        <v>17</v>
      </c>
      <c r="N371" t="s">
        <v>773</v>
      </c>
    </row>
    <row r="372" spans="1:14" x14ac:dyDescent="0.3">
      <c r="A372">
        <v>2</v>
      </c>
      <c r="B372">
        <v>1</v>
      </c>
      <c r="C372" t="s">
        <v>775</v>
      </c>
      <c r="D372" t="s">
        <v>15</v>
      </c>
      <c r="E372">
        <v>25</v>
      </c>
      <c r="F372">
        <v>1</v>
      </c>
      <c r="G372">
        <v>1</v>
      </c>
      <c r="H372">
        <v>237789</v>
      </c>
      <c r="I372">
        <v>30</v>
      </c>
      <c r="K372" t="s">
        <v>17</v>
      </c>
      <c r="L372">
        <v>12</v>
      </c>
      <c r="N372" t="s">
        <v>392</v>
      </c>
    </row>
    <row r="373" spans="1:14" x14ac:dyDescent="0.3">
      <c r="A373">
        <v>2</v>
      </c>
      <c r="B373">
        <v>1</v>
      </c>
      <c r="C373" t="s">
        <v>776</v>
      </c>
      <c r="D373" t="s">
        <v>15</v>
      </c>
      <c r="E373">
        <v>45</v>
      </c>
      <c r="F373">
        <v>0</v>
      </c>
      <c r="G373">
        <v>2</v>
      </c>
      <c r="H373">
        <v>237789</v>
      </c>
      <c r="I373">
        <v>30</v>
      </c>
      <c r="K373" t="s">
        <v>17</v>
      </c>
      <c r="L373">
        <v>12</v>
      </c>
      <c r="N373" t="s">
        <v>392</v>
      </c>
    </row>
    <row r="374" spans="1:14" x14ac:dyDescent="0.3">
      <c r="A374">
        <v>2</v>
      </c>
      <c r="B374">
        <v>0</v>
      </c>
      <c r="C374" t="s">
        <v>777</v>
      </c>
      <c r="D374" t="s">
        <v>20</v>
      </c>
      <c r="E374">
        <v>29</v>
      </c>
      <c r="F374">
        <v>1</v>
      </c>
      <c r="G374">
        <v>0</v>
      </c>
      <c r="H374">
        <v>2003</v>
      </c>
      <c r="I374">
        <v>26</v>
      </c>
      <c r="K374" t="s">
        <v>17</v>
      </c>
      <c r="N374" t="s">
        <v>778</v>
      </c>
    </row>
    <row r="375" spans="1:14" x14ac:dyDescent="0.3">
      <c r="A375">
        <v>2</v>
      </c>
      <c r="B375">
        <v>1</v>
      </c>
      <c r="C375" t="s">
        <v>779</v>
      </c>
      <c r="D375" t="s">
        <v>15</v>
      </c>
      <c r="E375">
        <v>28</v>
      </c>
      <c r="F375">
        <v>1</v>
      </c>
      <c r="G375">
        <v>0</v>
      </c>
      <c r="H375">
        <v>2003</v>
      </c>
      <c r="I375">
        <v>26</v>
      </c>
      <c r="K375" t="s">
        <v>17</v>
      </c>
      <c r="L375">
        <v>14</v>
      </c>
      <c r="N375" t="s">
        <v>778</v>
      </c>
    </row>
    <row r="376" spans="1:14" x14ac:dyDescent="0.3">
      <c r="A376">
        <v>2</v>
      </c>
      <c r="B376">
        <v>0</v>
      </c>
      <c r="C376" t="s">
        <v>780</v>
      </c>
      <c r="D376" t="s">
        <v>20</v>
      </c>
      <c r="E376">
        <v>29</v>
      </c>
      <c r="F376">
        <v>0</v>
      </c>
      <c r="G376">
        <v>0</v>
      </c>
      <c r="H376" t="s">
        <v>781</v>
      </c>
      <c r="I376">
        <v>10.5</v>
      </c>
      <c r="K376" t="s">
        <v>17</v>
      </c>
      <c r="N376" t="s">
        <v>782</v>
      </c>
    </row>
    <row r="377" spans="1:14" x14ac:dyDescent="0.3">
      <c r="A377">
        <v>2</v>
      </c>
      <c r="B377">
        <v>0</v>
      </c>
      <c r="C377" t="s">
        <v>783</v>
      </c>
      <c r="D377" t="s">
        <v>20</v>
      </c>
      <c r="E377">
        <v>28</v>
      </c>
      <c r="F377">
        <v>0</v>
      </c>
      <c r="G377">
        <v>0</v>
      </c>
      <c r="H377">
        <v>248740</v>
      </c>
      <c r="I377">
        <v>13</v>
      </c>
      <c r="K377" t="s">
        <v>17</v>
      </c>
      <c r="N377" t="s">
        <v>784</v>
      </c>
    </row>
    <row r="378" spans="1:14" x14ac:dyDescent="0.3">
      <c r="A378">
        <v>2</v>
      </c>
      <c r="B378">
        <v>1</v>
      </c>
      <c r="C378" t="s">
        <v>785</v>
      </c>
      <c r="D378" t="s">
        <v>20</v>
      </c>
      <c r="E378">
        <v>24</v>
      </c>
      <c r="F378">
        <v>0</v>
      </c>
      <c r="G378">
        <v>0</v>
      </c>
      <c r="H378">
        <v>28034</v>
      </c>
      <c r="I378">
        <v>10.5</v>
      </c>
      <c r="K378" t="s">
        <v>17</v>
      </c>
      <c r="L378">
        <v>9</v>
      </c>
      <c r="N378" t="s">
        <v>786</v>
      </c>
    </row>
    <row r="379" spans="1:14" x14ac:dyDescent="0.3">
      <c r="A379">
        <v>2</v>
      </c>
      <c r="B379">
        <v>1</v>
      </c>
      <c r="C379" t="s">
        <v>787</v>
      </c>
      <c r="D379" t="s">
        <v>15</v>
      </c>
      <c r="E379">
        <v>8</v>
      </c>
      <c r="F379">
        <v>0</v>
      </c>
      <c r="G379">
        <v>2</v>
      </c>
      <c r="H379" t="s">
        <v>788</v>
      </c>
      <c r="I379">
        <v>26.25</v>
      </c>
      <c r="K379" t="s">
        <v>17</v>
      </c>
      <c r="L379">
        <v>14</v>
      </c>
      <c r="N379" t="s">
        <v>789</v>
      </c>
    </row>
    <row r="380" spans="1:14" x14ac:dyDescent="0.3">
      <c r="A380">
        <v>2</v>
      </c>
      <c r="B380">
        <v>0</v>
      </c>
      <c r="C380" t="s">
        <v>790</v>
      </c>
      <c r="D380" t="s">
        <v>20</v>
      </c>
      <c r="E380">
        <v>31</v>
      </c>
      <c r="F380">
        <v>1</v>
      </c>
      <c r="G380">
        <v>1</v>
      </c>
      <c r="H380" t="s">
        <v>788</v>
      </c>
      <c r="I380">
        <v>26.25</v>
      </c>
      <c r="K380" t="s">
        <v>17</v>
      </c>
      <c r="N380" t="s">
        <v>789</v>
      </c>
    </row>
    <row r="381" spans="1:14" x14ac:dyDescent="0.3">
      <c r="A381">
        <v>2</v>
      </c>
      <c r="B381">
        <v>1</v>
      </c>
      <c r="C381" t="s">
        <v>791</v>
      </c>
      <c r="D381" t="s">
        <v>15</v>
      </c>
      <c r="E381">
        <v>31</v>
      </c>
      <c r="F381">
        <v>1</v>
      </c>
      <c r="G381">
        <v>1</v>
      </c>
      <c r="H381" t="s">
        <v>788</v>
      </c>
      <c r="I381">
        <v>26.25</v>
      </c>
      <c r="K381" t="s">
        <v>17</v>
      </c>
      <c r="L381">
        <v>14</v>
      </c>
      <c r="N381" t="s">
        <v>789</v>
      </c>
    </row>
    <row r="382" spans="1:14" x14ac:dyDescent="0.3">
      <c r="A382">
        <v>2</v>
      </c>
      <c r="B382">
        <v>1</v>
      </c>
      <c r="C382" t="s">
        <v>792</v>
      </c>
      <c r="D382" t="s">
        <v>15</v>
      </c>
      <c r="E382">
        <v>22</v>
      </c>
      <c r="F382">
        <v>0</v>
      </c>
      <c r="G382">
        <v>0</v>
      </c>
      <c r="H382" t="s">
        <v>793</v>
      </c>
      <c r="I382">
        <v>10.5</v>
      </c>
      <c r="J382" t="s">
        <v>743</v>
      </c>
      <c r="K382" t="s">
        <v>17</v>
      </c>
      <c r="L382">
        <v>14</v>
      </c>
      <c r="N382" t="s">
        <v>794</v>
      </c>
    </row>
    <row r="383" spans="1:14" x14ac:dyDescent="0.3">
      <c r="A383">
        <v>2</v>
      </c>
      <c r="B383">
        <v>0</v>
      </c>
      <c r="C383" t="s">
        <v>795</v>
      </c>
      <c r="D383" t="s">
        <v>15</v>
      </c>
      <c r="E383">
        <v>30</v>
      </c>
      <c r="F383">
        <v>0</v>
      </c>
      <c r="G383">
        <v>0</v>
      </c>
      <c r="H383">
        <v>237249</v>
      </c>
      <c r="I383">
        <v>13</v>
      </c>
      <c r="K383" t="s">
        <v>17</v>
      </c>
      <c r="N383" t="s">
        <v>796</v>
      </c>
    </row>
    <row r="384" spans="1:14" x14ac:dyDescent="0.3">
      <c r="A384">
        <v>2</v>
      </c>
      <c r="B384">
        <v>0</v>
      </c>
      <c r="C384" t="s">
        <v>797</v>
      </c>
      <c r="D384" t="s">
        <v>15</v>
      </c>
      <c r="F384">
        <v>0</v>
      </c>
      <c r="G384">
        <v>0</v>
      </c>
      <c r="H384" t="s">
        <v>798</v>
      </c>
      <c r="I384">
        <v>21</v>
      </c>
      <c r="K384" t="s">
        <v>17</v>
      </c>
      <c r="N384" t="s">
        <v>799</v>
      </c>
    </row>
    <row r="385" spans="1:14" x14ac:dyDescent="0.3">
      <c r="A385">
        <v>2</v>
      </c>
      <c r="B385">
        <v>0</v>
      </c>
      <c r="C385" t="s">
        <v>800</v>
      </c>
      <c r="D385" t="s">
        <v>20</v>
      </c>
      <c r="E385">
        <v>21</v>
      </c>
      <c r="F385">
        <v>0</v>
      </c>
      <c r="G385">
        <v>0</v>
      </c>
      <c r="H385">
        <v>29107</v>
      </c>
      <c r="I385">
        <v>11.5</v>
      </c>
      <c r="K385" t="s">
        <v>17</v>
      </c>
      <c r="N385" t="s">
        <v>708</v>
      </c>
    </row>
    <row r="386" spans="1:14" x14ac:dyDescent="0.3">
      <c r="A386">
        <v>2</v>
      </c>
      <c r="B386">
        <v>0</v>
      </c>
      <c r="C386" t="s">
        <v>801</v>
      </c>
      <c r="D386" t="s">
        <v>20</v>
      </c>
      <c r="F386">
        <v>0</v>
      </c>
      <c r="G386">
        <v>0</v>
      </c>
      <c r="H386">
        <v>239853</v>
      </c>
      <c r="I386">
        <v>0</v>
      </c>
      <c r="K386" t="s">
        <v>17</v>
      </c>
      <c r="N386" t="s">
        <v>500</v>
      </c>
    </row>
    <row r="387" spans="1:14" x14ac:dyDescent="0.3">
      <c r="A387">
        <v>2</v>
      </c>
      <c r="B387">
        <v>1</v>
      </c>
      <c r="C387" t="s">
        <v>802</v>
      </c>
      <c r="D387" t="s">
        <v>20</v>
      </c>
      <c r="E387">
        <v>8</v>
      </c>
      <c r="F387">
        <v>1</v>
      </c>
      <c r="G387">
        <v>1</v>
      </c>
      <c r="H387" t="s">
        <v>803</v>
      </c>
      <c r="I387">
        <v>36.75</v>
      </c>
      <c r="K387" t="s">
        <v>17</v>
      </c>
      <c r="L387">
        <v>14</v>
      </c>
      <c r="N387" t="s">
        <v>804</v>
      </c>
    </row>
    <row r="388" spans="1:14" x14ac:dyDescent="0.3">
      <c r="A388">
        <v>2</v>
      </c>
      <c r="B388">
        <v>0</v>
      </c>
      <c r="C388" t="s">
        <v>805</v>
      </c>
      <c r="D388" t="s">
        <v>20</v>
      </c>
      <c r="E388">
        <v>18</v>
      </c>
      <c r="F388">
        <v>0</v>
      </c>
      <c r="G388">
        <v>0</v>
      </c>
      <c r="H388" t="s">
        <v>806</v>
      </c>
      <c r="I388">
        <v>73.5</v>
      </c>
      <c r="K388" t="s">
        <v>17</v>
      </c>
      <c r="N388" t="s">
        <v>807</v>
      </c>
    </row>
    <row r="389" spans="1:14" x14ac:dyDescent="0.3">
      <c r="A389">
        <v>2</v>
      </c>
      <c r="B389">
        <v>1</v>
      </c>
      <c r="C389" t="s">
        <v>808</v>
      </c>
      <c r="D389" t="s">
        <v>15</v>
      </c>
      <c r="E389">
        <v>48</v>
      </c>
      <c r="F389">
        <v>0</v>
      </c>
      <c r="G389">
        <v>2</v>
      </c>
      <c r="H389" t="s">
        <v>803</v>
      </c>
      <c r="I389">
        <v>36.75</v>
      </c>
      <c r="K389" t="s">
        <v>17</v>
      </c>
      <c r="L389">
        <v>14</v>
      </c>
      <c r="N389" t="s">
        <v>804</v>
      </c>
    </row>
    <row r="390" spans="1:14" x14ac:dyDescent="0.3">
      <c r="A390">
        <v>2</v>
      </c>
      <c r="B390">
        <v>1</v>
      </c>
      <c r="C390" t="s">
        <v>809</v>
      </c>
      <c r="D390" t="s">
        <v>15</v>
      </c>
      <c r="E390">
        <v>28</v>
      </c>
      <c r="F390">
        <v>0</v>
      </c>
      <c r="G390">
        <v>0</v>
      </c>
      <c r="H390">
        <v>237668</v>
      </c>
      <c r="I390">
        <v>13</v>
      </c>
      <c r="K390" t="s">
        <v>17</v>
      </c>
      <c r="L390">
        <v>13</v>
      </c>
      <c r="N390" t="s">
        <v>810</v>
      </c>
    </row>
    <row r="391" spans="1:14" x14ac:dyDescent="0.3">
      <c r="A391">
        <v>2</v>
      </c>
      <c r="B391">
        <v>0</v>
      </c>
      <c r="C391" t="s">
        <v>811</v>
      </c>
      <c r="D391" t="s">
        <v>20</v>
      </c>
      <c r="E391">
        <v>32</v>
      </c>
      <c r="F391">
        <v>0</v>
      </c>
      <c r="G391">
        <v>0</v>
      </c>
      <c r="H391">
        <v>244360</v>
      </c>
      <c r="I391">
        <v>13</v>
      </c>
      <c r="K391" t="s">
        <v>17</v>
      </c>
      <c r="N391" t="s">
        <v>812</v>
      </c>
    </row>
    <row r="392" spans="1:14" x14ac:dyDescent="0.3">
      <c r="A392">
        <v>2</v>
      </c>
      <c r="B392">
        <v>0</v>
      </c>
      <c r="C392" t="s">
        <v>813</v>
      </c>
      <c r="D392" t="s">
        <v>20</v>
      </c>
      <c r="E392">
        <v>17</v>
      </c>
      <c r="F392">
        <v>0</v>
      </c>
      <c r="G392">
        <v>0</v>
      </c>
      <c r="H392" t="s">
        <v>806</v>
      </c>
      <c r="I392">
        <v>73.5</v>
      </c>
      <c r="K392" t="s">
        <v>17</v>
      </c>
    </row>
    <row r="393" spans="1:14" x14ac:dyDescent="0.3">
      <c r="A393">
        <v>2</v>
      </c>
      <c r="B393">
        <v>0</v>
      </c>
      <c r="C393" t="s">
        <v>814</v>
      </c>
      <c r="D393" t="s">
        <v>20</v>
      </c>
      <c r="E393">
        <v>29</v>
      </c>
      <c r="F393">
        <v>1</v>
      </c>
      <c r="G393">
        <v>0</v>
      </c>
      <c r="H393" t="s">
        <v>815</v>
      </c>
      <c r="I393">
        <v>27.720800000000001</v>
      </c>
      <c r="K393" t="s">
        <v>41</v>
      </c>
      <c r="M393">
        <v>295</v>
      </c>
      <c r="N393" t="s">
        <v>816</v>
      </c>
    </row>
    <row r="394" spans="1:14" x14ac:dyDescent="0.3">
      <c r="A394">
        <v>2</v>
      </c>
      <c r="B394">
        <v>1</v>
      </c>
      <c r="C394" t="s">
        <v>817</v>
      </c>
      <c r="D394" t="s">
        <v>15</v>
      </c>
      <c r="E394">
        <v>24</v>
      </c>
      <c r="F394">
        <v>1</v>
      </c>
      <c r="G394">
        <v>0</v>
      </c>
      <c r="H394" t="s">
        <v>815</v>
      </c>
      <c r="I394">
        <v>27.720800000000001</v>
      </c>
      <c r="K394" t="s">
        <v>41</v>
      </c>
      <c r="L394">
        <v>12</v>
      </c>
      <c r="N394" t="s">
        <v>816</v>
      </c>
    </row>
    <row r="395" spans="1:14" x14ac:dyDescent="0.3">
      <c r="A395">
        <v>2</v>
      </c>
      <c r="B395">
        <v>0</v>
      </c>
      <c r="C395" t="s">
        <v>818</v>
      </c>
      <c r="D395" t="s">
        <v>20</v>
      </c>
      <c r="E395">
        <v>25</v>
      </c>
      <c r="F395">
        <v>0</v>
      </c>
      <c r="G395">
        <v>0</v>
      </c>
      <c r="H395" t="s">
        <v>819</v>
      </c>
      <c r="I395">
        <v>31.5</v>
      </c>
      <c r="K395" t="s">
        <v>17</v>
      </c>
      <c r="N395" t="s">
        <v>820</v>
      </c>
    </row>
    <row r="396" spans="1:14" x14ac:dyDescent="0.3">
      <c r="A396">
        <v>2</v>
      </c>
      <c r="B396">
        <v>0</v>
      </c>
      <c r="C396" t="s">
        <v>821</v>
      </c>
      <c r="D396" t="s">
        <v>20</v>
      </c>
      <c r="E396">
        <v>18</v>
      </c>
      <c r="F396">
        <v>0</v>
      </c>
      <c r="G396">
        <v>0</v>
      </c>
      <c r="H396" t="s">
        <v>806</v>
      </c>
      <c r="I396">
        <v>73.5</v>
      </c>
      <c r="K396" t="s">
        <v>17</v>
      </c>
      <c r="N396" t="s">
        <v>822</v>
      </c>
    </row>
    <row r="397" spans="1:14" x14ac:dyDescent="0.3">
      <c r="A397">
        <v>2</v>
      </c>
      <c r="B397">
        <v>1</v>
      </c>
      <c r="C397" t="s">
        <v>823</v>
      </c>
      <c r="D397" t="s">
        <v>15</v>
      </c>
      <c r="E397">
        <v>18</v>
      </c>
      <c r="F397">
        <v>0</v>
      </c>
      <c r="G397">
        <v>1</v>
      </c>
      <c r="H397">
        <v>231919</v>
      </c>
      <c r="I397">
        <v>23</v>
      </c>
      <c r="K397" t="s">
        <v>17</v>
      </c>
      <c r="N397" t="s">
        <v>824</v>
      </c>
    </row>
    <row r="398" spans="1:14" x14ac:dyDescent="0.3">
      <c r="A398">
        <v>2</v>
      </c>
      <c r="B398">
        <v>1</v>
      </c>
      <c r="C398" t="s">
        <v>825</v>
      </c>
      <c r="D398" t="s">
        <v>15</v>
      </c>
      <c r="E398">
        <v>34</v>
      </c>
      <c r="F398">
        <v>0</v>
      </c>
      <c r="G398">
        <v>1</v>
      </c>
      <c r="H398">
        <v>231919</v>
      </c>
      <c r="I398">
        <v>23</v>
      </c>
      <c r="K398" t="s">
        <v>17</v>
      </c>
      <c r="N398" t="s">
        <v>824</v>
      </c>
    </row>
    <row r="399" spans="1:14" x14ac:dyDescent="0.3">
      <c r="A399">
        <v>2</v>
      </c>
      <c r="B399">
        <v>0</v>
      </c>
      <c r="C399" t="s">
        <v>826</v>
      </c>
      <c r="D399" t="s">
        <v>20</v>
      </c>
      <c r="E399">
        <v>54</v>
      </c>
      <c r="F399">
        <v>0</v>
      </c>
      <c r="G399">
        <v>0</v>
      </c>
      <c r="H399">
        <v>28403</v>
      </c>
      <c r="I399">
        <v>26</v>
      </c>
      <c r="K399" t="s">
        <v>17</v>
      </c>
      <c r="N399" t="s">
        <v>827</v>
      </c>
    </row>
    <row r="400" spans="1:14" x14ac:dyDescent="0.3">
      <c r="A400">
        <v>2</v>
      </c>
      <c r="B400">
        <v>1</v>
      </c>
      <c r="C400" t="s">
        <v>828</v>
      </c>
      <c r="D400" t="s">
        <v>20</v>
      </c>
      <c r="E400">
        <v>8</v>
      </c>
      <c r="F400">
        <v>0</v>
      </c>
      <c r="G400">
        <v>2</v>
      </c>
      <c r="H400">
        <v>28220</v>
      </c>
      <c r="I400">
        <v>32.5</v>
      </c>
      <c r="K400" t="s">
        <v>17</v>
      </c>
      <c r="L400">
        <v>10</v>
      </c>
      <c r="N400" t="s">
        <v>829</v>
      </c>
    </row>
    <row r="401" spans="1:14" x14ac:dyDescent="0.3">
      <c r="A401">
        <v>2</v>
      </c>
      <c r="B401">
        <v>0</v>
      </c>
      <c r="C401" t="s">
        <v>830</v>
      </c>
      <c r="D401" t="s">
        <v>20</v>
      </c>
      <c r="E401">
        <v>42</v>
      </c>
      <c r="F401">
        <v>1</v>
      </c>
      <c r="G401">
        <v>1</v>
      </c>
      <c r="H401">
        <v>28220</v>
      </c>
      <c r="I401">
        <v>32.5</v>
      </c>
      <c r="K401" t="s">
        <v>17</v>
      </c>
      <c r="N401" t="s">
        <v>829</v>
      </c>
    </row>
    <row r="402" spans="1:14" x14ac:dyDescent="0.3">
      <c r="A402">
        <v>2</v>
      </c>
      <c r="B402">
        <v>1</v>
      </c>
      <c r="C402" t="s">
        <v>831</v>
      </c>
      <c r="D402" t="s">
        <v>15</v>
      </c>
      <c r="E402">
        <v>34</v>
      </c>
      <c r="F402">
        <v>1</v>
      </c>
      <c r="G402">
        <v>1</v>
      </c>
      <c r="H402">
        <v>28220</v>
      </c>
      <c r="I402">
        <v>32.5</v>
      </c>
      <c r="K402" t="s">
        <v>17</v>
      </c>
      <c r="L402">
        <v>10</v>
      </c>
      <c r="N402" t="s">
        <v>829</v>
      </c>
    </row>
    <row r="403" spans="1:14" x14ac:dyDescent="0.3">
      <c r="A403">
        <v>2</v>
      </c>
      <c r="B403">
        <v>1</v>
      </c>
      <c r="C403" t="s">
        <v>832</v>
      </c>
      <c r="D403" t="s">
        <v>15</v>
      </c>
      <c r="E403">
        <v>27</v>
      </c>
      <c r="F403">
        <v>1</v>
      </c>
      <c r="G403">
        <v>0</v>
      </c>
      <c r="H403" t="s">
        <v>833</v>
      </c>
      <c r="I403">
        <v>13.8583</v>
      </c>
      <c r="K403" t="s">
        <v>41</v>
      </c>
      <c r="L403">
        <v>12</v>
      </c>
      <c r="N403" t="s">
        <v>834</v>
      </c>
    </row>
    <row r="404" spans="1:14" x14ac:dyDescent="0.3">
      <c r="A404">
        <v>2</v>
      </c>
      <c r="B404">
        <v>1</v>
      </c>
      <c r="C404" t="s">
        <v>835</v>
      </c>
      <c r="D404" t="s">
        <v>15</v>
      </c>
      <c r="E404">
        <v>30</v>
      </c>
      <c r="F404">
        <v>1</v>
      </c>
      <c r="G404">
        <v>0</v>
      </c>
      <c r="H404" t="s">
        <v>836</v>
      </c>
      <c r="I404">
        <v>13.8583</v>
      </c>
      <c r="K404" t="s">
        <v>41</v>
      </c>
      <c r="L404">
        <v>12</v>
      </c>
      <c r="N404" t="s">
        <v>834</v>
      </c>
    </row>
    <row r="405" spans="1:14" x14ac:dyDescent="0.3">
      <c r="A405">
        <v>2</v>
      </c>
      <c r="B405">
        <v>0</v>
      </c>
      <c r="C405" t="s">
        <v>837</v>
      </c>
      <c r="D405" t="s">
        <v>20</v>
      </c>
      <c r="E405">
        <v>23</v>
      </c>
      <c r="F405">
        <v>0</v>
      </c>
      <c r="G405">
        <v>0</v>
      </c>
      <c r="H405">
        <v>29751</v>
      </c>
      <c r="I405">
        <v>13</v>
      </c>
      <c r="K405" t="s">
        <v>17</v>
      </c>
      <c r="N405" t="s">
        <v>838</v>
      </c>
    </row>
    <row r="406" spans="1:14" x14ac:dyDescent="0.3">
      <c r="A406">
        <v>2</v>
      </c>
      <c r="B406">
        <v>0</v>
      </c>
      <c r="C406" t="s">
        <v>839</v>
      </c>
      <c r="D406" t="s">
        <v>20</v>
      </c>
      <c r="E406">
        <v>21</v>
      </c>
      <c r="F406">
        <v>0</v>
      </c>
      <c r="G406">
        <v>0</v>
      </c>
      <c r="H406">
        <v>236854</v>
      </c>
      <c r="I406">
        <v>13</v>
      </c>
      <c r="K406" t="s">
        <v>17</v>
      </c>
      <c r="N406" t="s">
        <v>840</v>
      </c>
    </row>
    <row r="407" spans="1:14" x14ac:dyDescent="0.3">
      <c r="A407">
        <v>2</v>
      </c>
      <c r="B407">
        <v>0</v>
      </c>
      <c r="C407" t="s">
        <v>841</v>
      </c>
      <c r="D407" t="s">
        <v>20</v>
      </c>
      <c r="E407">
        <v>18</v>
      </c>
      <c r="F407">
        <v>0</v>
      </c>
      <c r="G407">
        <v>0</v>
      </c>
      <c r="H407">
        <v>236171</v>
      </c>
      <c r="I407">
        <v>13</v>
      </c>
      <c r="K407" t="s">
        <v>17</v>
      </c>
      <c r="N407" t="s">
        <v>842</v>
      </c>
    </row>
    <row r="408" spans="1:14" x14ac:dyDescent="0.3">
      <c r="A408">
        <v>2</v>
      </c>
      <c r="B408">
        <v>0</v>
      </c>
      <c r="C408" t="s">
        <v>843</v>
      </c>
      <c r="D408" t="s">
        <v>20</v>
      </c>
      <c r="E408">
        <v>40</v>
      </c>
      <c r="F408">
        <v>1</v>
      </c>
      <c r="G408">
        <v>0</v>
      </c>
      <c r="H408">
        <v>2926</v>
      </c>
      <c r="I408">
        <v>26</v>
      </c>
      <c r="K408" t="s">
        <v>17</v>
      </c>
      <c r="M408">
        <v>286</v>
      </c>
      <c r="N408" t="s">
        <v>844</v>
      </c>
    </row>
    <row r="409" spans="1:14" x14ac:dyDescent="0.3">
      <c r="A409">
        <v>2</v>
      </c>
      <c r="B409">
        <v>1</v>
      </c>
      <c r="C409" t="s">
        <v>845</v>
      </c>
      <c r="D409" t="s">
        <v>15</v>
      </c>
      <c r="E409">
        <v>29</v>
      </c>
      <c r="F409">
        <v>1</v>
      </c>
      <c r="G409">
        <v>0</v>
      </c>
      <c r="H409">
        <v>2926</v>
      </c>
      <c r="I409">
        <v>26</v>
      </c>
      <c r="K409" t="s">
        <v>17</v>
      </c>
      <c r="L409">
        <v>16</v>
      </c>
    </row>
    <row r="410" spans="1:14" x14ac:dyDescent="0.3">
      <c r="A410">
        <v>2</v>
      </c>
      <c r="B410">
        <v>0</v>
      </c>
      <c r="C410" t="s">
        <v>846</v>
      </c>
      <c r="D410" t="s">
        <v>20</v>
      </c>
      <c r="E410">
        <v>18</v>
      </c>
      <c r="F410">
        <v>0</v>
      </c>
      <c r="G410">
        <v>0</v>
      </c>
      <c r="H410" t="s">
        <v>847</v>
      </c>
      <c r="I410">
        <v>10.5</v>
      </c>
      <c r="K410" t="s">
        <v>17</v>
      </c>
      <c r="N410" t="s">
        <v>848</v>
      </c>
    </row>
    <row r="411" spans="1:14" x14ac:dyDescent="0.3">
      <c r="A411">
        <v>2</v>
      </c>
      <c r="B411">
        <v>0</v>
      </c>
      <c r="C411" t="s">
        <v>849</v>
      </c>
      <c r="D411" t="s">
        <v>20</v>
      </c>
      <c r="E411">
        <v>36</v>
      </c>
      <c r="F411">
        <v>0</v>
      </c>
      <c r="G411">
        <v>0</v>
      </c>
      <c r="H411">
        <v>229236</v>
      </c>
      <c r="I411">
        <v>13</v>
      </c>
      <c r="K411" t="s">
        <v>17</v>
      </c>
      <c r="M411">
        <v>236</v>
      </c>
      <c r="N411" t="s">
        <v>734</v>
      </c>
    </row>
    <row r="412" spans="1:14" x14ac:dyDescent="0.3">
      <c r="A412">
        <v>2</v>
      </c>
      <c r="B412">
        <v>0</v>
      </c>
      <c r="C412" t="s">
        <v>850</v>
      </c>
      <c r="D412" t="s">
        <v>20</v>
      </c>
      <c r="F412">
        <v>0</v>
      </c>
      <c r="G412">
        <v>0</v>
      </c>
      <c r="H412">
        <v>239854</v>
      </c>
      <c r="I412">
        <v>0</v>
      </c>
      <c r="K412" t="s">
        <v>17</v>
      </c>
      <c r="N412" t="s">
        <v>500</v>
      </c>
    </row>
    <row r="413" spans="1:14" x14ac:dyDescent="0.3">
      <c r="A413">
        <v>2</v>
      </c>
      <c r="B413">
        <v>0</v>
      </c>
      <c r="C413" t="s">
        <v>851</v>
      </c>
      <c r="D413" t="s">
        <v>15</v>
      </c>
      <c r="E413">
        <v>38</v>
      </c>
      <c r="F413">
        <v>0</v>
      </c>
      <c r="G413">
        <v>0</v>
      </c>
      <c r="H413">
        <v>237671</v>
      </c>
      <c r="I413">
        <v>13</v>
      </c>
      <c r="K413" t="s">
        <v>17</v>
      </c>
      <c r="N413" t="s">
        <v>852</v>
      </c>
    </row>
    <row r="414" spans="1:14" x14ac:dyDescent="0.3">
      <c r="A414">
        <v>2</v>
      </c>
      <c r="B414">
        <v>0</v>
      </c>
      <c r="C414" t="s">
        <v>853</v>
      </c>
      <c r="D414" t="s">
        <v>20</v>
      </c>
      <c r="E414">
        <v>35</v>
      </c>
      <c r="F414">
        <v>0</v>
      </c>
      <c r="G414">
        <v>0</v>
      </c>
      <c r="H414">
        <v>239865</v>
      </c>
      <c r="I414">
        <v>26</v>
      </c>
      <c r="K414" t="s">
        <v>17</v>
      </c>
      <c r="M414">
        <v>322</v>
      </c>
      <c r="N414" t="s">
        <v>854</v>
      </c>
    </row>
    <row r="415" spans="1:14" x14ac:dyDescent="0.3">
      <c r="A415">
        <v>2</v>
      </c>
      <c r="B415">
        <v>0</v>
      </c>
      <c r="C415" t="s">
        <v>855</v>
      </c>
      <c r="D415" t="s">
        <v>20</v>
      </c>
      <c r="E415">
        <v>38</v>
      </c>
      <c r="F415">
        <v>1</v>
      </c>
      <c r="G415">
        <v>0</v>
      </c>
      <c r="H415">
        <v>28664</v>
      </c>
      <c r="I415">
        <v>21</v>
      </c>
      <c r="K415" t="s">
        <v>17</v>
      </c>
      <c r="N415" t="s">
        <v>856</v>
      </c>
    </row>
    <row r="416" spans="1:14" x14ac:dyDescent="0.3">
      <c r="A416">
        <v>2</v>
      </c>
      <c r="B416">
        <v>0</v>
      </c>
      <c r="C416" t="s">
        <v>857</v>
      </c>
      <c r="D416" t="s">
        <v>20</v>
      </c>
      <c r="E416">
        <v>34</v>
      </c>
      <c r="F416">
        <v>1</v>
      </c>
      <c r="G416">
        <v>0</v>
      </c>
      <c r="H416">
        <v>28664</v>
      </c>
      <c r="I416">
        <v>21</v>
      </c>
      <c r="K416" t="s">
        <v>17</v>
      </c>
      <c r="N416" t="s">
        <v>856</v>
      </c>
    </row>
    <row r="417" spans="1:14" x14ac:dyDescent="0.3">
      <c r="A417">
        <v>2</v>
      </c>
      <c r="B417">
        <v>1</v>
      </c>
      <c r="C417" t="s">
        <v>858</v>
      </c>
      <c r="D417" t="s">
        <v>15</v>
      </c>
      <c r="E417">
        <v>34</v>
      </c>
      <c r="F417">
        <v>0</v>
      </c>
      <c r="G417">
        <v>0</v>
      </c>
      <c r="H417">
        <v>243880</v>
      </c>
      <c r="I417">
        <v>13</v>
      </c>
      <c r="K417" t="s">
        <v>17</v>
      </c>
      <c r="L417">
        <v>12</v>
      </c>
      <c r="N417" t="s">
        <v>266</v>
      </c>
    </row>
    <row r="418" spans="1:14" x14ac:dyDescent="0.3">
      <c r="A418">
        <v>2</v>
      </c>
      <c r="B418">
        <v>0</v>
      </c>
      <c r="C418" t="s">
        <v>859</v>
      </c>
      <c r="D418" t="s">
        <v>20</v>
      </c>
      <c r="E418">
        <v>16</v>
      </c>
      <c r="F418">
        <v>0</v>
      </c>
      <c r="G418">
        <v>0</v>
      </c>
      <c r="H418">
        <v>239865</v>
      </c>
      <c r="I418">
        <v>26</v>
      </c>
      <c r="K418" t="s">
        <v>17</v>
      </c>
      <c r="N418" t="s">
        <v>854</v>
      </c>
    </row>
    <row r="419" spans="1:14" x14ac:dyDescent="0.3">
      <c r="A419">
        <v>2</v>
      </c>
      <c r="B419">
        <v>0</v>
      </c>
      <c r="C419" t="s">
        <v>860</v>
      </c>
      <c r="D419" t="s">
        <v>20</v>
      </c>
      <c r="E419">
        <v>26</v>
      </c>
      <c r="F419">
        <v>0</v>
      </c>
      <c r="G419">
        <v>0</v>
      </c>
      <c r="H419">
        <v>31028</v>
      </c>
      <c r="I419">
        <v>10.5</v>
      </c>
      <c r="K419" t="s">
        <v>17</v>
      </c>
      <c r="N419" t="s">
        <v>820</v>
      </c>
    </row>
    <row r="420" spans="1:14" x14ac:dyDescent="0.3">
      <c r="A420">
        <v>2</v>
      </c>
      <c r="B420">
        <v>0</v>
      </c>
      <c r="C420" t="s">
        <v>861</v>
      </c>
      <c r="D420" t="s">
        <v>20</v>
      </c>
      <c r="E420">
        <v>47</v>
      </c>
      <c r="F420">
        <v>0</v>
      </c>
      <c r="G420">
        <v>0</v>
      </c>
      <c r="H420" t="s">
        <v>862</v>
      </c>
      <c r="I420">
        <v>10.5</v>
      </c>
      <c r="K420" t="s">
        <v>17</v>
      </c>
      <c r="N420" t="s">
        <v>863</v>
      </c>
    </row>
    <row r="421" spans="1:14" x14ac:dyDescent="0.3">
      <c r="A421">
        <v>2</v>
      </c>
      <c r="B421">
        <v>0</v>
      </c>
      <c r="C421" t="s">
        <v>864</v>
      </c>
      <c r="D421" t="s">
        <v>20</v>
      </c>
      <c r="E421">
        <v>21</v>
      </c>
      <c r="F421">
        <v>1</v>
      </c>
      <c r="G421">
        <v>0</v>
      </c>
      <c r="H421">
        <v>28133</v>
      </c>
      <c r="I421">
        <v>11.5</v>
      </c>
      <c r="K421" t="s">
        <v>17</v>
      </c>
      <c r="N421" t="s">
        <v>865</v>
      </c>
    </row>
    <row r="422" spans="1:14" x14ac:dyDescent="0.3">
      <c r="A422">
        <v>2</v>
      </c>
      <c r="B422">
        <v>0</v>
      </c>
      <c r="C422" t="s">
        <v>866</v>
      </c>
      <c r="D422" t="s">
        <v>20</v>
      </c>
      <c r="E422">
        <v>21</v>
      </c>
      <c r="F422">
        <v>1</v>
      </c>
      <c r="G422">
        <v>0</v>
      </c>
      <c r="H422">
        <v>28134</v>
      </c>
      <c r="I422">
        <v>11.5</v>
      </c>
      <c r="K422" t="s">
        <v>17</v>
      </c>
      <c r="N422" t="s">
        <v>865</v>
      </c>
    </row>
    <row r="423" spans="1:14" x14ac:dyDescent="0.3">
      <c r="A423">
        <v>2</v>
      </c>
      <c r="B423">
        <v>0</v>
      </c>
      <c r="C423" t="s">
        <v>867</v>
      </c>
      <c r="D423" t="s">
        <v>20</v>
      </c>
      <c r="E423">
        <v>24</v>
      </c>
      <c r="F423">
        <v>0</v>
      </c>
      <c r="G423">
        <v>0</v>
      </c>
      <c r="H423">
        <v>248726</v>
      </c>
      <c r="I423">
        <v>13.5</v>
      </c>
      <c r="K423" t="s">
        <v>17</v>
      </c>
      <c r="M423">
        <v>297</v>
      </c>
      <c r="N423" t="s">
        <v>868</v>
      </c>
    </row>
    <row r="424" spans="1:14" x14ac:dyDescent="0.3">
      <c r="A424">
        <v>2</v>
      </c>
      <c r="B424">
        <v>0</v>
      </c>
      <c r="C424" t="s">
        <v>869</v>
      </c>
      <c r="D424" t="s">
        <v>20</v>
      </c>
      <c r="E424">
        <v>24</v>
      </c>
      <c r="F424">
        <v>0</v>
      </c>
      <c r="G424">
        <v>0</v>
      </c>
      <c r="H424">
        <v>233866</v>
      </c>
      <c r="I424">
        <v>13</v>
      </c>
      <c r="K424" t="s">
        <v>17</v>
      </c>
      <c r="M424">
        <v>155</v>
      </c>
      <c r="N424" t="s">
        <v>870</v>
      </c>
    </row>
    <row r="425" spans="1:14" x14ac:dyDescent="0.3">
      <c r="A425">
        <v>2</v>
      </c>
      <c r="B425">
        <v>0</v>
      </c>
      <c r="C425" t="s">
        <v>871</v>
      </c>
      <c r="D425" t="s">
        <v>20</v>
      </c>
      <c r="E425">
        <v>34</v>
      </c>
      <c r="F425">
        <v>0</v>
      </c>
      <c r="G425">
        <v>0</v>
      </c>
      <c r="H425">
        <v>12233</v>
      </c>
      <c r="I425">
        <v>13</v>
      </c>
      <c r="K425" t="s">
        <v>17</v>
      </c>
      <c r="N425" t="s">
        <v>450</v>
      </c>
    </row>
    <row r="426" spans="1:14" x14ac:dyDescent="0.3">
      <c r="A426">
        <v>2</v>
      </c>
      <c r="B426">
        <v>0</v>
      </c>
      <c r="C426" t="s">
        <v>872</v>
      </c>
      <c r="D426" t="s">
        <v>20</v>
      </c>
      <c r="E426">
        <v>30</v>
      </c>
      <c r="F426">
        <v>0</v>
      </c>
      <c r="G426">
        <v>0</v>
      </c>
      <c r="H426">
        <v>250646</v>
      </c>
      <c r="I426">
        <v>13</v>
      </c>
      <c r="K426" t="s">
        <v>17</v>
      </c>
      <c r="M426">
        <v>305</v>
      </c>
    </row>
    <row r="427" spans="1:14" x14ac:dyDescent="0.3">
      <c r="A427">
        <v>2</v>
      </c>
      <c r="B427">
        <v>0</v>
      </c>
      <c r="C427" t="s">
        <v>873</v>
      </c>
      <c r="D427" t="s">
        <v>20</v>
      </c>
      <c r="E427">
        <v>52</v>
      </c>
      <c r="F427">
        <v>0</v>
      </c>
      <c r="G427">
        <v>0</v>
      </c>
      <c r="H427">
        <v>250647</v>
      </c>
      <c r="I427">
        <v>13</v>
      </c>
      <c r="K427" t="s">
        <v>17</v>
      </c>
      <c r="M427">
        <v>19</v>
      </c>
      <c r="N427" t="s">
        <v>770</v>
      </c>
    </row>
    <row r="428" spans="1:14" x14ac:dyDescent="0.3">
      <c r="A428">
        <v>2</v>
      </c>
      <c r="B428">
        <v>0</v>
      </c>
      <c r="C428" t="s">
        <v>874</v>
      </c>
      <c r="D428" t="s">
        <v>20</v>
      </c>
      <c r="E428">
        <v>30</v>
      </c>
      <c r="F428">
        <v>0</v>
      </c>
      <c r="G428">
        <v>0</v>
      </c>
      <c r="H428">
        <v>250653</v>
      </c>
      <c r="I428">
        <v>13</v>
      </c>
      <c r="K428" t="s">
        <v>17</v>
      </c>
      <c r="M428">
        <v>75</v>
      </c>
      <c r="N428" t="s">
        <v>875</v>
      </c>
    </row>
    <row r="429" spans="1:14" x14ac:dyDescent="0.3">
      <c r="A429">
        <v>2</v>
      </c>
      <c r="B429">
        <v>1</v>
      </c>
      <c r="C429" t="s">
        <v>876</v>
      </c>
      <c r="D429" t="s">
        <v>20</v>
      </c>
      <c r="E429">
        <v>0.66669999999999996</v>
      </c>
      <c r="F429">
        <v>1</v>
      </c>
      <c r="G429">
        <v>1</v>
      </c>
      <c r="H429">
        <v>250649</v>
      </c>
      <c r="I429">
        <v>14.5</v>
      </c>
      <c r="K429" t="s">
        <v>17</v>
      </c>
      <c r="L429">
        <v>4</v>
      </c>
      <c r="N429" t="s">
        <v>877</v>
      </c>
    </row>
    <row r="430" spans="1:14" x14ac:dyDescent="0.3">
      <c r="A430">
        <v>2</v>
      </c>
      <c r="B430">
        <v>1</v>
      </c>
      <c r="C430" t="s">
        <v>878</v>
      </c>
      <c r="D430" t="s">
        <v>15</v>
      </c>
      <c r="E430">
        <v>24</v>
      </c>
      <c r="F430">
        <v>0</v>
      </c>
      <c r="G430">
        <v>2</v>
      </c>
      <c r="H430">
        <v>250649</v>
      </c>
      <c r="I430">
        <v>14.5</v>
      </c>
      <c r="K430" t="s">
        <v>17</v>
      </c>
      <c r="L430">
        <v>4</v>
      </c>
      <c r="N430" t="s">
        <v>877</v>
      </c>
    </row>
    <row r="431" spans="1:14" x14ac:dyDescent="0.3">
      <c r="A431">
        <v>2</v>
      </c>
      <c r="B431">
        <v>0</v>
      </c>
      <c r="C431" t="s">
        <v>879</v>
      </c>
      <c r="D431" t="s">
        <v>20</v>
      </c>
      <c r="E431">
        <v>44</v>
      </c>
      <c r="F431">
        <v>0</v>
      </c>
      <c r="G431">
        <v>0</v>
      </c>
      <c r="H431">
        <v>248746</v>
      </c>
      <c r="I431">
        <v>13</v>
      </c>
      <c r="K431" t="s">
        <v>17</v>
      </c>
      <c r="M431">
        <v>35</v>
      </c>
      <c r="N431" t="s">
        <v>880</v>
      </c>
    </row>
    <row r="432" spans="1:14" x14ac:dyDescent="0.3">
      <c r="A432">
        <v>2</v>
      </c>
      <c r="B432">
        <v>1</v>
      </c>
      <c r="C432" t="s">
        <v>881</v>
      </c>
      <c r="D432" t="s">
        <v>15</v>
      </c>
      <c r="E432">
        <v>6</v>
      </c>
      <c r="F432">
        <v>0</v>
      </c>
      <c r="G432">
        <v>1</v>
      </c>
      <c r="H432">
        <v>248727</v>
      </c>
      <c r="I432">
        <v>33</v>
      </c>
      <c r="K432" t="s">
        <v>17</v>
      </c>
      <c r="L432">
        <v>11</v>
      </c>
      <c r="N432" t="s">
        <v>882</v>
      </c>
    </row>
    <row r="433" spans="1:14" x14ac:dyDescent="0.3">
      <c r="A433">
        <v>2</v>
      </c>
      <c r="B433">
        <v>0</v>
      </c>
      <c r="C433" t="s">
        <v>883</v>
      </c>
      <c r="D433" t="s">
        <v>20</v>
      </c>
      <c r="E433">
        <v>28</v>
      </c>
      <c r="F433">
        <v>0</v>
      </c>
      <c r="G433">
        <v>1</v>
      </c>
      <c r="H433">
        <v>248727</v>
      </c>
      <c r="I433">
        <v>33</v>
      </c>
      <c r="K433" t="s">
        <v>17</v>
      </c>
      <c r="N433" t="s">
        <v>882</v>
      </c>
    </row>
    <row r="434" spans="1:14" x14ac:dyDescent="0.3">
      <c r="A434">
        <v>2</v>
      </c>
      <c r="B434">
        <v>1</v>
      </c>
      <c r="C434" t="s">
        <v>884</v>
      </c>
      <c r="D434" t="s">
        <v>20</v>
      </c>
      <c r="E434">
        <v>62</v>
      </c>
      <c r="F434">
        <v>0</v>
      </c>
      <c r="G434">
        <v>0</v>
      </c>
      <c r="H434" t="s">
        <v>885</v>
      </c>
      <c r="I434">
        <v>10.5</v>
      </c>
      <c r="K434" t="s">
        <v>17</v>
      </c>
      <c r="L434">
        <v>15</v>
      </c>
      <c r="N434" t="s">
        <v>392</v>
      </c>
    </row>
    <row r="435" spans="1:14" x14ac:dyDescent="0.3">
      <c r="A435">
        <v>2</v>
      </c>
      <c r="B435">
        <v>0</v>
      </c>
      <c r="C435" t="s">
        <v>886</v>
      </c>
      <c r="D435" t="s">
        <v>20</v>
      </c>
      <c r="E435">
        <v>30</v>
      </c>
      <c r="F435">
        <v>0</v>
      </c>
      <c r="G435">
        <v>0</v>
      </c>
      <c r="H435" t="s">
        <v>887</v>
      </c>
      <c r="I435">
        <v>10.5</v>
      </c>
      <c r="K435" t="s">
        <v>17</v>
      </c>
      <c r="N435" t="s">
        <v>888</v>
      </c>
    </row>
    <row r="436" spans="1:14" x14ac:dyDescent="0.3">
      <c r="A436">
        <v>2</v>
      </c>
      <c r="B436">
        <v>1</v>
      </c>
      <c r="C436" t="s">
        <v>889</v>
      </c>
      <c r="D436" t="s">
        <v>15</v>
      </c>
      <c r="E436">
        <v>7</v>
      </c>
      <c r="F436">
        <v>0</v>
      </c>
      <c r="G436">
        <v>2</v>
      </c>
      <c r="H436" t="s">
        <v>890</v>
      </c>
      <c r="I436">
        <v>26.25</v>
      </c>
      <c r="K436" t="s">
        <v>17</v>
      </c>
      <c r="L436">
        <v>14</v>
      </c>
      <c r="N436" t="s">
        <v>891</v>
      </c>
    </row>
    <row r="437" spans="1:14" x14ac:dyDescent="0.3">
      <c r="A437">
        <v>2</v>
      </c>
      <c r="B437">
        <v>0</v>
      </c>
      <c r="C437" t="s">
        <v>892</v>
      </c>
      <c r="D437" t="s">
        <v>20</v>
      </c>
      <c r="E437">
        <v>43</v>
      </c>
      <c r="F437">
        <v>1</v>
      </c>
      <c r="G437">
        <v>1</v>
      </c>
      <c r="H437" t="s">
        <v>890</v>
      </c>
      <c r="I437">
        <v>26.25</v>
      </c>
      <c r="K437" t="s">
        <v>17</v>
      </c>
      <c r="N437" t="s">
        <v>891</v>
      </c>
    </row>
    <row r="438" spans="1:14" x14ac:dyDescent="0.3">
      <c r="A438">
        <v>2</v>
      </c>
      <c r="B438">
        <v>1</v>
      </c>
      <c r="C438" t="s">
        <v>893</v>
      </c>
      <c r="D438" t="s">
        <v>15</v>
      </c>
      <c r="E438">
        <v>45</v>
      </c>
      <c r="F438">
        <v>1</v>
      </c>
      <c r="G438">
        <v>1</v>
      </c>
      <c r="H438" t="s">
        <v>890</v>
      </c>
      <c r="I438">
        <v>26.25</v>
      </c>
      <c r="K438" t="s">
        <v>17</v>
      </c>
      <c r="L438">
        <v>14</v>
      </c>
      <c r="N438" t="s">
        <v>891</v>
      </c>
    </row>
    <row r="439" spans="1:14" x14ac:dyDescent="0.3">
      <c r="A439">
        <v>2</v>
      </c>
      <c r="B439">
        <v>1</v>
      </c>
      <c r="C439" t="s">
        <v>894</v>
      </c>
      <c r="D439" t="s">
        <v>15</v>
      </c>
      <c r="E439">
        <v>24</v>
      </c>
      <c r="F439">
        <v>1</v>
      </c>
      <c r="G439">
        <v>2</v>
      </c>
      <c r="H439">
        <v>220845</v>
      </c>
      <c r="I439">
        <v>65</v>
      </c>
      <c r="K439" t="s">
        <v>17</v>
      </c>
      <c r="L439">
        <v>9</v>
      </c>
      <c r="N439" t="s">
        <v>895</v>
      </c>
    </row>
    <row r="440" spans="1:14" x14ac:dyDescent="0.3">
      <c r="A440">
        <v>2</v>
      </c>
      <c r="B440">
        <v>1</v>
      </c>
      <c r="C440" t="s">
        <v>896</v>
      </c>
      <c r="D440" t="s">
        <v>15</v>
      </c>
      <c r="E440">
        <v>24</v>
      </c>
      <c r="F440">
        <v>1</v>
      </c>
      <c r="G440">
        <v>2</v>
      </c>
      <c r="H440">
        <v>220845</v>
      </c>
      <c r="I440">
        <v>65</v>
      </c>
      <c r="K440" t="s">
        <v>17</v>
      </c>
      <c r="L440">
        <v>9</v>
      </c>
      <c r="N440" t="s">
        <v>895</v>
      </c>
    </row>
    <row r="441" spans="1:14" x14ac:dyDescent="0.3">
      <c r="A441">
        <v>2</v>
      </c>
      <c r="B441">
        <v>0</v>
      </c>
      <c r="C441" t="s">
        <v>897</v>
      </c>
      <c r="D441" t="s">
        <v>20</v>
      </c>
      <c r="E441">
        <v>49</v>
      </c>
      <c r="F441">
        <v>1</v>
      </c>
      <c r="G441">
        <v>2</v>
      </c>
      <c r="H441">
        <v>220845</v>
      </c>
      <c r="I441">
        <v>65</v>
      </c>
      <c r="K441" t="s">
        <v>17</v>
      </c>
      <c r="N441" t="s">
        <v>895</v>
      </c>
    </row>
    <row r="442" spans="1:14" x14ac:dyDescent="0.3">
      <c r="A442">
        <v>2</v>
      </c>
      <c r="B442">
        <v>1</v>
      </c>
      <c r="C442" t="s">
        <v>898</v>
      </c>
      <c r="D442" t="s">
        <v>15</v>
      </c>
      <c r="E442">
        <v>48</v>
      </c>
      <c r="F442">
        <v>1</v>
      </c>
      <c r="G442">
        <v>2</v>
      </c>
      <c r="H442">
        <v>220845</v>
      </c>
      <c r="I442">
        <v>65</v>
      </c>
      <c r="K442" t="s">
        <v>17</v>
      </c>
      <c r="L442">
        <v>9</v>
      </c>
      <c r="N442" t="s">
        <v>895</v>
      </c>
    </row>
    <row r="443" spans="1:14" x14ac:dyDescent="0.3">
      <c r="A443">
        <v>2</v>
      </c>
      <c r="B443">
        <v>1</v>
      </c>
      <c r="C443" t="s">
        <v>899</v>
      </c>
      <c r="D443" t="s">
        <v>15</v>
      </c>
      <c r="E443">
        <v>55</v>
      </c>
      <c r="F443">
        <v>0</v>
      </c>
      <c r="G443">
        <v>0</v>
      </c>
      <c r="H443">
        <v>248706</v>
      </c>
      <c r="I443">
        <v>16</v>
      </c>
      <c r="K443" t="s">
        <v>17</v>
      </c>
      <c r="L443">
        <v>13</v>
      </c>
      <c r="N443" t="s">
        <v>900</v>
      </c>
    </row>
    <row r="444" spans="1:14" x14ac:dyDescent="0.3">
      <c r="A444">
        <v>2</v>
      </c>
      <c r="B444">
        <v>0</v>
      </c>
      <c r="C444" t="s">
        <v>901</v>
      </c>
      <c r="D444" t="s">
        <v>20</v>
      </c>
      <c r="E444">
        <v>24</v>
      </c>
      <c r="F444">
        <v>2</v>
      </c>
      <c r="G444">
        <v>0</v>
      </c>
      <c r="H444" t="s">
        <v>806</v>
      </c>
      <c r="I444">
        <v>73.5</v>
      </c>
      <c r="K444" t="s">
        <v>17</v>
      </c>
      <c r="N444" t="s">
        <v>902</v>
      </c>
    </row>
    <row r="445" spans="1:14" x14ac:dyDescent="0.3">
      <c r="A445">
        <v>2</v>
      </c>
      <c r="B445">
        <v>0</v>
      </c>
      <c r="C445" t="s">
        <v>903</v>
      </c>
      <c r="D445" t="s">
        <v>20</v>
      </c>
      <c r="E445">
        <v>32</v>
      </c>
      <c r="F445">
        <v>2</v>
      </c>
      <c r="G445">
        <v>0</v>
      </c>
      <c r="H445" t="s">
        <v>806</v>
      </c>
      <c r="I445">
        <v>73.5</v>
      </c>
      <c r="K445" t="s">
        <v>17</v>
      </c>
      <c r="M445">
        <v>256</v>
      </c>
      <c r="N445" t="s">
        <v>902</v>
      </c>
    </row>
    <row r="446" spans="1:14" x14ac:dyDescent="0.3">
      <c r="A446">
        <v>2</v>
      </c>
      <c r="B446">
        <v>0</v>
      </c>
      <c r="C446" t="s">
        <v>904</v>
      </c>
      <c r="D446" t="s">
        <v>20</v>
      </c>
      <c r="E446">
        <v>21</v>
      </c>
      <c r="F446">
        <v>2</v>
      </c>
      <c r="G446">
        <v>0</v>
      </c>
      <c r="H446" t="s">
        <v>806</v>
      </c>
      <c r="I446">
        <v>73.5</v>
      </c>
      <c r="K446" t="s">
        <v>17</v>
      </c>
      <c r="N446" t="s">
        <v>902</v>
      </c>
    </row>
    <row r="447" spans="1:14" x14ac:dyDescent="0.3">
      <c r="A447">
        <v>2</v>
      </c>
      <c r="B447">
        <v>0</v>
      </c>
      <c r="C447" t="s">
        <v>905</v>
      </c>
      <c r="D447" t="s">
        <v>15</v>
      </c>
      <c r="E447">
        <v>18</v>
      </c>
      <c r="F447">
        <v>1</v>
      </c>
      <c r="G447">
        <v>1</v>
      </c>
      <c r="H447">
        <v>250650</v>
      </c>
      <c r="I447">
        <v>13</v>
      </c>
      <c r="K447" t="s">
        <v>17</v>
      </c>
      <c r="N447" t="s">
        <v>906</v>
      </c>
    </row>
    <row r="448" spans="1:14" x14ac:dyDescent="0.3">
      <c r="A448">
        <v>2</v>
      </c>
      <c r="B448">
        <v>1</v>
      </c>
      <c r="C448" t="s">
        <v>907</v>
      </c>
      <c r="D448" t="s">
        <v>15</v>
      </c>
      <c r="E448">
        <v>20</v>
      </c>
      <c r="F448">
        <v>2</v>
      </c>
      <c r="G448">
        <v>1</v>
      </c>
      <c r="H448">
        <v>29105</v>
      </c>
      <c r="I448">
        <v>23</v>
      </c>
      <c r="K448" t="s">
        <v>17</v>
      </c>
      <c r="L448">
        <v>4</v>
      </c>
      <c r="N448" t="s">
        <v>908</v>
      </c>
    </row>
    <row r="449" spans="1:14" x14ac:dyDescent="0.3">
      <c r="A449">
        <v>2</v>
      </c>
      <c r="B449">
        <v>0</v>
      </c>
      <c r="C449" t="s">
        <v>909</v>
      </c>
      <c r="D449" t="s">
        <v>20</v>
      </c>
      <c r="E449">
        <v>23</v>
      </c>
      <c r="F449">
        <v>2</v>
      </c>
      <c r="G449">
        <v>1</v>
      </c>
      <c r="H449">
        <v>29104</v>
      </c>
      <c r="I449">
        <v>11.5</v>
      </c>
      <c r="K449" t="s">
        <v>17</v>
      </c>
      <c r="N449" t="s">
        <v>908</v>
      </c>
    </row>
    <row r="450" spans="1:14" x14ac:dyDescent="0.3">
      <c r="A450">
        <v>2</v>
      </c>
      <c r="B450">
        <v>0</v>
      </c>
      <c r="C450" t="s">
        <v>910</v>
      </c>
      <c r="D450" t="s">
        <v>20</v>
      </c>
      <c r="E450">
        <v>36</v>
      </c>
      <c r="F450">
        <v>0</v>
      </c>
      <c r="G450">
        <v>0</v>
      </c>
      <c r="H450">
        <v>242963</v>
      </c>
      <c r="I450">
        <v>13</v>
      </c>
      <c r="K450" t="s">
        <v>17</v>
      </c>
      <c r="N450" t="s">
        <v>911</v>
      </c>
    </row>
    <row r="451" spans="1:14" x14ac:dyDescent="0.3">
      <c r="A451">
        <v>2</v>
      </c>
      <c r="B451">
        <v>1</v>
      </c>
      <c r="C451" t="s">
        <v>912</v>
      </c>
      <c r="D451" t="s">
        <v>15</v>
      </c>
      <c r="E451">
        <v>54</v>
      </c>
      <c r="F451">
        <v>1</v>
      </c>
      <c r="G451">
        <v>3</v>
      </c>
      <c r="H451">
        <v>29105</v>
      </c>
      <c r="I451">
        <v>23</v>
      </c>
      <c r="K451" t="s">
        <v>17</v>
      </c>
      <c r="L451">
        <v>4</v>
      </c>
      <c r="N451" t="s">
        <v>908</v>
      </c>
    </row>
    <row r="452" spans="1:14" x14ac:dyDescent="0.3">
      <c r="A452">
        <v>2</v>
      </c>
      <c r="B452">
        <v>0</v>
      </c>
      <c r="C452" t="s">
        <v>913</v>
      </c>
      <c r="D452" t="s">
        <v>20</v>
      </c>
      <c r="E452">
        <v>50</v>
      </c>
      <c r="F452">
        <v>0</v>
      </c>
      <c r="G452">
        <v>0</v>
      </c>
      <c r="H452">
        <v>250643</v>
      </c>
      <c r="I452">
        <v>13</v>
      </c>
      <c r="K452" t="s">
        <v>17</v>
      </c>
      <c r="M452">
        <v>149</v>
      </c>
      <c r="N452" t="s">
        <v>824</v>
      </c>
    </row>
    <row r="453" spans="1:14" x14ac:dyDescent="0.3">
      <c r="A453">
        <v>2</v>
      </c>
      <c r="B453">
        <v>0</v>
      </c>
      <c r="C453" t="s">
        <v>914</v>
      </c>
      <c r="D453" t="s">
        <v>20</v>
      </c>
      <c r="E453">
        <v>44</v>
      </c>
      <c r="F453">
        <v>1</v>
      </c>
      <c r="G453">
        <v>0</v>
      </c>
      <c r="H453">
        <v>26707</v>
      </c>
      <c r="I453">
        <v>26</v>
      </c>
      <c r="K453" t="s">
        <v>17</v>
      </c>
      <c r="N453" t="s">
        <v>915</v>
      </c>
    </row>
    <row r="454" spans="1:14" x14ac:dyDescent="0.3">
      <c r="A454">
        <v>2</v>
      </c>
      <c r="B454">
        <v>1</v>
      </c>
      <c r="C454" t="s">
        <v>916</v>
      </c>
      <c r="D454" t="s">
        <v>15</v>
      </c>
      <c r="E454">
        <v>29</v>
      </c>
      <c r="F454">
        <v>1</v>
      </c>
      <c r="G454">
        <v>0</v>
      </c>
      <c r="H454">
        <v>26707</v>
      </c>
      <c r="I454">
        <v>26</v>
      </c>
      <c r="K454" t="s">
        <v>17</v>
      </c>
      <c r="L454">
        <v>10</v>
      </c>
      <c r="N454" t="s">
        <v>915</v>
      </c>
    </row>
    <row r="455" spans="1:14" x14ac:dyDescent="0.3">
      <c r="A455">
        <v>2</v>
      </c>
      <c r="B455">
        <v>0</v>
      </c>
      <c r="C455" t="s">
        <v>917</v>
      </c>
      <c r="D455" t="s">
        <v>20</v>
      </c>
      <c r="E455">
        <v>21</v>
      </c>
      <c r="F455">
        <v>0</v>
      </c>
      <c r="G455">
        <v>0</v>
      </c>
      <c r="H455" t="s">
        <v>806</v>
      </c>
      <c r="I455">
        <v>73.5</v>
      </c>
      <c r="K455" t="s">
        <v>17</v>
      </c>
      <c r="N455" t="s">
        <v>822</v>
      </c>
    </row>
    <row r="456" spans="1:14" x14ac:dyDescent="0.3">
      <c r="A456">
        <v>2</v>
      </c>
      <c r="B456">
        <v>1</v>
      </c>
      <c r="C456" t="s">
        <v>918</v>
      </c>
      <c r="D456" t="s">
        <v>20</v>
      </c>
      <c r="E456">
        <v>42</v>
      </c>
      <c r="F456">
        <v>0</v>
      </c>
      <c r="G456">
        <v>0</v>
      </c>
      <c r="H456">
        <v>237798</v>
      </c>
      <c r="I456">
        <v>13</v>
      </c>
      <c r="K456" t="s">
        <v>17</v>
      </c>
      <c r="L456">
        <v>10</v>
      </c>
      <c r="N456" t="s">
        <v>919</v>
      </c>
    </row>
    <row r="457" spans="1:14" x14ac:dyDescent="0.3">
      <c r="A457">
        <v>2</v>
      </c>
      <c r="B457">
        <v>0</v>
      </c>
      <c r="C457" t="s">
        <v>920</v>
      </c>
      <c r="D457" t="s">
        <v>20</v>
      </c>
      <c r="E457">
        <v>63</v>
      </c>
      <c r="F457">
        <v>1</v>
      </c>
      <c r="G457">
        <v>0</v>
      </c>
      <c r="H457">
        <v>24065</v>
      </c>
      <c r="I457">
        <v>26</v>
      </c>
      <c r="K457" t="s">
        <v>17</v>
      </c>
      <c r="N457" t="s">
        <v>921</v>
      </c>
    </row>
    <row r="458" spans="1:14" x14ac:dyDescent="0.3">
      <c r="A458">
        <v>2</v>
      </c>
      <c r="B458">
        <v>0</v>
      </c>
      <c r="C458" t="s">
        <v>922</v>
      </c>
      <c r="D458" t="s">
        <v>15</v>
      </c>
      <c r="E458">
        <v>60</v>
      </c>
      <c r="F458">
        <v>1</v>
      </c>
      <c r="G458">
        <v>0</v>
      </c>
      <c r="H458">
        <v>24065</v>
      </c>
      <c r="I458">
        <v>26</v>
      </c>
      <c r="K458" t="s">
        <v>17</v>
      </c>
      <c r="N458" t="s">
        <v>921</v>
      </c>
    </row>
    <row r="459" spans="1:14" x14ac:dyDescent="0.3">
      <c r="A459">
        <v>2</v>
      </c>
      <c r="B459">
        <v>0</v>
      </c>
      <c r="C459" t="s">
        <v>923</v>
      </c>
      <c r="D459" t="s">
        <v>20</v>
      </c>
      <c r="E459">
        <v>33</v>
      </c>
      <c r="F459">
        <v>0</v>
      </c>
      <c r="G459">
        <v>0</v>
      </c>
      <c r="H459" t="s">
        <v>924</v>
      </c>
      <c r="I459">
        <v>12.275</v>
      </c>
      <c r="K459" t="s">
        <v>17</v>
      </c>
      <c r="N459" t="s">
        <v>121</v>
      </c>
    </row>
    <row r="460" spans="1:14" x14ac:dyDescent="0.3">
      <c r="A460">
        <v>2</v>
      </c>
      <c r="B460">
        <v>1</v>
      </c>
      <c r="C460" t="s">
        <v>925</v>
      </c>
      <c r="D460" t="s">
        <v>15</v>
      </c>
      <c r="E460">
        <v>17</v>
      </c>
      <c r="F460">
        <v>0</v>
      </c>
      <c r="G460">
        <v>0</v>
      </c>
      <c r="H460" t="s">
        <v>926</v>
      </c>
      <c r="I460">
        <v>10.5</v>
      </c>
      <c r="K460" t="s">
        <v>17</v>
      </c>
      <c r="N460" t="s">
        <v>711</v>
      </c>
    </row>
    <row r="461" spans="1:14" x14ac:dyDescent="0.3">
      <c r="A461">
        <v>2</v>
      </c>
      <c r="B461">
        <v>0</v>
      </c>
      <c r="C461" t="s">
        <v>927</v>
      </c>
      <c r="D461" t="s">
        <v>20</v>
      </c>
      <c r="E461">
        <v>42</v>
      </c>
      <c r="F461">
        <v>1</v>
      </c>
      <c r="G461">
        <v>0</v>
      </c>
      <c r="H461">
        <v>243847</v>
      </c>
      <c r="I461">
        <v>27</v>
      </c>
      <c r="K461" t="s">
        <v>17</v>
      </c>
      <c r="N461" t="s">
        <v>392</v>
      </c>
    </row>
    <row r="462" spans="1:14" x14ac:dyDescent="0.3">
      <c r="A462">
        <v>2</v>
      </c>
      <c r="B462">
        <v>1</v>
      </c>
      <c r="C462" t="s">
        <v>928</v>
      </c>
      <c r="D462" t="s">
        <v>15</v>
      </c>
      <c r="E462">
        <v>24</v>
      </c>
      <c r="F462">
        <v>2</v>
      </c>
      <c r="G462">
        <v>1</v>
      </c>
      <c r="H462">
        <v>243847</v>
      </c>
      <c r="I462">
        <v>27</v>
      </c>
      <c r="K462" t="s">
        <v>17</v>
      </c>
      <c r="L462">
        <v>12</v>
      </c>
      <c r="N462" t="s">
        <v>392</v>
      </c>
    </row>
    <row r="463" spans="1:14" x14ac:dyDescent="0.3">
      <c r="A463">
        <v>2</v>
      </c>
      <c r="B463">
        <v>0</v>
      </c>
      <c r="C463" t="s">
        <v>929</v>
      </c>
      <c r="D463" t="s">
        <v>20</v>
      </c>
      <c r="E463">
        <v>47</v>
      </c>
      <c r="F463">
        <v>0</v>
      </c>
      <c r="G463">
        <v>0</v>
      </c>
      <c r="H463">
        <v>237565</v>
      </c>
      <c r="I463">
        <v>15</v>
      </c>
      <c r="K463" t="s">
        <v>17</v>
      </c>
      <c r="N463" t="s">
        <v>930</v>
      </c>
    </row>
    <row r="464" spans="1:14" x14ac:dyDescent="0.3">
      <c r="A464">
        <v>2</v>
      </c>
      <c r="B464">
        <v>0</v>
      </c>
      <c r="C464" t="s">
        <v>931</v>
      </c>
      <c r="D464" t="s">
        <v>20</v>
      </c>
      <c r="E464">
        <v>24</v>
      </c>
      <c r="F464">
        <v>2</v>
      </c>
      <c r="G464">
        <v>0</v>
      </c>
      <c r="H464" t="s">
        <v>819</v>
      </c>
      <c r="I464">
        <v>31.5</v>
      </c>
      <c r="K464" t="s">
        <v>17</v>
      </c>
      <c r="N464" t="s">
        <v>820</v>
      </c>
    </row>
    <row r="465" spans="1:14" x14ac:dyDescent="0.3">
      <c r="A465">
        <v>2</v>
      </c>
      <c r="B465">
        <v>0</v>
      </c>
      <c r="C465" t="s">
        <v>932</v>
      </c>
      <c r="D465" t="s">
        <v>20</v>
      </c>
      <c r="E465">
        <v>22</v>
      </c>
      <c r="F465">
        <v>2</v>
      </c>
      <c r="G465">
        <v>0</v>
      </c>
      <c r="H465" t="s">
        <v>819</v>
      </c>
      <c r="I465">
        <v>31.5</v>
      </c>
      <c r="K465" t="s">
        <v>17</v>
      </c>
      <c r="N465" t="s">
        <v>820</v>
      </c>
    </row>
    <row r="466" spans="1:14" x14ac:dyDescent="0.3">
      <c r="A466">
        <v>2</v>
      </c>
      <c r="B466">
        <v>0</v>
      </c>
      <c r="C466" t="s">
        <v>933</v>
      </c>
      <c r="D466" t="s">
        <v>20</v>
      </c>
      <c r="E466">
        <v>32</v>
      </c>
      <c r="F466">
        <v>0</v>
      </c>
      <c r="G466">
        <v>0</v>
      </c>
      <c r="H466" t="s">
        <v>934</v>
      </c>
      <c r="I466">
        <v>10.5</v>
      </c>
      <c r="K466" t="s">
        <v>17</v>
      </c>
      <c r="N466" t="s">
        <v>935</v>
      </c>
    </row>
    <row r="467" spans="1:14" x14ac:dyDescent="0.3">
      <c r="A467">
        <v>2</v>
      </c>
      <c r="B467">
        <v>1</v>
      </c>
      <c r="C467" t="s">
        <v>936</v>
      </c>
      <c r="D467" t="s">
        <v>15</v>
      </c>
      <c r="E467">
        <v>23</v>
      </c>
      <c r="F467">
        <v>0</v>
      </c>
      <c r="G467">
        <v>0</v>
      </c>
      <c r="H467" t="s">
        <v>937</v>
      </c>
      <c r="I467">
        <v>13.791700000000001</v>
      </c>
      <c r="J467" t="s">
        <v>37</v>
      </c>
      <c r="K467" t="s">
        <v>41</v>
      </c>
      <c r="L467">
        <v>11</v>
      </c>
      <c r="N467" t="s">
        <v>28</v>
      </c>
    </row>
    <row r="468" spans="1:14" x14ac:dyDescent="0.3">
      <c r="A468">
        <v>2</v>
      </c>
      <c r="B468">
        <v>0</v>
      </c>
      <c r="C468" t="s">
        <v>938</v>
      </c>
      <c r="D468" t="s">
        <v>20</v>
      </c>
      <c r="E468">
        <v>34</v>
      </c>
      <c r="F468">
        <v>1</v>
      </c>
      <c r="G468">
        <v>0</v>
      </c>
      <c r="H468">
        <v>244367</v>
      </c>
      <c r="I468">
        <v>26</v>
      </c>
      <c r="K468" t="s">
        <v>17</v>
      </c>
      <c r="M468">
        <v>283</v>
      </c>
      <c r="N468" t="s">
        <v>939</v>
      </c>
    </row>
    <row r="469" spans="1:14" x14ac:dyDescent="0.3">
      <c r="A469">
        <v>2</v>
      </c>
      <c r="B469">
        <v>1</v>
      </c>
      <c r="C469" t="s">
        <v>940</v>
      </c>
      <c r="D469" t="s">
        <v>15</v>
      </c>
      <c r="E469">
        <v>24</v>
      </c>
      <c r="F469">
        <v>1</v>
      </c>
      <c r="G469">
        <v>0</v>
      </c>
      <c r="H469">
        <v>244367</v>
      </c>
      <c r="I469">
        <v>26</v>
      </c>
      <c r="K469" t="s">
        <v>17</v>
      </c>
      <c r="L469">
        <v>12</v>
      </c>
      <c r="N469" t="s">
        <v>939</v>
      </c>
    </row>
    <row r="470" spans="1:14" x14ac:dyDescent="0.3">
      <c r="A470">
        <v>2</v>
      </c>
      <c r="B470">
        <v>0</v>
      </c>
      <c r="C470" t="s">
        <v>941</v>
      </c>
      <c r="D470" t="s">
        <v>15</v>
      </c>
      <c r="E470">
        <v>22</v>
      </c>
      <c r="F470">
        <v>0</v>
      </c>
      <c r="G470">
        <v>0</v>
      </c>
      <c r="H470" t="s">
        <v>798</v>
      </c>
      <c r="I470">
        <v>21</v>
      </c>
      <c r="K470" t="s">
        <v>17</v>
      </c>
      <c r="N470" t="s">
        <v>942</v>
      </c>
    </row>
    <row r="471" spans="1:14" x14ac:dyDescent="0.3">
      <c r="A471">
        <v>2</v>
      </c>
      <c r="B471">
        <v>1</v>
      </c>
      <c r="C471" t="s">
        <v>943</v>
      </c>
      <c r="D471" t="s">
        <v>15</v>
      </c>
      <c r="F471">
        <v>0</v>
      </c>
      <c r="G471">
        <v>0</v>
      </c>
      <c r="H471">
        <v>226593</v>
      </c>
      <c r="I471">
        <v>12.35</v>
      </c>
      <c r="J471" t="s">
        <v>944</v>
      </c>
      <c r="K471" t="s">
        <v>463</v>
      </c>
      <c r="L471">
        <v>10</v>
      </c>
      <c r="N471" t="s">
        <v>945</v>
      </c>
    </row>
    <row r="472" spans="1:14" x14ac:dyDescent="0.3">
      <c r="A472">
        <v>2</v>
      </c>
      <c r="B472">
        <v>0</v>
      </c>
      <c r="C472" t="s">
        <v>946</v>
      </c>
      <c r="D472" t="s">
        <v>20</v>
      </c>
      <c r="E472">
        <v>35</v>
      </c>
      <c r="F472">
        <v>0</v>
      </c>
      <c r="G472">
        <v>0</v>
      </c>
      <c r="H472">
        <v>233734</v>
      </c>
      <c r="I472">
        <v>12.35</v>
      </c>
      <c r="K472" t="s">
        <v>463</v>
      </c>
    </row>
    <row r="473" spans="1:14" x14ac:dyDescent="0.3">
      <c r="A473">
        <v>2</v>
      </c>
      <c r="B473">
        <v>1</v>
      </c>
      <c r="C473" t="s">
        <v>947</v>
      </c>
      <c r="D473" t="s">
        <v>15</v>
      </c>
      <c r="E473">
        <v>45</v>
      </c>
      <c r="F473">
        <v>0</v>
      </c>
      <c r="G473">
        <v>0</v>
      </c>
      <c r="H473">
        <v>223596</v>
      </c>
      <c r="I473">
        <v>13.5</v>
      </c>
      <c r="K473" t="s">
        <v>17</v>
      </c>
      <c r="L473">
        <v>9</v>
      </c>
      <c r="N473" t="s">
        <v>430</v>
      </c>
    </row>
    <row r="474" spans="1:14" x14ac:dyDescent="0.3">
      <c r="A474">
        <v>2</v>
      </c>
      <c r="B474">
        <v>0</v>
      </c>
      <c r="C474" t="s">
        <v>948</v>
      </c>
      <c r="D474" t="s">
        <v>20</v>
      </c>
      <c r="E474">
        <v>57</v>
      </c>
      <c r="F474">
        <v>0</v>
      </c>
      <c r="G474">
        <v>0</v>
      </c>
      <c r="H474">
        <v>219533</v>
      </c>
      <c r="I474">
        <v>12.35</v>
      </c>
      <c r="K474" t="s">
        <v>463</v>
      </c>
      <c r="N474" t="s">
        <v>949</v>
      </c>
    </row>
    <row r="475" spans="1:14" x14ac:dyDescent="0.3">
      <c r="A475">
        <v>2</v>
      </c>
      <c r="B475">
        <v>0</v>
      </c>
      <c r="C475" t="s">
        <v>950</v>
      </c>
      <c r="D475" t="s">
        <v>20</v>
      </c>
      <c r="F475">
        <v>0</v>
      </c>
      <c r="G475">
        <v>0</v>
      </c>
      <c r="H475">
        <v>239855</v>
      </c>
      <c r="I475">
        <v>0</v>
      </c>
      <c r="K475" t="s">
        <v>17</v>
      </c>
      <c r="N475" t="s">
        <v>500</v>
      </c>
    </row>
    <row r="476" spans="1:14" x14ac:dyDescent="0.3">
      <c r="A476">
        <v>2</v>
      </c>
      <c r="B476">
        <v>0</v>
      </c>
      <c r="C476" t="s">
        <v>951</v>
      </c>
      <c r="D476" t="s">
        <v>20</v>
      </c>
      <c r="E476">
        <v>31</v>
      </c>
      <c r="F476">
        <v>0</v>
      </c>
      <c r="G476">
        <v>0</v>
      </c>
      <c r="H476" t="s">
        <v>952</v>
      </c>
      <c r="I476">
        <v>10.5</v>
      </c>
      <c r="K476" t="s">
        <v>17</v>
      </c>
      <c r="M476">
        <v>165</v>
      </c>
      <c r="N476" t="s">
        <v>953</v>
      </c>
    </row>
    <row r="477" spans="1:14" x14ac:dyDescent="0.3">
      <c r="A477">
        <v>2</v>
      </c>
      <c r="B477">
        <v>0</v>
      </c>
      <c r="C477" t="s">
        <v>954</v>
      </c>
      <c r="D477" t="s">
        <v>15</v>
      </c>
      <c r="E477">
        <v>26</v>
      </c>
      <c r="F477">
        <v>1</v>
      </c>
      <c r="G477">
        <v>1</v>
      </c>
      <c r="H477">
        <v>250651</v>
      </c>
      <c r="I477">
        <v>26</v>
      </c>
      <c r="K477" t="s">
        <v>17</v>
      </c>
      <c r="N477" t="s">
        <v>594</v>
      </c>
    </row>
    <row r="478" spans="1:14" x14ac:dyDescent="0.3">
      <c r="A478">
        <v>2</v>
      </c>
      <c r="B478">
        <v>0</v>
      </c>
      <c r="C478" t="s">
        <v>955</v>
      </c>
      <c r="D478" t="s">
        <v>20</v>
      </c>
      <c r="E478">
        <v>30</v>
      </c>
      <c r="F478">
        <v>1</v>
      </c>
      <c r="G478">
        <v>1</v>
      </c>
      <c r="H478">
        <v>250651</v>
      </c>
      <c r="I478">
        <v>26</v>
      </c>
      <c r="K478" t="s">
        <v>17</v>
      </c>
      <c r="N478" t="s">
        <v>594</v>
      </c>
    </row>
    <row r="479" spans="1:14" x14ac:dyDescent="0.3">
      <c r="A479">
        <v>2</v>
      </c>
      <c r="B479">
        <v>0</v>
      </c>
      <c r="C479" t="s">
        <v>956</v>
      </c>
      <c r="D479" t="s">
        <v>20</v>
      </c>
      <c r="F479">
        <v>0</v>
      </c>
      <c r="G479">
        <v>0</v>
      </c>
      <c r="H479">
        <v>240261</v>
      </c>
      <c r="I479">
        <v>10.708299999999999</v>
      </c>
      <c r="K479" t="s">
        <v>463</v>
      </c>
    </row>
    <row r="480" spans="1:14" x14ac:dyDescent="0.3">
      <c r="A480">
        <v>2</v>
      </c>
      <c r="B480">
        <v>1</v>
      </c>
      <c r="C480" t="s">
        <v>957</v>
      </c>
      <c r="D480" t="s">
        <v>15</v>
      </c>
      <c r="E480">
        <v>1</v>
      </c>
      <c r="F480">
        <v>1</v>
      </c>
      <c r="G480">
        <v>2</v>
      </c>
      <c r="H480" t="s">
        <v>958</v>
      </c>
      <c r="I480">
        <v>41.5792</v>
      </c>
      <c r="K480" t="s">
        <v>41</v>
      </c>
      <c r="L480">
        <v>14</v>
      </c>
      <c r="N480" t="s">
        <v>959</v>
      </c>
    </row>
    <row r="481" spans="1:14" x14ac:dyDescent="0.3">
      <c r="A481">
        <v>2</v>
      </c>
      <c r="B481">
        <v>1</v>
      </c>
      <c r="C481" t="s">
        <v>960</v>
      </c>
      <c r="D481" t="s">
        <v>15</v>
      </c>
      <c r="E481">
        <v>3</v>
      </c>
      <c r="F481">
        <v>1</v>
      </c>
      <c r="G481">
        <v>2</v>
      </c>
      <c r="H481" t="s">
        <v>958</v>
      </c>
      <c r="I481">
        <v>41.5792</v>
      </c>
      <c r="K481" t="s">
        <v>41</v>
      </c>
      <c r="L481">
        <v>14</v>
      </c>
      <c r="N481" t="s">
        <v>959</v>
      </c>
    </row>
    <row r="482" spans="1:14" x14ac:dyDescent="0.3">
      <c r="A482">
        <v>2</v>
      </c>
      <c r="B482">
        <v>0</v>
      </c>
      <c r="C482" t="s">
        <v>961</v>
      </c>
      <c r="D482" t="s">
        <v>20</v>
      </c>
      <c r="E482">
        <v>25</v>
      </c>
      <c r="F482">
        <v>1</v>
      </c>
      <c r="G482">
        <v>2</v>
      </c>
      <c r="H482" t="s">
        <v>958</v>
      </c>
      <c r="I482">
        <v>41.5792</v>
      </c>
      <c r="K482" t="s">
        <v>41</v>
      </c>
      <c r="N482" t="s">
        <v>959</v>
      </c>
    </row>
    <row r="483" spans="1:14" x14ac:dyDescent="0.3">
      <c r="A483">
        <v>2</v>
      </c>
      <c r="B483">
        <v>1</v>
      </c>
      <c r="C483" t="s">
        <v>962</v>
      </c>
      <c r="D483" t="s">
        <v>15</v>
      </c>
      <c r="E483">
        <v>22</v>
      </c>
      <c r="F483">
        <v>1</v>
      </c>
      <c r="G483">
        <v>2</v>
      </c>
      <c r="H483" t="s">
        <v>958</v>
      </c>
      <c r="I483">
        <v>41.5792</v>
      </c>
      <c r="K483" t="s">
        <v>41</v>
      </c>
      <c r="L483">
        <v>14</v>
      </c>
      <c r="N483" t="s">
        <v>959</v>
      </c>
    </row>
    <row r="484" spans="1:14" x14ac:dyDescent="0.3">
      <c r="A484">
        <v>2</v>
      </c>
      <c r="B484">
        <v>1</v>
      </c>
      <c r="C484" t="s">
        <v>963</v>
      </c>
      <c r="D484" t="s">
        <v>15</v>
      </c>
      <c r="E484">
        <v>17</v>
      </c>
      <c r="F484">
        <v>0</v>
      </c>
      <c r="G484">
        <v>0</v>
      </c>
      <c r="H484" t="s">
        <v>964</v>
      </c>
      <c r="I484">
        <v>12</v>
      </c>
      <c r="K484" t="s">
        <v>41</v>
      </c>
      <c r="L484">
        <v>12</v>
      </c>
      <c r="N484" t="s">
        <v>965</v>
      </c>
    </row>
    <row r="485" spans="1:14" x14ac:dyDescent="0.3">
      <c r="A485">
        <v>2</v>
      </c>
      <c r="B485">
        <v>1</v>
      </c>
      <c r="C485" t="s">
        <v>966</v>
      </c>
      <c r="D485" t="s">
        <v>15</v>
      </c>
      <c r="F485">
        <v>0</v>
      </c>
      <c r="G485">
        <v>0</v>
      </c>
      <c r="H485">
        <v>248727</v>
      </c>
      <c r="I485">
        <v>33</v>
      </c>
      <c r="K485" t="s">
        <v>17</v>
      </c>
      <c r="L485">
        <v>11</v>
      </c>
      <c r="N485" t="s">
        <v>967</v>
      </c>
    </row>
    <row r="486" spans="1:14" x14ac:dyDescent="0.3">
      <c r="A486">
        <v>2</v>
      </c>
      <c r="B486">
        <v>1</v>
      </c>
      <c r="C486" t="s">
        <v>968</v>
      </c>
      <c r="D486" t="s">
        <v>15</v>
      </c>
      <c r="E486">
        <v>34</v>
      </c>
      <c r="F486">
        <v>0</v>
      </c>
      <c r="G486">
        <v>0</v>
      </c>
      <c r="H486" t="s">
        <v>969</v>
      </c>
      <c r="I486">
        <v>10.5</v>
      </c>
      <c r="J486" t="s">
        <v>743</v>
      </c>
      <c r="K486" t="s">
        <v>17</v>
      </c>
      <c r="L486">
        <v>14</v>
      </c>
      <c r="N486" t="s">
        <v>365</v>
      </c>
    </row>
    <row r="487" spans="1:14" x14ac:dyDescent="0.3">
      <c r="A487">
        <v>2</v>
      </c>
      <c r="B487">
        <v>0</v>
      </c>
      <c r="C487" t="s">
        <v>970</v>
      </c>
      <c r="D487" t="s">
        <v>20</v>
      </c>
      <c r="E487">
        <v>36</v>
      </c>
      <c r="F487">
        <v>0</v>
      </c>
      <c r="G487">
        <v>0</v>
      </c>
      <c r="H487" t="s">
        <v>971</v>
      </c>
      <c r="I487">
        <v>12.875</v>
      </c>
      <c r="J487" t="s">
        <v>37</v>
      </c>
      <c r="K487" t="s">
        <v>41</v>
      </c>
      <c r="N487" t="s">
        <v>61</v>
      </c>
    </row>
    <row r="488" spans="1:14" x14ac:dyDescent="0.3">
      <c r="A488">
        <v>2</v>
      </c>
      <c r="B488">
        <v>0</v>
      </c>
      <c r="C488" t="s">
        <v>972</v>
      </c>
      <c r="D488" t="s">
        <v>20</v>
      </c>
      <c r="E488">
        <v>24</v>
      </c>
      <c r="F488">
        <v>0</v>
      </c>
      <c r="G488">
        <v>0</v>
      </c>
      <c r="H488" t="s">
        <v>973</v>
      </c>
      <c r="I488">
        <v>10.5</v>
      </c>
      <c r="K488" t="s">
        <v>17</v>
      </c>
      <c r="M488">
        <v>108</v>
      </c>
    </row>
    <row r="489" spans="1:14" x14ac:dyDescent="0.3">
      <c r="A489">
        <v>2</v>
      </c>
      <c r="B489">
        <v>0</v>
      </c>
      <c r="C489" t="s">
        <v>974</v>
      </c>
      <c r="D489" t="s">
        <v>20</v>
      </c>
      <c r="E489">
        <v>61</v>
      </c>
      <c r="F489">
        <v>0</v>
      </c>
      <c r="G489">
        <v>0</v>
      </c>
      <c r="H489">
        <v>235509</v>
      </c>
      <c r="I489">
        <v>12.35</v>
      </c>
      <c r="K489" t="s">
        <v>463</v>
      </c>
    </row>
    <row r="490" spans="1:14" x14ac:dyDescent="0.3">
      <c r="A490">
        <v>2</v>
      </c>
      <c r="B490">
        <v>0</v>
      </c>
      <c r="C490" t="s">
        <v>975</v>
      </c>
      <c r="D490" t="s">
        <v>20</v>
      </c>
      <c r="E490">
        <v>50</v>
      </c>
      <c r="F490">
        <v>1</v>
      </c>
      <c r="G490">
        <v>0</v>
      </c>
      <c r="H490" t="s">
        <v>976</v>
      </c>
      <c r="I490">
        <v>26</v>
      </c>
      <c r="K490" t="s">
        <v>17</v>
      </c>
      <c r="M490">
        <v>121</v>
      </c>
      <c r="N490" t="s">
        <v>977</v>
      </c>
    </row>
    <row r="491" spans="1:14" x14ac:dyDescent="0.3">
      <c r="A491">
        <v>2</v>
      </c>
      <c r="B491">
        <v>1</v>
      </c>
      <c r="C491" t="s">
        <v>978</v>
      </c>
      <c r="D491" t="s">
        <v>15</v>
      </c>
      <c r="E491">
        <v>42</v>
      </c>
      <c r="F491">
        <v>1</v>
      </c>
      <c r="G491">
        <v>0</v>
      </c>
      <c r="H491" t="s">
        <v>976</v>
      </c>
      <c r="I491">
        <v>26</v>
      </c>
      <c r="K491" t="s">
        <v>17</v>
      </c>
      <c r="N491" t="s">
        <v>977</v>
      </c>
    </row>
    <row r="492" spans="1:14" x14ac:dyDescent="0.3">
      <c r="A492">
        <v>2</v>
      </c>
      <c r="B492">
        <v>0</v>
      </c>
      <c r="C492" t="s">
        <v>979</v>
      </c>
      <c r="D492" t="s">
        <v>15</v>
      </c>
      <c r="E492">
        <v>57</v>
      </c>
      <c r="F492">
        <v>0</v>
      </c>
      <c r="G492">
        <v>0</v>
      </c>
      <c r="H492" t="s">
        <v>980</v>
      </c>
      <c r="I492">
        <v>10.5</v>
      </c>
      <c r="J492" t="s">
        <v>981</v>
      </c>
      <c r="K492" t="s">
        <v>17</v>
      </c>
      <c r="M492">
        <v>52</v>
      </c>
      <c r="N492" t="s">
        <v>982</v>
      </c>
    </row>
    <row r="493" spans="1:14" x14ac:dyDescent="0.3">
      <c r="A493">
        <v>2</v>
      </c>
      <c r="B493">
        <v>0</v>
      </c>
      <c r="C493" t="s">
        <v>983</v>
      </c>
      <c r="D493" t="s">
        <v>20</v>
      </c>
      <c r="F493">
        <v>0</v>
      </c>
      <c r="G493">
        <v>0</v>
      </c>
      <c r="H493">
        <v>237735</v>
      </c>
      <c r="I493">
        <v>15.0458</v>
      </c>
      <c r="J493" t="s">
        <v>37</v>
      </c>
      <c r="K493" t="s">
        <v>41</v>
      </c>
      <c r="N493" t="s">
        <v>984</v>
      </c>
    </row>
    <row r="494" spans="1:14" x14ac:dyDescent="0.3">
      <c r="A494">
        <v>2</v>
      </c>
      <c r="B494">
        <v>1</v>
      </c>
      <c r="C494" t="s">
        <v>985</v>
      </c>
      <c r="D494" t="s">
        <v>20</v>
      </c>
      <c r="E494">
        <v>1</v>
      </c>
      <c r="F494">
        <v>0</v>
      </c>
      <c r="G494">
        <v>2</v>
      </c>
      <c r="H494" t="s">
        <v>986</v>
      </c>
      <c r="I494">
        <v>37.004199999999997</v>
      </c>
      <c r="K494" t="s">
        <v>41</v>
      </c>
      <c r="L494">
        <v>10</v>
      </c>
      <c r="N494" t="s">
        <v>987</v>
      </c>
    </row>
    <row r="495" spans="1:14" x14ac:dyDescent="0.3">
      <c r="A495">
        <v>2</v>
      </c>
      <c r="B495">
        <v>0</v>
      </c>
      <c r="C495" t="s">
        <v>988</v>
      </c>
      <c r="D495" t="s">
        <v>20</v>
      </c>
      <c r="E495">
        <v>31</v>
      </c>
      <c r="F495">
        <v>1</v>
      </c>
      <c r="G495">
        <v>1</v>
      </c>
      <c r="H495" t="s">
        <v>986</v>
      </c>
      <c r="I495">
        <v>37.004199999999997</v>
      </c>
      <c r="K495" t="s">
        <v>41</v>
      </c>
      <c r="N495" t="s">
        <v>987</v>
      </c>
    </row>
    <row r="496" spans="1:14" x14ac:dyDescent="0.3">
      <c r="A496">
        <v>2</v>
      </c>
      <c r="B496">
        <v>1</v>
      </c>
      <c r="C496" t="s">
        <v>989</v>
      </c>
      <c r="D496" t="s">
        <v>15</v>
      </c>
      <c r="E496">
        <v>24</v>
      </c>
      <c r="F496">
        <v>1</v>
      </c>
      <c r="G496">
        <v>1</v>
      </c>
      <c r="H496" t="s">
        <v>986</v>
      </c>
      <c r="I496">
        <v>37.004199999999997</v>
      </c>
      <c r="K496" t="s">
        <v>41</v>
      </c>
      <c r="L496">
        <v>10</v>
      </c>
      <c r="N496" t="s">
        <v>987</v>
      </c>
    </row>
    <row r="497" spans="1:14" x14ac:dyDescent="0.3">
      <c r="A497">
        <v>2</v>
      </c>
      <c r="B497">
        <v>0</v>
      </c>
      <c r="C497" t="s">
        <v>990</v>
      </c>
      <c r="D497" t="s">
        <v>20</v>
      </c>
      <c r="F497">
        <v>0</v>
      </c>
      <c r="G497">
        <v>0</v>
      </c>
      <c r="H497" t="s">
        <v>991</v>
      </c>
      <c r="I497">
        <v>15.5792</v>
      </c>
      <c r="K497" t="s">
        <v>41</v>
      </c>
      <c r="N497" t="s">
        <v>28</v>
      </c>
    </row>
    <row r="498" spans="1:14" x14ac:dyDescent="0.3">
      <c r="A498">
        <v>2</v>
      </c>
      <c r="B498">
        <v>0</v>
      </c>
      <c r="C498" t="s">
        <v>992</v>
      </c>
      <c r="D498" t="s">
        <v>20</v>
      </c>
      <c r="E498">
        <v>30</v>
      </c>
      <c r="F498">
        <v>0</v>
      </c>
      <c r="G498">
        <v>0</v>
      </c>
      <c r="H498">
        <v>28228</v>
      </c>
      <c r="I498">
        <v>13</v>
      </c>
      <c r="K498" t="s">
        <v>17</v>
      </c>
      <c r="N498" t="s">
        <v>993</v>
      </c>
    </row>
    <row r="499" spans="1:14" x14ac:dyDescent="0.3">
      <c r="A499">
        <v>2</v>
      </c>
      <c r="B499">
        <v>0</v>
      </c>
      <c r="C499" t="s">
        <v>994</v>
      </c>
      <c r="D499" t="s">
        <v>20</v>
      </c>
      <c r="E499">
        <v>40</v>
      </c>
      <c r="F499">
        <v>0</v>
      </c>
      <c r="G499">
        <v>0</v>
      </c>
      <c r="H499">
        <v>239059</v>
      </c>
      <c r="I499">
        <v>16</v>
      </c>
      <c r="K499" t="s">
        <v>17</v>
      </c>
      <c r="N499" t="s">
        <v>995</v>
      </c>
    </row>
    <row r="500" spans="1:14" x14ac:dyDescent="0.3">
      <c r="A500">
        <v>2</v>
      </c>
      <c r="B500">
        <v>0</v>
      </c>
      <c r="C500" t="s">
        <v>996</v>
      </c>
      <c r="D500" t="s">
        <v>20</v>
      </c>
      <c r="E500">
        <v>32</v>
      </c>
      <c r="F500">
        <v>0</v>
      </c>
      <c r="G500">
        <v>0</v>
      </c>
      <c r="H500">
        <v>237216</v>
      </c>
      <c r="I500">
        <v>13.5</v>
      </c>
      <c r="K500" t="s">
        <v>17</v>
      </c>
      <c r="M500">
        <v>209</v>
      </c>
      <c r="N500" t="s">
        <v>997</v>
      </c>
    </row>
    <row r="501" spans="1:14" x14ac:dyDescent="0.3">
      <c r="A501">
        <v>2</v>
      </c>
      <c r="B501">
        <v>0</v>
      </c>
      <c r="C501" t="s">
        <v>998</v>
      </c>
      <c r="D501" t="s">
        <v>20</v>
      </c>
      <c r="E501">
        <v>30</v>
      </c>
      <c r="F501">
        <v>0</v>
      </c>
      <c r="G501">
        <v>0</v>
      </c>
      <c r="H501">
        <v>233478</v>
      </c>
      <c r="I501">
        <v>13</v>
      </c>
      <c r="K501" t="s">
        <v>17</v>
      </c>
      <c r="N501" t="s">
        <v>999</v>
      </c>
    </row>
    <row r="502" spans="1:14" x14ac:dyDescent="0.3">
      <c r="A502">
        <v>2</v>
      </c>
      <c r="B502">
        <v>0</v>
      </c>
      <c r="C502" t="s">
        <v>1000</v>
      </c>
      <c r="D502" t="s">
        <v>20</v>
      </c>
      <c r="E502">
        <v>46</v>
      </c>
      <c r="F502">
        <v>0</v>
      </c>
      <c r="G502">
        <v>0</v>
      </c>
      <c r="H502">
        <v>28403</v>
      </c>
      <c r="I502">
        <v>26</v>
      </c>
      <c r="K502" t="s">
        <v>17</v>
      </c>
      <c r="N502" t="s">
        <v>734</v>
      </c>
    </row>
    <row r="503" spans="1:14" x14ac:dyDescent="0.3">
      <c r="A503">
        <v>2</v>
      </c>
      <c r="B503">
        <v>1</v>
      </c>
      <c r="C503" t="s">
        <v>1001</v>
      </c>
      <c r="D503" t="s">
        <v>15</v>
      </c>
      <c r="E503">
        <v>13</v>
      </c>
      <c r="F503">
        <v>0</v>
      </c>
      <c r="G503">
        <v>1</v>
      </c>
      <c r="H503">
        <v>250644</v>
      </c>
      <c r="I503">
        <v>19.5</v>
      </c>
      <c r="K503" t="s">
        <v>17</v>
      </c>
      <c r="L503">
        <v>14</v>
      </c>
      <c r="N503" t="s">
        <v>1002</v>
      </c>
    </row>
    <row r="504" spans="1:14" x14ac:dyDescent="0.3">
      <c r="A504">
        <v>2</v>
      </c>
      <c r="B504">
        <v>1</v>
      </c>
      <c r="C504" t="s">
        <v>1003</v>
      </c>
      <c r="D504" t="s">
        <v>15</v>
      </c>
      <c r="E504">
        <v>41</v>
      </c>
      <c r="F504">
        <v>0</v>
      </c>
      <c r="G504">
        <v>1</v>
      </c>
      <c r="H504">
        <v>250644</v>
      </c>
      <c r="I504">
        <v>19.5</v>
      </c>
      <c r="K504" t="s">
        <v>17</v>
      </c>
      <c r="L504">
        <v>14</v>
      </c>
      <c r="N504" t="s">
        <v>1002</v>
      </c>
    </row>
    <row r="505" spans="1:14" x14ac:dyDescent="0.3">
      <c r="A505">
        <v>2</v>
      </c>
      <c r="B505">
        <v>1</v>
      </c>
      <c r="C505" t="s">
        <v>1004</v>
      </c>
      <c r="D505" t="s">
        <v>20</v>
      </c>
      <c r="E505">
        <v>19</v>
      </c>
      <c r="F505">
        <v>0</v>
      </c>
      <c r="G505">
        <v>0</v>
      </c>
      <c r="H505" t="s">
        <v>1005</v>
      </c>
      <c r="I505">
        <v>10.5</v>
      </c>
      <c r="K505" t="s">
        <v>17</v>
      </c>
      <c r="L505" t="s">
        <v>54</v>
      </c>
      <c r="N505" t="s">
        <v>1006</v>
      </c>
    </row>
    <row r="506" spans="1:14" x14ac:dyDescent="0.3">
      <c r="A506">
        <v>2</v>
      </c>
      <c r="B506">
        <v>0</v>
      </c>
      <c r="C506" t="s">
        <v>1007</v>
      </c>
      <c r="D506" t="s">
        <v>20</v>
      </c>
      <c r="E506">
        <v>39</v>
      </c>
      <c r="F506">
        <v>0</v>
      </c>
      <c r="G506">
        <v>0</v>
      </c>
      <c r="H506">
        <v>248723</v>
      </c>
      <c r="I506">
        <v>13</v>
      </c>
      <c r="K506" t="s">
        <v>17</v>
      </c>
      <c r="N506" t="s">
        <v>1008</v>
      </c>
    </row>
    <row r="507" spans="1:14" x14ac:dyDescent="0.3">
      <c r="A507">
        <v>2</v>
      </c>
      <c r="B507">
        <v>0</v>
      </c>
      <c r="C507" t="s">
        <v>1009</v>
      </c>
      <c r="D507" t="s">
        <v>20</v>
      </c>
      <c r="E507">
        <v>48</v>
      </c>
      <c r="F507">
        <v>0</v>
      </c>
      <c r="G507">
        <v>0</v>
      </c>
      <c r="H507">
        <v>234360</v>
      </c>
      <c r="I507">
        <v>13</v>
      </c>
      <c r="K507" t="s">
        <v>17</v>
      </c>
      <c r="M507">
        <v>271</v>
      </c>
      <c r="N507" t="s">
        <v>1010</v>
      </c>
    </row>
    <row r="508" spans="1:14" x14ac:dyDescent="0.3">
      <c r="A508">
        <v>2</v>
      </c>
      <c r="B508">
        <v>0</v>
      </c>
      <c r="C508" t="s">
        <v>1011</v>
      </c>
      <c r="D508" t="s">
        <v>20</v>
      </c>
      <c r="E508">
        <v>70</v>
      </c>
      <c r="F508">
        <v>0</v>
      </c>
      <c r="G508">
        <v>0</v>
      </c>
      <c r="H508" t="s">
        <v>1012</v>
      </c>
      <c r="I508">
        <v>10.5</v>
      </c>
      <c r="K508" t="s">
        <v>17</v>
      </c>
      <c r="N508" t="s">
        <v>1013</v>
      </c>
    </row>
    <row r="509" spans="1:14" x14ac:dyDescent="0.3">
      <c r="A509">
        <v>2</v>
      </c>
      <c r="B509">
        <v>0</v>
      </c>
      <c r="C509" t="s">
        <v>1014</v>
      </c>
      <c r="D509" t="s">
        <v>20</v>
      </c>
      <c r="E509">
        <v>27</v>
      </c>
      <c r="F509">
        <v>0</v>
      </c>
      <c r="G509">
        <v>0</v>
      </c>
      <c r="H509">
        <v>211536</v>
      </c>
      <c r="I509">
        <v>13</v>
      </c>
      <c r="K509" t="s">
        <v>17</v>
      </c>
      <c r="N509" t="s">
        <v>520</v>
      </c>
    </row>
    <row r="510" spans="1:14" x14ac:dyDescent="0.3">
      <c r="A510">
        <v>2</v>
      </c>
      <c r="B510">
        <v>0</v>
      </c>
      <c r="C510" t="s">
        <v>1015</v>
      </c>
      <c r="D510" t="s">
        <v>20</v>
      </c>
      <c r="E510">
        <v>54</v>
      </c>
      <c r="F510">
        <v>0</v>
      </c>
      <c r="G510">
        <v>0</v>
      </c>
      <c r="H510">
        <v>29011</v>
      </c>
      <c r="I510">
        <v>14</v>
      </c>
      <c r="K510" t="s">
        <v>17</v>
      </c>
      <c r="N510" t="s">
        <v>1016</v>
      </c>
    </row>
    <row r="511" spans="1:14" x14ac:dyDescent="0.3">
      <c r="A511">
        <v>2</v>
      </c>
      <c r="B511">
        <v>0</v>
      </c>
      <c r="C511" t="s">
        <v>1017</v>
      </c>
      <c r="D511" t="s">
        <v>20</v>
      </c>
      <c r="E511">
        <v>39</v>
      </c>
      <c r="F511">
        <v>0</v>
      </c>
      <c r="G511">
        <v>0</v>
      </c>
      <c r="H511">
        <v>250655</v>
      </c>
      <c r="I511">
        <v>26</v>
      </c>
      <c r="K511" t="s">
        <v>17</v>
      </c>
    </row>
    <row r="512" spans="1:14" x14ac:dyDescent="0.3">
      <c r="A512">
        <v>2</v>
      </c>
      <c r="B512">
        <v>0</v>
      </c>
      <c r="C512" t="s">
        <v>1018</v>
      </c>
      <c r="D512" t="s">
        <v>20</v>
      </c>
      <c r="E512">
        <v>16</v>
      </c>
      <c r="F512">
        <v>0</v>
      </c>
      <c r="G512">
        <v>0</v>
      </c>
      <c r="H512" t="s">
        <v>980</v>
      </c>
      <c r="I512">
        <v>10.5</v>
      </c>
      <c r="K512" t="s">
        <v>17</v>
      </c>
      <c r="N512" t="s">
        <v>1019</v>
      </c>
    </row>
    <row r="513" spans="1:14" x14ac:dyDescent="0.3">
      <c r="A513">
        <v>2</v>
      </c>
      <c r="B513">
        <v>0</v>
      </c>
      <c r="C513" t="s">
        <v>1020</v>
      </c>
      <c r="D513" t="s">
        <v>20</v>
      </c>
      <c r="E513">
        <v>62</v>
      </c>
      <c r="F513">
        <v>0</v>
      </c>
      <c r="G513">
        <v>0</v>
      </c>
      <c r="H513">
        <v>240276</v>
      </c>
      <c r="I513">
        <v>9.6875</v>
      </c>
      <c r="K513" t="s">
        <v>463</v>
      </c>
      <c r="N513" t="s">
        <v>1021</v>
      </c>
    </row>
    <row r="514" spans="1:14" x14ac:dyDescent="0.3">
      <c r="A514">
        <v>2</v>
      </c>
      <c r="B514">
        <v>0</v>
      </c>
      <c r="C514" t="s">
        <v>1022</v>
      </c>
      <c r="D514" t="s">
        <v>20</v>
      </c>
      <c r="E514">
        <v>32.5</v>
      </c>
      <c r="F514">
        <v>1</v>
      </c>
      <c r="G514">
        <v>0</v>
      </c>
      <c r="H514">
        <v>237736</v>
      </c>
      <c r="I514">
        <v>30.070799999999998</v>
      </c>
      <c r="K514" t="s">
        <v>41</v>
      </c>
      <c r="M514">
        <v>43</v>
      </c>
      <c r="N514" t="s">
        <v>28</v>
      </c>
    </row>
    <row r="515" spans="1:14" x14ac:dyDescent="0.3">
      <c r="A515">
        <v>2</v>
      </c>
      <c r="B515">
        <v>1</v>
      </c>
      <c r="C515" t="s">
        <v>1023</v>
      </c>
      <c r="D515" t="s">
        <v>15</v>
      </c>
      <c r="E515">
        <v>14</v>
      </c>
      <c r="F515">
        <v>1</v>
      </c>
      <c r="G515">
        <v>0</v>
      </c>
      <c r="H515">
        <v>237736</v>
      </c>
      <c r="I515">
        <v>30.070799999999998</v>
      </c>
      <c r="K515" t="s">
        <v>41</v>
      </c>
      <c r="N515" t="s">
        <v>28</v>
      </c>
    </row>
    <row r="516" spans="1:14" x14ac:dyDescent="0.3">
      <c r="A516">
        <v>2</v>
      </c>
      <c r="B516">
        <v>1</v>
      </c>
      <c r="C516" t="s">
        <v>1024</v>
      </c>
      <c r="D516" t="s">
        <v>20</v>
      </c>
      <c r="E516">
        <v>2</v>
      </c>
      <c r="F516">
        <v>1</v>
      </c>
      <c r="G516">
        <v>1</v>
      </c>
      <c r="H516">
        <v>230080</v>
      </c>
      <c r="I516">
        <v>26</v>
      </c>
      <c r="J516" t="s">
        <v>1025</v>
      </c>
      <c r="K516" t="s">
        <v>17</v>
      </c>
      <c r="L516" t="s">
        <v>37</v>
      </c>
      <c r="N516" t="s">
        <v>1026</v>
      </c>
    </row>
    <row r="517" spans="1:14" x14ac:dyDescent="0.3">
      <c r="A517">
        <v>2</v>
      </c>
      <c r="B517">
        <v>1</v>
      </c>
      <c r="C517" t="s">
        <v>1027</v>
      </c>
      <c r="D517" t="s">
        <v>20</v>
      </c>
      <c r="E517">
        <v>3</v>
      </c>
      <c r="F517">
        <v>1</v>
      </c>
      <c r="G517">
        <v>1</v>
      </c>
      <c r="H517">
        <v>230080</v>
      </c>
      <c r="I517">
        <v>26</v>
      </c>
      <c r="J517" t="s">
        <v>1025</v>
      </c>
      <c r="K517" t="s">
        <v>17</v>
      </c>
      <c r="L517" t="s">
        <v>37</v>
      </c>
      <c r="N517" t="s">
        <v>1026</v>
      </c>
    </row>
    <row r="518" spans="1:14" x14ac:dyDescent="0.3">
      <c r="A518">
        <v>2</v>
      </c>
      <c r="B518">
        <v>0</v>
      </c>
      <c r="C518" t="s">
        <v>1028</v>
      </c>
      <c r="D518" t="s">
        <v>20</v>
      </c>
      <c r="E518">
        <v>36.5</v>
      </c>
      <c r="F518">
        <v>0</v>
      </c>
      <c r="G518">
        <v>2</v>
      </c>
      <c r="H518">
        <v>230080</v>
      </c>
      <c r="I518">
        <v>26</v>
      </c>
      <c r="J518" t="s">
        <v>1025</v>
      </c>
      <c r="K518" t="s">
        <v>17</v>
      </c>
      <c r="M518">
        <v>15</v>
      </c>
      <c r="N518" t="s">
        <v>1026</v>
      </c>
    </row>
    <row r="519" spans="1:14" x14ac:dyDescent="0.3">
      <c r="A519">
        <v>2</v>
      </c>
      <c r="B519">
        <v>0</v>
      </c>
      <c r="C519" t="s">
        <v>1029</v>
      </c>
      <c r="D519" t="s">
        <v>20</v>
      </c>
      <c r="E519">
        <v>26</v>
      </c>
      <c r="F519">
        <v>0</v>
      </c>
      <c r="G519">
        <v>0</v>
      </c>
      <c r="H519">
        <v>244368</v>
      </c>
      <c r="I519">
        <v>13</v>
      </c>
      <c r="J519" t="s">
        <v>1025</v>
      </c>
      <c r="K519" t="s">
        <v>17</v>
      </c>
      <c r="N519" t="s">
        <v>404</v>
      </c>
    </row>
    <row r="520" spans="1:14" x14ac:dyDescent="0.3">
      <c r="A520">
        <v>2</v>
      </c>
      <c r="B520">
        <v>0</v>
      </c>
      <c r="C520" t="s">
        <v>1030</v>
      </c>
      <c r="D520" t="s">
        <v>20</v>
      </c>
      <c r="E520">
        <v>19</v>
      </c>
      <c r="F520">
        <v>1</v>
      </c>
      <c r="G520">
        <v>1</v>
      </c>
      <c r="H520" t="s">
        <v>803</v>
      </c>
      <c r="I520">
        <v>36.75</v>
      </c>
      <c r="K520" t="s">
        <v>17</v>
      </c>
      <c r="M520">
        <v>101</v>
      </c>
      <c r="N520" t="s">
        <v>1031</v>
      </c>
    </row>
    <row r="521" spans="1:14" x14ac:dyDescent="0.3">
      <c r="A521">
        <v>2</v>
      </c>
      <c r="B521">
        <v>0</v>
      </c>
      <c r="C521" t="s">
        <v>1032</v>
      </c>
      <c r="D521" t="s">
        <v>20</v>
      </c>
      <c r="E521">
        <v>28</v>
      </c>
      <c r="F521">
        <v>0</v>
      </c>
      <c r="G521">
        <v>0</v>
      </c>
      <c r="H521">
        <v>218629</v>
      </c>
      <c r="I521">
        <v>13.5</v>
      </c>
      <c r="K521" t="s">
        <v>17</v>
      </c>
      <c r="M521">
        <v>287</v>
      </c>
      <c r="N521" t="s">
        <v>1033</v>
      </c>
    </row>
    <row r="522" spans="1:14" x14ac:dyDescent="0.3">
      <c r="A522">
        <v>2</v>
      </c>
      <c r="B522">
        <v>1</v>
      </c>
      <c r="C522" t="s">
        <v>1034</v>
      </c>
      <c r="D522" t="s">
        <v>20</v>
      </c>
      <c r="E522">
        <v>20</v>
      </c>
      <c r="F522">
        <v>0</v>
      </c>
      <c r="G522">
        <v>0</v>
      </c>
      <c r="H522" t="s">
        <v>1035</v>
      </c>
      <c r="I522">
        <v>13.862500000000001</v>
      </c>
      <c r="J522" t="s">
        <v>1036</v>
      </c>
      <c r="K522" t="s">
        <v>41</v>
      </c>
      <c r="L522">
        <v>7</v>
      </c>
      <c r="N522" t="s">
        <v>1037</v>
      </c>
    </row>
    <row r="523" spans="1:14" x14ac:dyDescent="0.3">
      <c r="A523">
        <v>2</v>
      </c>
      <c r="B523">
        <v>1</v>
      </c>
      <c r="C523" t="s">
        <v>1038</v>
      </c>
      <c r="D523" t="s">
        <v>15</v>
      </c>
      <c r="E523">
        <v>29</v>
      </c>
      <c r="F523">
        <v>0</v>
      </c>
      <c r="G523">
        <v>0</v>
      </c>
      <c r="H523" t="s">
        <v>1039</v>
      </c>
      <c r="I523">
        <v>10.5</v>
      </c>
      <c r="J523" t="s">
        <v>743</v>
      </c>
      <c r="K523" t="s">
        <v>17</v>
      </c>
      <c r="L523">
        <v>11</v>
      </c>
      <c r="N523" t="s">
        <v>1040</v>
      </c>
    </row>
    <row r="524" spans="1:14" x14ac:dyDescent="0.3">
      <c r="A524">
        <v>2</v>
      </c>
      <c r="B524">
        <v>0</v>
      </c>
      <c r="C524" t="s">
        <v>1041</v>
      </c>
      <c r="D524" t="s">
        <v>20</v>
      </c>
      <c r="E524">
        <v>39</v>
      </c>
      <c r="F524">
        <v>0</v>
      </c>
      <c r="G524">
        <v>0</v>
      </c>
      <c r="H524">
        <v>28213</v>
      </c>
      <c r="I524">
        <v>13</v>
      </c>
      <c r="K524" t="s">
        <v>17</v>
      </c>
      <c r="N524" t="s">
        <v>1042</v>
      </c>
    </row>
    <row r="525" spans="1:14" x14ac:dyDescent="0.3">
      <c r="A525">
        <v>2</v>
      </c>
      <c r="B525">
        <v>1</v>
      </c>
      <c r="C525" t="s">
        <v>1043</v>
      </c>
      <c r="D525" t="s">
        <v>20</v>
      </c>
      <c r="E525">
        <v>22</v>
      </c>
      <c r="F525">
        <v>0</v>
      </c>
      <c r="G525">
        <v>0</v>
      </c>
      <c r="H525" t="s">
        <v>1044</v>
      </c>
      <c r="I525">
        <v>10.5</v>
      </c>
      <c r="K525" t="s">
        <v>17</v>
      </c>
      <c r="L525">
        <v>13</v>
      </c>
      <c r="N525" t="s">
        <v>1045</v>
      </c>
    </row>
    <row r="526" spans="1:14" x14ac:dyDescent="0.3">
      <c r="A526">
        <v>2</v>
      </c>
      <c r="B526">
        <v>1</v>
      </c>
      <c r="C526" t="s">
        <v>1046</v>
      </c>
      <c r="D526" t="s">
        <v>20</v>
      </c>
      <c r="F526">
        <v>0</v>
      </c>
      <c r="G526">
        <v>0</v>
      </c>
      <c r="H526" t="s">
        <v>1047</v>
      </c>
      <c r="I526">
        <v>13.862500000000001</v>
      </c>
      <c r="K526" t="s">
        <v>41</v>
      </c>
      <c r="L526">
        <v>9</v>
      </c>
      <c r="N526" t="s">
        <v>1048</v>
      </c>
    </row>
    <row r="527" spans="1:14" x14ac:dyDescent="0.3">
      <c r="A527">
        <v>2</v>
      </c>
      <c r="B527">
        <v>0</v>
      </c>
      <c r="C527" t="s">
        <v>1049</v>
      </c>
      <c r="D527" t="s">
        <v>20</v>
      </c>
      <c r="E527">
        <v>23</v>
      </c>
      <c r="F527">
        <v>0</v>
      </c>
      <c r="G527">
        <v>0</v>
      </c>
      <c r="H527">
        <v>244278</v>
      </c>
      <c r="I527">
        <v>10.5</v>
      </c>
      <c r="K527" t="s">
        <v>17</v>
      </c>
      <c r="N527" t="s">
        <v>1050</v>
      </c>
    </row>
    <row r="528" spans="1:14" x14ac:dyDescent="0.3">
      <c r="A528">
        <v>2</v>
      </c>
      <c r="B528">
        <v>1</v>
      </c>
      <c r="C528" t="s">
        <v>1051</v>
      </c>
      <c r="D528" t="s">
        <v>20</v>
      </c>
      <c r="E528">
        <v>29</v>
      </c>
      <c r="F528">
        <v>0</v>
      </c>
      <c r="G528">
        <v>0</v>
      </c>
      <c r="H528" t="s">
        <v>1052</v>
      </c>
      <c r="I528">
        <v>13.8583</v>
      </c>
      <c r="K528" t="s">
        <v>41</v>
      </c>
      <c r="L528">
        <v>9</v>
      </c>
      <c r="N528" t="s">
        <v>1048</v>
      </c>
    </row>
    <row r="529" spans="1:14" x14ac:dyDescent="0.3">
      <c r="A529">
        <v>2</v>
      </c>
      <c r="B529">
        <v>0</v>
      </c>
      <c r="C529" t="s">
        <v>1053</v>
      </c>
      <c r="D529" t="s">
        <v>20</v>
      </c>
      <c r="E529">
        <v>28</v>
      </c>
      <c r="F529">
        <v>0</v>
      </c>
      <c r="G529">
        <v>0</v>
      </c>
      <c r="H529" t="s">
        <v>1054</v>
      </c>
      <c r="I529">
        <v>10.5</v>
      </c>
      <c r="K529" t="s">
        <v>17</v>
      </c>
      <c r="N529" t="s">
        <v>1055</v>
      </c>
    </row>
    <row r="530" spans="1:14" x14ac:dyDescent="0.3">
      <c r="A530">
        <v>2</v>
      </c>
      <c r="B530">
        <v>0</v>
      </c>
      <c r="C530" t="s">
        <v>1056</v>
      </c>
      <c r="D530" t="s">
        <v>20</v>
      </c>
      <c r="F530">
        <v>0</v>
      </c>
      <c r="G530">
        <v>0</v>
      </c>
      <c r="H530">
        <v>239853</v>
      </c>
      <c r="I530">
        <v>0</v>
      </c>
      <c r="K530" t="s">
        <v>17</v>
      </c>
      <c r="N530" t="s">
        <v>500</v>
      </c>
    </row>
    <row r="531" spans="1:14" x14ac:dyDescent="0.3">
      <c r="A531">
        <v>2</v>
      </c>
      <c r="B531">
        <v>1</v>
      </c>
      <c r="C531" t="s">
        <v>1057</v>
      </c>
      <c r="D531" t="s">
        <v>15</v>
      </c>
      <c r="E531">
        <v>50</v>
      </c>
      <c r="F531">
        <v>0</v>
      </c>
      <c r="G531">
        <v>1</v>
      </c>
      <c r="H531">
        <v>230433</v>
      </c>
      <c r="I531">
        <v>26</v>
      </c>
      <c r="K531" t="s">
        <v>17</v>
      </c>
      <c r="L531">
        <v>12</v>
      </c>
      <c r="N531" t="s">
        <v>1058</v>
      </c>
    </row>
    <row r="532" spans="1:14" x14ac:dyDescent="0.3">
      <c r="A532">
        <v>2</v>
      </c>
      <c r="B532">
        <v>0</v>
      </c>
      <c r="C532" t="s">
        <v>1059</v>
      </c>
      <c r="D532" t="s">
        <v>20</v>
      </c>
      <c r="E532">
        <v>19</v>
      </c>
      <c r="F532">
        <v>0</v>
      </c>
      <c r="G532">
        <v>0</v>
      </c>
      <c r="H532">
        <v>28665</v>
      </c>
      <c r="I532">
        <v>10.5</v>
      </c>
      <c r="K532" t="s">
        <v>17</v>
      </c>
      <c r="N532" t="s">
        <v>1060</v>
      </c>
    </row>
    <row r="533" spans="1:14" x14ac:dyDescent="0.3">
      <c r="A533">
        <v>2</v>
      </c>
      <c r="B533">
        <v>0</v>
      </c>
      <c r="C533" t="s">
        <v>1061</v>
      </c>
      <c r="D533" t="s">
        <v>20</v>
      </c>
      <c r="F533">
        <v>0</v>
      </c>
      <c r="G533">
        <v>0</v>
      </c>
      <c r="H533" t="s">
        <v>1062</v>
      </c>
      <c r="I533">
        <v>15.05</v>
      </c>
      <c r="K533" t="s">
        <v>41</v>
      </c>
    </row>
    <row r="534" spans="1:14" x14ac:dyDescent="0.3">
      <c r="A534">
        <v>2</v>
      </c>
      <c r="B534">
        <v>0</v>
      </c>
      <c r="C534" t="s">
        <v>1063</v>
      </c>
      <c r="D534" t="s">
        <v>20</v>
      </c>
      <c r="E534">
        <v>41</v>
      </c>
      <c r="F534">
        <v>0</v>
      </c>
      <c r="G534">
        <v>0</v>
      </c>
      <c r="H534">
        <v>237393</v>
      </c>
      <c r="I534">
        <v>13</v>
      </c>
      <c r="K534" t="s">
        <v>17</v>
      </c>
    </row>
    <row r="535" spans="1:14" x14ac:dyDescent="0.3">
      <c r="A535">
        <v>2</v>
      </c>
      <c r="B535">
        <v>1</v>
      </c>
      <c r="C535" t="s">
        <v>1064</v>
      </c>
      <c r="D535" t="s">
        <v>15</v>
      </c>
      <c r="E535">
        <v>21</v>
      </c>
      <c r="F535">
        <v>0</v>
      </c>
      <c r="G535">
        <v>1</v>
      </c>
      <c r="H535" t="s">
        <v>1065</v>
      </c>
      <c r="I535">
        <v>21</v>
      </c>
      <c r="K535" t="s">
        <v>17</v>
      </c>
      <c r="L535">
        <v>12</v>
      </c>
      <c r="N535" t="s">
        <v>1066</v>
      </c>
    </row>
    <row r="536" spans="1:14" x14ac:dyDescent="0.3">
      <c r="A536">
        <v>2</v>
      </c>
      <c r="B536">
        <v>1</v>
      </c>
      <c r="C536" t="s">
        <v>1067</v>
      </c>
      <c r="D536" t="s">
        <v>15</v>
      </c>
      <c r="E536">
        <v>19</v>
      </c>
      <c r="F536">
        <v>0</v>
      </c>
      <c r="G536">
        <v>0</v>
      </c>
      <c r="H536">
        <v>250655</v>
      </c>
      <c r="I536">
        <v>26</v>
      </c>
      <c r="K536" t="s">
        <v>17</v>
      </c>
      <c r="L536">
        <v>11</v>
      </c>
      <c r="N536" t="s">
        <v>1068</v>
      </c>
    </row>
    <row r="537" spans="1:14" x14ac:dyDescent="0.3">
      <c r="A537">
        <v>2</v>
      </c>
      <c r="B537">
        <v>0</v>
      </c>
      <c r="C537" t="s">
        <v>1069</v>
      </c>
      <c r="D537" t="s">
        <v>20</v>
      </c>
      <c r="E537">
        <v>43</v>
      </c>
      <c r="F537">
        <v>0</v>
      </c>
      <c r="G537">
        <v>1</v>
      </c>
      <c r="H537" t="s">
        <v>1065</v>
      </c>
      <c r="I537">
        <v>21</v>
      </c>
      <c r="K537" t="s">
        <v>17</v>
      </c>
      <c r="N537" t="s">
        <v>1066</v>
      </c>
    </row>
    <row r="538" spans="1:14" x14ac:dyDescent="0.3">
      <c r="A538">
        <v>2</v>
      </c>
      <c r="B538">
        <v>1</v>
      </c>
      <c r="C538" t="s">
        <v>1070</v>
      </c>
      <c r="D538" t="s">
        <v>15</v>
      </c>
      <c r="E538">
        <v>32</v>
      </c>
      <c r="F538">
        <v>0</v>
      </c>
      <c r="G538">
        <v>0</v>
      </c>
      <c r="H538">
        <v>234604</v>
      </c>
      <c r="I538">
        <v>13</v>
      </c>
      <c r="K538" t="s">
        <v>17</v>
      </c>
      <c r="L538">
        <v>9</v>
      </c>
      <c r="N538" t="s">
        <v>1071</v>
      </c>
    </row>
    <row r="539" spans="1:14" x14ac:dyDescent="0.3">
      <c r="A539">
        <v>2</v>
      </c>
      <c r="B539">
        <v>0</v>
      </c>
      <c r="C539" t="s">
        <v>1072</v>
      </c>
      <c r="D539" t="s">
        <v>20</v>
      </c>
      <c r="E539">
        <v>34</v>
      </c>
      <c r="F539">
        <v>0</v>
      </c>
      <c r="G539">
        <v>0</v>
      </c>
      <c r="H539">
        <v>250647</v>
      </c>
      <c r="I539">
        <v>13</v>
      </c>
      <c r="K539" t="s">
        <v>17</v>
      </c>
      <c r="N539" t="s">
        <v>1073</v>
      </c>
    </row>
    <row r="540" spans="1:14" x14ac:dyDescent="0.3">
      <c r="A540">
        <v>2</v>
      </c>
      <c r="B540">
        <v>1</v>
      </c>
      <c r="C540" t="s">
        <v>1074</v>
      </c>
      <c r="D540" t="s">
        <v>20</v>
      </c>
      <c r="E540">
        <v>30</v>
      </c>
      <c r="F540">
        <v>0</v>
      </c>
      <c r="G540">
        <v>0</v>
      </c>
      <c r="H540" t="s">
        <v>1075</v>
      </c>
      <c r="I540">
        <v>12.737500000000001</v>
      </c>
      <c r="K540" t="s">
        <v>41</v>
      </c>
      <c r="L540">
        <v>14</v>
      </c>
      <c r="N540" t="s">
        <v>1076</v>
      </c>
    </row>
    <row r="541" spans="1:14" x14ac:dyDescent="0.3">
      <c r="A541">
        <v>2</v>
      </c>
      <c r="B541">
        <v>0</v>
      </c>
      <c r="C541" t="s">
        <v>1077</v>
      </c>
      <c r="D541" t="s">
        <v>20</v>
      </c>
      <c r="E541">
        <v>27</v>
      </c>
      <c r="F541">
        <v>0</v>
      </c>
      <c r="G541">
        <v>0</v>
      </c>
      <c r="H541" t="s">
        <v>1078</v>
      </c>
      <c r="I541">
        <v>15.033300000000001</v>
      </c>
      <c r="K541" t="s">
        <v>41</v>
      </c>
      <c r="N541" t="s">
        <v>984</v>
      </c>
    </row>
    <row r="542" spans="1:14" x14ac:dyDescent="0.3">
      <c r="A542">
        <v>2</v>
      </c>
      <c r="B542">
        <v>1</v>
      </c>
      <c r="C542" t="s">
        <v>1079</v>
      </c>
      <c r="D542" t="s">
        <v>15</v>
      </c>
      <c r="E542">
        <v>2</v>
      </c>
      <c r="F542">
        <v>1</v>
      </c>
      <c r="G542">
        <v>1</v>
      </c>
      <c r="H542">
        <v>26360</v>
      </c>
      <c r="I542">
        <v>26</v>
      </c>
      <c r="K542" t="s">
        <v>17</v>
      </c>
      <c r="L542">
        <v>11</v>
      </c>
      <c r="N542" t="s">
        <v>1080</v>
      </c>
    </row>
    <row r="543" spans="1:14" x14ac:dyDescent="0.3">
      <c r="A543">
        <v>2</v>
      </c>
      <c r="B543">
        <v>1</v>
      </c>
      <c r="C543" t="s">
        <v>1081</v>
      </c>
      <c r="D543" t="s">
        <v>15</v>
      </c>
      <c r="E543">
        <v>8</v>
      </c>
      <c r="F543">
        <v>1</v>
      </c>
      <c r="G543">
        <v>1</v>
      </c>
      <c r="H543">
        <v>26360</v>
      </c>
      <c r="I543">
        <v>26</v>
      </c>
      <c r="K543" t="s">
        <v>17</v>
      </c>
      <c r="L543">
        <v>11</v>
      </c>
      <c r="N543" t="s">
        <v>1080</v>
      </c>
    </row>
    <row r="544" spans="1:14" x14ac:dyDescent="0.3">
      <c r="A544">
        <v>2</v>
      </c>
      <c r="B544">
        <v>1</v>
      </c>
      <c r="C544" t="s">
        <v>1082</v>
      </c>
      <c r="D544" t="s">
        <v>15</v>
      </c>
      <c r="E544">
        <v>33</v>
      </c>
      <c r="F544">
        <v>0</v>
      </c>
      <c r="G544">
        <v>2</v>
      </c>
      <c r="H544">
        <v>26360</v>
      </c>
      <c r="I544">
        <v>26</v>
      </c>
      <c r="K544" t="s">
        <v>17</v>
      </c>
      <c r="L544">
        <v>11</v>
      </c>
      <c r="N544" t="s">
        <v>1080</v>
      </c>
    </row>
    <row r="545" spans="1:14" x14ac:dyDescent="0.3">
      <c r="A545">
        <v>2</v>
      </c>
      <c r="B545">
        <v>0</v>
      </c>
      <c r="C545" t="s">
        <v>1083</v>
      </c>
      <c r="D545" t="s">
        <v>20</v>
      </c>
      <c r="E545">
        <v>36</v>
      </c>
      <c r="F545">
        <v>0</v>
      </c>
      <c r="G545">
        <v>0</v>
      </c>
      <c r="H545" t="s">
        <v>1084</v>
      </c>
      <c r="I545">
        <v>10.5</v>
      </c>
      <c r="K545" t="s">
        <v>17</v>
      </c>
      <c r="N545" t="s">
        <v>1085</v>
      </c>
    </row>
    <row r="546" spans="1:14" x14ac:dyDescent="0.3">
      <c r="A546">
        <v>2</v>
      </c>
      <c r="B546">
        <v>0</v>
      </c>
      <c r="C546" t="s">
        <v>1086</v>
      </c>
      <c r="D546" t="s">
        <v>20</v>
      </c>
      <c r="E546">
        <v>34</v>
      </c>
      <c r="F546">
        <v>1</v>
      </c>
      <c r="G546">
        <v>0</v>
      </c>
      <c r="H546">
        <v>31027</v>
      </c>
      <c r="I546">
        <v>21</v>
      </c>
      <c r="K546" t="s">
        <v>17</v>
      </c>
      <c r="L546">
        <v>12</v>
      </c>
      <c r="N546" t="s">
        <v>1087</v>
      </c>
    </row>
    <row r="547" spans="1:14" x14ac:dyDescent="0.3">
      <c r="A547">
        <v>2</v>
      </c>
      <c r="B547">
        <v>1</v>
      </c>
      <c r="C547" t="s">
        <v>1088</v>
      </c>
      <c r="D547" t="s">
        <v>15</v>
      </c>
      <c r="E547">
        <v>30</v>
      </c>
      <c r="F547">
        <v>3</v>
      </c>
      <c r="G547">
        <v>0</v>
      </c>
      <c r="H547">
        <v>31027</v>
      </c>
      <c r="I547">
        <v>21</v>
      </c>
      <c r="K547" t="s">
        <v>17</v>
      </c>
      <c r="N547" t="s">
        <v>1087</v>
      </c>
    </row>
    <row r="548" spans="1:14" x14ac:dyDescent="0.3">
      <c r="A548">
        <v>2</v>
      </c>
      <c r="B548">
        <v>1</v>
      </c>
      <c r="C548" t="s">
        <v>1089</v>
      </c>
      <c r="D548" t="s">
        <v>15</v>
      </c>
      <c r="E548">
        <v>28</v>
      </c>
      <c r="F548">
        <v>0</v>
      </c>
      <c r="G548">
        <v>0</v>
      </c>
      <c r="H548">
        <v>230434</v>
      </c>
      <c r="I548">
        <v>13</v>
      </c>
      <c r="K548" t="s">
        <v>17</v>
      </c>
      <c r="L548">
        <v>9</v>
      </c>
      <c r="N548" t="s">
        <v>1090</v>
      </c>
    </row>
    <row r="549" spans="1:14" x14ac:dyDescent="0.3">
      <c r="A549">
        <v>2</v>
      </c>
      <c r="B549">
        <v>0</v>
      </c>
      <c r="C549" t="s">
        <v>1091</v>
      </c>
      <c r="D549" t="s">
        <v>20</v>
      </c>
      <c r="E549">
        <v>23</v>
      </c>
      <c r="F549">
        <v>0</v>
      </c>
      <c r="G549">
        <v>0</v>
      </c>
      <c r="H549" t="s">
        <v>1092</v>
      </c>
      <c r="I549">
        <v>15.0458</v>
      </c>
      <c r="K549" t="s">
        <v>41</v>
      </c>
      <c r="N549" t="s">
        <v>987</v>
      </c>
    </row>
    <row r="550" spans="1:14" x14ac:dyDescent="0.3">
      <c r="A550">
        <v>2</v>
      </c>
      <c r="B550">
        <v>1</v>
      </c>
      <c r="C550" t="s">
        <v>1093</v>
      </c>
      <c r="D550" t="s">
        <v>20</v>
      </c>
      <c r="E550">
        <v>0.83330000000000004</v>
      </c>
      <c r="F550">
        <v>1</v>
      </c>
      <c r="G550">
        <v>1</v>
      </c>
      <c r="H550">
        <v>29106</v>
      </c>
      <c r="I550">
        <v>18.75</v>
      </c>
      <c r="K550" t="s">
        <v>17</v>
      </c>
      <c r="L550">
        <v>4</v>
      </c>
      <c r="N550" t="s">
        <v>908</v>
      </c>
    </row>
    <row r="551" spans="1:14" x14ac:dyDescent="0.3">
      <c r="A551">
        <v>2</v>
      </c>
      <c r="B551">
        <v>1</v>
      </c>
      <c r="C551" t="s">
        <v>1094</v>
      </c>
      <c r="D551" t="s">
        <v>20</v>
      </c>
      <c r="E551">
        <v>3</v>
      </c>
      <c r="F551">
        <v>1</v>
      </c>
      <c r="G551">
        <v>1</v>
      </c>
      <c r="H551">
        <v>29106</v>
      </c>
      <c r="I551">
        <v>18.75</v>
      </c>
      <c r="K551" t="s">
        <v>17</v>
      </c>
      <c r="L551">
        <v>4</v>
      </c>
      <c r="N551" t="s">
        <v>908</v>
      </c>
    </row>
    <row r="552" spans="1:14" x14ac:dyDescent="0.3">
      <c r="A552">
        <v>2</v>
      </c>
      <c r="B552">
        <v>1</v>
      </c>
      <c r="C552" t="s">
        <v>1095</v>
      </c>
      <c r="D552" t="s">
        <v>15</v>
      </c>
      <c r="E552">
        <v>24</v>
      </c>
      <c r="F552">
        <v>2</v>
      </c>
      <c r="G552">
        <v>3</v>
      </c>
      <c r="H552">
        <v>29106</v>
      </c>
      <c r="I552">
        <v>18.75</v>
      </c>
      <c r="K552" t="s">
        <v>17</v>
      </c>
      <c r="L552">
        <v>4</v>
      </c>
      <c r="N552" t="s">
        <v>908</v>
      </c>
    </row>
    <row r="553" spans="1:14" x14ac:dyDescent="0.3">
      <c r="A553">
        <v>2</v>
      </c>
      <c r="B553">
        <v>1</v>
      </c>
      <c r="C553" t="s">
        <v>1096</v>
      </c>
      <c r="D553" t="s">
        <v>15</v>
      </c>
      <c r="E553">
        <v>50</v>
      </c>
      <c r="F553">
        <v>0</v>
      </c>
      <c r="G553">
        <v>0</v>
      </c>
      <c r="H553" t="s">
        <v>1097</v>
      </c>
      <c r="I553">
        <v>10.5</v>
      </c>
      <c r="K553" t="s">
        <v>17</v>
      </c>
      <c r="L553">
        <v>13</v>
      </c>
      <c r="N553" t="s">
        <v>1098</v>
      </c>
    </row>
    <row r="554" spans="1:14" x14ac:dyDescent="0.3">
      <c r="A554">
        <v>2</v>
      </c>
      <c r="B554">
        <v>0</v>
      </c>
      <c r="C554" t="s">
        <v>1099</v>
      </c>
      <c r="D554" t="s">
        <v>20</v>
      </c>
      <c r="E554">
        <v>19</v>
      </c>
      <c r="F554">
        <v>0</v>
      </c>
      <c r="G554">
        <v>0</v>
      </c>
      <c r="H554">
        <v>28004</v>
      </c>
      <c r="I554">
        <v>10.5</v>
      </c>
      <c r="K554" t="s">
        <v>17</v>
      </c>
    </row>
    <row r="555" spans="1:14" x14ac:dyDescent="0.3">
      <c r="A555">
        <v>2</v>
      </c>
      <c r="B555">
        <v>1</v>
      </c>
      <c r="C555" t="s">
        <v>1100</v>
      </c>
      <c r="D555" t="s">
        <v>15</v>
      </c>
      <c r="E555">
        <v>21</v>
      </c>
      <c r="F555">
        <v>0</v>
      </c>
      <c r="G555">
        <v>0</v>
      </c>
      <c r="H555" t="s">
        <v>1101</v>
      </c>
      <c r="I555">
        <v>10.5</v>
      </c>
      <c r="K555" t="s">
        <v>17</v>
      </c>
      <c r="L555">
        <v>12</v>
      </c>
      <c r="N555" t="s">
        <v>1102</v>
      </c>
    </row>
    <row r="556" spans="1:14" x14ac:dyDescent="0.3">
      <c r="A556">
        <v>2</v>
      </c>
      <c r="B556">
        <v>0</v>
      </c>
      <c r="C556" t="s">
        <v>1103</v>
      </c>
      <c r="D556" t="s">
        <v>20</v>
      </c>
      <c r="E556">
        <v>26</v>
      </c>
      <c r="F556">
        <v>0</v>
      </c>
      <c r="G556">
        <v>0</v>
      </c>
      <c r="H556">
        <v>248659</v>
      </c>
      <c r="I556">
        <v>13</v>
      </c>
      <c r="K556" t="s">
        <v>17</v>
      </c>
      <c r="N556" t="s">
        <v>611</v>
      </c>
    </row>
    <row r="557" spans="1:14" x14ac:dyDescent="0.3">
      <c r="A557">
        <v>2</v>
      </c>
      <c r="B557">
        <v>0</v>
      </c>
      <c r="C557" t="s">
        <v>1104</v>
      </c>
      <c r="D557" t="s">
        <v>20</v>
      </c>
      <c r="E557">
        <v>25</v>
      </c>
      <c r="F557">
        <v>0</v>
      </c>
      <c r="G557">
        <v>0</v>
      </c>
      <c r="H557">
        <v>244361</v>
      </c>
      <c r="I557">
        <v>13</v>
      </c>
      <c r="K557" t="s">
        <v>17</v>
      </c>
      <c r="N557" t="s">
        <v>387</v>
      </c>
    </row>
    <row r="558" spans="1:14" x14ac:dyDescent="0.3">
      <c r="A558">
        <v>2</v>
      </c>
      <c r="B558">
        <v>0</v>
      </c>
      <c r="C558" t="s">
        <v>1105</v>
      </c>
      <c r="D558" t="s">
        <v>20</v>
      </c>
      <c r="E558">
        <v>27</v>
      </c>
      <c r="F558">
        <v>0</v>
      </c>
      <c r="G558">
        <v>0</v>
      </c>
      <c r="H558">
        <v>244358</v>
      </c>
      <c r="I558">
        <v>26</v>
      </c>
      <c r="K558" t="s">
        <v>17</v>
      </c>
      <c r="N558" t="s">
        <v>1106</v>
      </c>
    </row>
    <row r="559" spans="1:14" x14ac:dyDescent="0.3">
      <c r="A559">
        <v>2</v>
      </c>
      <c r="B559">
        <v>1</v>
      </c>
      <c r="C559" t="s">
        <v>1107</v>
      </c>
      <c r="D559" t="s">
        <v>15</v>
      </c>
      <c r="E559">
        <v>25</v>
      </c>
      <c r="F559">
        <v>0</v>
      </c>
      <c r="G559">
        <v>1</v>
      </c>
      <c r="H559">
        <v>230433</v>
      </c>
      <c r="I559">
        <v>26</v>
      </c>
      <c r="K559" t="s">
        <v>17</v>
      </c>
      <c r="L559">
        <v>12</v>
      </c>
      <c r="N559" t="s">
        <v>1108</v>
      </c>
    </row>
    <row r="560" spans="1:14" x14ac:dyDescent="0.3">
      <c r="A560">
        <v>2</v>
      </c>
      <c r="B560">
        <v>1</v>
      </c>
      <c r="C560" t="s">
        <v>1109</v>
      </c>
      <c r="D560" t="s">
        <v>15</v>
      </c>
      <c r="E560">
        <v>18</v>
      </c>
      <c r="F560">
        <v>0</v>
      </c>
      <c r="G560">
        <v>2</v>
      </c>
      <c r="H560">
        <v>250652</v>
      </c>
      <c r="I560">
        <v>13</v>
      </c>
      <c r="K560" t="s">
        <v>17</v>
      </c>
      <c r="L560">
        <v>16</v>
      </c>
      <c r="N560" t="s">
        <v>1110</v>
      </c>
    </row>
    <row r="561" spans="1:14" x14ac:dyDescent="0.3">
      <c r="A561">
        <v>2</v>
      </c>
      <c r="B561">
        <v>1</v>
      </c>
      <c r="C561" t="s">
        <v>1111</v>
      </c>
      <c r="D561" t="s">
        <v>15</v>
      </c>
      <c r="E561">
        <v>20</v>
      </c>
      <c r="F561">
        <v>0</v>
      </c>
      <c r="G561">
        <v>0</v>
      </c>
      <c r="H561" t="s">
        <v>803</v>
      </c>
      <c r="I561">
        <v>36.75</v>
      </c>
      <c r="K561" t="s">
        <v>17</v>
      </c>
      <c r="L561">
        <v>11</v>
      </c>
      <c r="N561" t="s">
        <v>1031</v>
      </c>
    </row>
    <row r="562" spans="1:14" x14ac:dyDescent="0.3">
      <c r="A562">
        <v>2</v>
      </c>
      <c r="B562">
        <v>1</v>
      </c>
      <c r="C562" t="s">
        <v>1112</v>
      </c>
      <c r="D562" t="s">
        <v>15</v>
      </c>
      <c r="E562">
        <v>30</v>
      </c>
      <c r="F562">
        <v>0</v>
      </c>
      <c r="G562">
        <v>0</v>
      </c>
      <c r="H562">
        <v>250648</v>
      </c>
      <c r="I562">
        <v>13</v>
      </c>
      <c r="K562" t="s">
        <v>17</v>
      </c>
      <c r="L562">
        <v>10</v>
      </c>
      <c r="N562" t="s">
        <v>1113</v>
      </c>
    </row>
    <row r="563" spans="1:14" x14ac:dyDescent="0.3">
      <c r="A563">
        <v>2</v>
      </c>
      <c r="B563">
        <v>0</v>
      </c>
      <c r="C563" t="s">
        <v>1114</v>
      </c>
      <c r="D563" t="s">
        <v>20</v>
      </c>
      <c r="E563">
        <v>59</v>
      </c>
      <c r="F563">
        <v>0</v>
      </c>
      <c r="G563">
        <v>0</v>
      </c>
      <c r="H563">
        <v>237442</v>
      </c>
      <c r="I563">
        <v>13.5</v>
      </c>
      <c r="K563" t="s">
        <v>17</v>
      </c>
      <c r="N563" t="s">
        <v>1115</v>
      </c>
    </row>
    <row r="564" spans="1:14" x14ac:dyDescent="0.3">
      <c r="A564">
        <v>2</v>
      </c>
      <c r="B564">
        <v>1</v>
      </c>
      <c r="C564" t="s">
        <v>1116</v>
      </c>
      <c r="D564" t="s">
        <v>15</v>
      </c>
      <c r="E564">
        <v>30</v>
      </c>
      <c r="F564">
        <v>0</v>
      </c>
      <c r="G564">
        <v>0</v>
      </c>
      <c r="H564">
        <v>234818</v>
      </c>
      <c r="I564">
        <v>12.35</v>
      </c>
      <c r="K564" t="s">
        <v>463</v>
      </c>
      <c r="L564">
        <v>13</v>
      </c>
      <c r="N564" t="s">
        <v>688</v>
      </c>
    </row>
    <row r="565" spans="1:14" x14ac:dyDescent="0.3">
      <c r="A565">
        <v>2</v>
      </c>
      <c r="B565">
        <v>0</v>
      </c>
      <c r="C565" t="s">
        <v>1117</v>
      </c>
      <c r="D565" t="s">
        <v>20</v>
      </c>
      <c r="E565">
        <v>35</v>
      </c>
      <c r="F565">
        <v>0</v>
      </c>
      <c r="G565">
        <v>0</v>
      </c>
      <c r="H565">
        <v>28206</v>
      </c>
      <c r="I565">
        <v>10.5</v>
      </c>
      <c r="K565" t="s">
        <v>17</v>
      </c>
      <c r="N565" t="s">
        <v>863</v>
      </c>
    </row>
    <row r="566" spans="1:14" x14ac:dyDescent="0.3">
      <c r="A566">
        <v>2</v>
      </c>
      <c r="B566">
        <v>1</v>
      </c>
      <c r="C566" t="s">
        <v>1118</v>
      </c>
      <c r="D566" t="s">
        <v>15</v>
      </c>
      <c r="E566">
        <v>40</v>
      </c>
      <c r="F566">
        <v>0</v>
      </c>
      <c r="G566">
        <v>0</v>
      </c>
      <c r="H566">
        <v>31418</v>
      </c>
      <c r="I566">
        <v>13</v>
      </c>
      <c r="K566" t="s">
        <v>17</v>
      </c>
      <c r="L566">
        <v>9</v>
      </c>
    </row>
    <row r="567" spans="1:14" x14ac:dyDescent="0.3">
      <c r="A567">
        <v>2</v>
      </c>
      <c r="B567">
        <v>0</v>
      </c>
      <c r="C567" t="s">
        <v>1119</v>
      </c>
      <c r="D567" t="s">
        <v>20</v>
      </c>
      <c r="E567">
        <v>25</v>
      </c>
      <c r="F567">
        <v>0</v>
      </c>
      <c r="G567">
        <v>0</v>
      </c>
      <c r="H567" t="s">
        <v>1120</v>
      </c>
      <c r="I567">
        <v>13</v>
      </c>
      <c r="K567" t="s">
        <v>17</v>
      </c>
      <c r="N567" t="s">
        <v>848</v>
      </c>
    </row>
    <row r="568" spans="1:14" x14ac:dyDescent="0.3">
      <c r="A568">
        <v>2</v>
      </c>
      <c r="B568">
        <v>0</v>
      </c>
      <c r="C568" t="s">
        <v>1121</v>
      </c>
      <c r="D568" t="s">
        <v>20</v>
      </c>
      <c r="E568">
        <v>41</v>
      </c>
      <c r="F568">
        <v>0</v>
      </c>
      <c r="G568">
        <v>0</v>
      </c>
      <c r="H568">
        <v>237734</v>
      </c>
      <c r="I568">
        <v>15.0458</v>
      </c>
      <c r="K568" t="s">
        <v>41</v>
      </c>
      <c r="N568" t="s">
        <v>28</v>
      </c>
    </row>
    <row r="569" spans="1:14" x14ac:dyDescent="0.3">
      <c r="A569">
        <v>2</v>
      </c>
      <c r="B569">
        <v>0</v>
      </c>
      <c r="C569" t="s">
        <v>1122</v>
      </c>
      <c r="D569" t="s">
        <v>20</v>
      </c>
      <c r="E569">
        <v>25</v>
      </c>
      <c r="F569">
        <v>0</v>
      </c>
      <c r="G569">
        <v>0</v>
      </c>
      <c r="H569" t="s">
        <v>1123</v>
      </c>
      <c r="I569">
        <v>10.5</v>
      </c>
      <c r="K569" t="s">
        <v>17</v>
      </c>
      <c r="M569">
        <v>81</v>
      </c>
      <c r="N569" t="s">
        <v>1124</v>
      </c>
    </row>
    <row r="570" spans="1:14" x14ac:dyDescent="0.3">
      <c r="A570">
        <v>2</v>
      </c>
      <c r="B570">
        <v>0</v>
      </c>
      <c r="C570" t="s">
        <v>1125</v>
      </c>
      <c r="D570" t="s">
        <v>20</v>
      </c>
      <c r="E570">
        <v>18.5</v>
      </c>
      <c r="F570">
        <v>0</v>
      </c>
      <c r="G570">
        <v>0</v>
      </c>
      <c r="H570">
        <v>248734</v>
      </c>
      <c r="I570">
        <v>13</v>
      </c>
      <c r="J570" t="s">
        <v>1126</v>
      </c>
      <c r="K570" t="s">
        <v>17</v>
      </c>
      <c r="M570">
        <v>294</v>
      </c>
    </row>
    <row r="571" spans="1:14" x14ac:dyDescent="0.3">
      <c r="A571">
        <v>2</v>
      </c>
      <c r="B571">
        <v>0</v>
      </c>
      <c r="C571" t="s">
        <v>1127</v>
      </c>
      <c r="D571" t="s">
        <v>20</v>
      </c>
      <c r="E571">
        <v>14</v>
      </c>
      <c r="F571">
        <v>0</v>
      </c>
      <c r="G571">
        <v>0</v>
      </c>
      <c r="H571">
        <v>220845</v>
      </c>
      <c r="I571">
        <v>65</v>
      </c>
      <c r="K571" t="s">
        <v>17</v>
      </c>
      <c r="N571" t="s">
        <v>895</v>
      </c>
    </row>
    <row r="572" spans="1:14" x14ac:dyDescent="0.3">
      <c r="A572">
        <v>2</v>
      </c>
      <c r="B572">
        <v>1</v>
      </c>
      <c r="C572" t="s">
        <v>1128</v>
      </c>
      <c r="D572" t="s">
        <v>15</v>
      </c>
      <c r="E572">
        <v>50</v>
      </c>
      <c r="F572">
        <v>0</v>
      </c>
      <c r="G572">
        <v>0</v>
      </c>
      <c r="H572" t="s">
        <v>1129</v>
      </c>
      <c r="I572">
        <v>10.5</v>
      </c>
      <c r="K572" t="s">
        <v>17</v>
      </c>
      <c r="L572">
        <v>9</v>
      </c>
      <c r="N572" t="s">
        <v>372</v>
      </c>
    </row>
    <row r="573" spans="1:14" x14ac:dyDescent="0.3">
      <c r="A573">
        <v>2</v>
      </c>
      <c r="B573">
        <v>0</v>
      </c>
      <c r="C573" t="s">
        <v>1130</v>
      </c>
      <c r="D573" t="s">
        <v>20</v>
      </c>
      <c r="E573">
        <v>23</v>
      </c>
      <c r="F573">
        <v>0</v>
      </c>
      <c r="G573">
        <v>0</v>
      </c>
      <c r="H573">
        <v>233639</v>
      </c>
      <c r="I573">
        <v>13</v>
      </c>
      <c r="K573" t="s">
        <v>17</v>
      </c>
    </row>
    <row r="574" spans="1:14" x14ac:dyDescent="0.3">
      <c r="A574">
        <v>2</v>
      </c>
      <c r="B574">
        <v>1</v>
      </c>
      <c r="C574" t="s">
        <v>1131</v>
      </c>
      <c r="D574" t="s">
        <v>15</v>
      </c>
      <c r="E574">
        <v>28</v>
      </c>
      <c r="F574">
        <v>0</v>
      </c>
      <c r="G574">
        <v>0</v>
      </c>
      <c r="H574">
        <v>240929</v>
      </c>
      <c r="I574">
        <v>12.65</v>
      </c>
      <c r="K574" t="s">
        <v>17</v>
      </c>
      <c r="N574" t="s">
        <v>1132</v>
      </c>
    </row>
    <row r="575" spans="1:14" x14ac:dyDescent="0.3">
      <c r="A575">
        <v>2</v>
      </c>
      <c r="B575">
        <v>1</v>
      </c>
      <c r="C575" t="s">
        <v>1133</v>
      </c>
      <c r="D575" t="s">
        <v>15</v>
      </c>
      <c r="E575">
        <v>27</v>
      </c>
      <c r="F575">
        <v>0</v>
      </c>
      <c r="G575">
        <v>0</v>
      </c>
      <c r="H575">
        <v>34218</v>
      </c>
      <c r="I575">
        <v>10.5</v>
      </c>
      <c r="J575" t="s">
        <v>944</v>
      </c>
      <c r="K575" t="s">
        <v>17</v>
      </c>
      <c r="L575">
        <v>16</v>
      </c>
      <c r="N575" t="s">
        <v>1134</v>
      </c>
    </row>
    <row r="576" spans="1:14" x14ac:dyDescent="0.3">
      <c r="A576">
        <v>2</v>
      </c>
      <c r="B576">
        <v>0</v>
      </c>
      <c r="C576" t="s">
        <v>1135</v>
      </c>
      <c r="D576" t="s">
        <v>20</v>
      </c>
      <c r="E576">
        <v>29</v>
      </c>
      <c r="F576">
        <v>1</v>
      </c>
      <c r="G576">
        <v>0</v>
      </c>
      <c r="H576">
        <v>11668</v>
      </c>
      <c r="I576">
        <v>21</v>
      </c>
      <c r="K576" t="s">
        <v>17</v>
      </c>
      <c r="N576" t="s">
        <v>1136</v>
      </c>
    </row>
    <row r="577" spans="1:14" x14ac:dyDescent="0.3">
      <c r="A577">
        <v>2</v>
      </c>
      <c r="B577">
        <v>0</v>
      </c>
      <c r="C577" t="s">
        <v>1137</v>
      </c>
      <c r="D577" t="s">
        <v>15</v>
      </c>
      <c r="E577">
        <v>27</v>
      </c>
      <c r="F577">
        <v>1</v>
      </c>
      <c r="G577">
        <v>0</v>
      </c>
      <c r="H577">
        <v>11668</v>
      </c>
      <c r="I577">
        <v>21</v>
      </c>
      <c r="K577" t="s">
        <v>17</v>
      </c>
      <c r="N577" t="s">
        <v>1136</v>
      </c>
    </row>
    <row r="578" spans="1:14" x14ac:dyDescent="0.3">
      <c r="A578">
        <v>2</v>
      </c>
      <c r="B578">
        <v>0</v>
      </c>
      <c r="C578" t="s">
        <v>1138</v>
      </c>
      <c r="D578" t="s">
        <v>20</v>
      </c>
      <c r="E578">
        <v>40</v>
      </c>
      <c r="F578">
        <v>0</v>
      </c>
      <c r="G578">
        <v>0</v>
      </c>
      <c r="H578">
        <v>28221</v>
      </c>
      <c r="I578">
        <v>13</v>
      </c>
      <c r="K578" t="s">
        <v>17</v>
      </c>
      <c r="N578" t="s">
        <v>1139</v>
      </c>
    </row>
    <row r="579" spans="1:14" x14ac:dyDescent="0.3">
      <c r="A579">
        <v>2</v>
      </c>
      <c r="B579">
        <v>1</v>
      </c>
      <c r="C579" t="s">
        <v>1140</v>
      </c>
      <c r="D579" t="s">
        <v>15</v>
      </c>
      <c r="E579">
        <v>31</v>
      </c>
      <c r="F579">
        <v>0</v>
      </c>
      <c r="G579">
        <v>0</v>
      </c>
      <c r="H579" t="s">
        <v>763</v>
      </c>
      <c r="I579">
        <v>21</v>
      </c>
      <c r="K579" t="s">
        <v>17</v>
      </c>
      <c r="L579">
        <v>14</v>
      </c>
      <c r="N579" t="s">
        <v>764</v>
      </c>
    </row>
    <row r="580" spans="1:14" x14ac:dyDescent="0.3">
      <c r="A580">
        <v>2</v>
      </c>
      <c r="B580">
        <v>0</v>
      </c>
      <c r="C580" t="s">
        <v>1141</v>
      </c>
      <c r="D580" t="s">
        <v>20</v>
      </c>
      <c r="E580">
        <v>30</v>
      </c>
      <c r="F580">
        <v>1</v>
      </c>
      <c r="G580">
        <v>0</v>
      </c>
      <c r="H580" t="s">
        <v>1142</v>
      </c>
      <c r="I580">
        <v>21</v>
      </c>
      <c r="K580" t="s">
        <v>17</v>
      </c>
      <c r="N580" t="s">
        <v>1143</v>
      </c>
    </row>
    <row r="581" spans="1:14" x14ac:dyDescent="0.3">
      <c r="A581">
        <v>2</v>
      </c>
      <c r="B581">
        <v>0</v>
      </c>
      <c r="C581" t="s">
        <v>1144</v>
      </c>
      <c r="D581" t="s">
        <v>20</v>
      </c>
      <c r="E581">
        <v>23</v>
      </c>
      <c r="F581">
        <v>1</v>
      </c>
      <c r="G581">
        <v>0</v>
      </c>
      <c r="H581">
        <v>28666</v>
      </c>
      <c r="I581">
        <v>10.5</v>
      </c>
      <c r="K581" t="s">
        <v>17</v>
      </c>
    </row>
    <row r="582" spans="1:14" x14ac:dyDescent="0.3">
      <c r="A582">
        <v>2</v>
      </c>
      <c r="B582">
        <v>1</v>
      </c>
      <c r="C582" t="s">
        <v>1145</v>
      </c>
      <c r="D582" t="s">
        <v>15</v>
      </c>
      <c r="E582">
        <v>31</v>
      </c>
      <c r="F582">
        <v>0</v>
      </c>
      <c r="G582">
        <v>0</v>
      </c>
      <c r="H582" t="s">
        <v>1142</v>
      </c>
      <c r="I582">
        <v>21</v>
      </c>
      <c r="K582" t="s">
        <v>17</v>
      </c>
      <c r="L582">
        <v>10</v>
      </c>
      <c r="N582" t="s">
        <v>1143</v>
      </c>
    </row>
    <row r="583" spans="1:14" x14ac:dyDescent="0.3">
      <c r="A583">
        <v>2</v>
      </c>
      <c r="B583">
        <v>0</v>
      </c>
      <c r="C583" t="s">
        <v>1146</v>
      </c>
      <c r="D583" t="s">
        <v>20</v>
      </c>
      <c r="F583">
        <v>0</v>
      </c>
      <c r="G583">
        <v>0</v>
      </c>
      <c r="H583">
        <v>239856</v>
      </c>
      <c r="I583">
        <v>0</v>
      </c>
      <c r="K583" t="s">
        <v>17</v>
      </c>
      <c r="N583" t="s">
        <v>500</v>
      </c>
    </row>
    <row r="584" spans="1:14" x14ac:dyDescent="0.3">
      <c r="A584">
        <v>2</v>
      </c>
      <c r="B584">
        <v>1</v>
      </c>
      <c r="C584" t="s">
        <v>1147</v>
      </c>
      <c r="D584" t="s">
        <v>15</v>
      </c>
      <c r="E584">
        <v>12</v>
      </c>
      <c r="F584">
        <v>0</v>
      </c>
      <c r="G584">
        <v>0</v>
      </c>
      <c r="H584" t="s">
        <v>1148</v>
      </c>
      <c r="I584">
        <v>15.75</v>
      </c>
      <c r="K584" t="s">
        <v>17</v>
      </c>
      <c r="L584">
        <v>9</v>
      </c>
      <c r="N584" t="s">
        <v>1149</v>
      </c>
    </row>
    <row r="585" spans="1:14" x14ac:dyDescent="0.3">
      <c r="A585">
        <v>2</v>
      </c>
      <c r="B585">
        <v>1</v>
      </c>
      <c r="C585" t="s">
        <v>1150</v>
      </c>
      <c r="D585" t="s">
        <v>15</v>
      </c>
      <c r="E585">
        <v>40</v>
      </c>
      <c r="F585">
        <v>0</v>
      </c>
      <c r="G585">
        <v>0</v>
      </c>
      <c r="H585" t="s">
        <v>1148</v>
      </c>
      <c r="I585">
        <v>15.75</v>
      </c>
      <c r="K585" t="s">
        <v>17</v>
      </c>
      <c r="L585">
        <v>9</v>
      </c>
      <c r="N585" t="s">
        <v>1149</v>
      </c>
    </row>
    <row r="586" spans="1:14" x14ac:dyDescent="0.3">
      <c r="A586">
        <v>2</v>
      </c>
      <c r="B586">
        <v>1</v>
      </c>
      <c r="C586" t="s">
        <v>1151</v>
      </c>
      <c r="D586" t="s">
        <v>15</v>
      </c>
      <c r="E586">
        <v>32.5</v>
      </c>
      <c r="F586">
        <v>0</v>
      </c>
      <c r="G586">
        <v>0</v>
      </c>
      <c r="H586">
        <v>27267</v>
      </c>
      <c r="I586">
        <v>13</v>
      </c>
      <c r="J586" t="s">
        <v>944</v>
      </c>
      <c r="K586" t="s">
        <v>17</v>
      </c>
      <c r="L586">
        <v>12</v>
      </c>
      <c r="N586" t="s">
        <v>1152</v>
      </c>
    </row>
    <row r="587" spans="1:14" x14ac:dyDescent="0.3">
      <c r="A587">
        <v>2</v>
      </c>
      <c r="B587">
        <v>0</v>
      </c>
      <c r="C587" t="s">
        <v>1153</v>
      </c>
      <c r="D587" t="s">
        <v>20</v>
      </c>
      <c r="E587">
        <v>27</v>
      </c>
      <c r="F587">
        <v>1</v>
      </c>
      <c r="G587">
        <v>0</v>
      </c>
      <c r="H587">
        <v>228414</v>
      </c>
      <c r="I587">
        <v>26</v>
      </c>
      <c r="K587" t="s">
        <v>17</v>
      </c>
      <c r="M587">
        <v>293</v>
      </c>
      <c r="N587" t="s">
        <v>1154</v>
      </c>
    </row>
    <row r="588" spans="1:14" x14ac:dyDescent="0.3">
      <c r="A588">
        <v>2</v>
      </c>
      <c r="B588">
        <v>1</v>
      </c>
      <c r="C588" t="s">
        <v>1155</v>
      </c>
      <c r="D588" t="s">
        <v>15</v>
      </c>
      <c r="E588">
        <v>29</v>
      </c>
      <c r="F588">
        <v>1</v>
      </c>
      <c r="G588">
        <v>0</v>
      </c>
      <c r="H588">
        <v>228414</v>
      </c>
      <c r="I588">
        <v>26</v>
      </c>
      <c r="K588" t="s">
        <v>17</v>
      </c>
      <c r="L588">
        <v>10</v>
      </c>
      <c r="N588" t="s">
        <v>1154</v>
      </c>
    </row>
    <row r="589" spans="1:14" x14ac:dyDescent="0.3">
      <c r="A589">
        <v>2</v>
      </c>
      <c r="B589">
        <v>1</v>
      </c>
      <c r="C589" t="s">
        <v>1156</v>
      </c>
      <c r="D589" t="s">
        <v>20</v>
      </c>
      <c r="E589">
        <v>2</v>
      </c>
      <c r="F589">
        <v>1</v>
      </c>
      <c r="G589">
        <v>1</v>
      </c>
      <c r="H589">
        <v>29103</v>
      </c>
      <c r="I589">
        <v>23</v>
      </c>
      <c r="K589" t="s">
        <v>17</v>
      </c>
      <c r="L589">
        <v>14</v>
      </c>
      <c r="N589" t="s">
        <v>908</v>
      </c>
    </row>
    <row r="590" spans="1:14" x14ac:dyDescent="0.3">
      <c r="A590">
        <v>2</v>
      </c>
      <c r="B590">
        <v>1</v>
      </c>
      <c r="C590" t="s">
        <v>1157</v>
      </c>
      <c r="D590" t="s">
        <v>15</v>
      </c>
      <c r="E590">
        <v>4</v>
      </c>
      <c r="F590">
        <v>1</v>
      </c>
      <c r="G590">
        <v>1</v>
      </c>
      <c r="H590">
        <v>29103</v>
      </c>
      <c r="I590">
        <v>23</v>
      </c>
      <c r="K590" t="s">
        <v>17</v>
      </c>
      <c r="L590">
        <v>14</v>
      </c>
      <c r="N590" t="s">
        <v>908</v>
      </c>
    </row>
    <row r="591" spans="1:14" x14ac:dyDescent="0.3">
      <c r="A591">
        <v>2</v>
      </c>
      <c r="B591">
        <v>1</v>
      </c>
      <c r="C591" t="s">
        <v>1158</v>
      </c>
      <c r="D591" t="s">
        <v>15</v>
      </c>
      <c r="E591">
        <v>29</v>
      </c>
      <c r="F591">
        <v>0</v>
      </c>
      <c r="G591">
        <v>2</v>
      </c>
      <c r="H591">
        <v>29103</v>
      </c>
      <c r="I591">
        <v>23</v>
      </c>
      <c r="K591" t="s">
        <v>17</v>
      </c>
      <c r="L591">
        <v>14</v>
      </c>
      <c r="N591" t="s">
        <v>908</v>
      </c>
    </row>
    <row r="592" spans="1:14" x14ac:dyDescent="0.3">
      <c r="A592">
        <v>2</v>
      </c>
      <c r="B592">
        <v>1</v>
      </c>
      <c r="C592" t="s">
        <v>1159</v>
      </c>
      <c r="D592" t="s">
        <v>15</v>
      </c>
      <c r="E592">
        <v>0.91669999999999996</v>
      </c>
      <c r="F592">
        <v>1</v>
      </c>
      <c r="G592">
        <v>2</v>
      </c>
      <c r="H592" t="s">
        <v>1160</v>
      </c>
      <c r="I592">
        <v>27.75</v>
      </c>
      <c r="K592" t="s">
        <v>17</v>
      </c>
      <c r="L592">
        <v>10</v>
      </c>
      <c r="N592" t="s">
        <v>1161</v>
      </c>
    </row>
    <row r="593" spans="1:14" x14ac:dyDescent="0.3">
      <c r="A593">
        <v>2</v>
      </c>
      <c r="B593">
        <v>1</v>
      </c>
      <c r="C593" t="s">
        <v>1162</v>
      </c>
      <c r="D593" t="s">
        <v>15</v>
      </c>
      <c r="E593">
        <v>5</v>
      </c>
      <c r="F593">
        <v>1</v>
      </c>
      <c r="G593">
        <v>2</v>
      </c>
      <c r="H593" t="s">
        <v>1160</v>
      </c>
      <c r="I593">
        <v>27.75</v>
      </c>
      <c r="K593" t="s">
        <v>17</v>
      </c>
      <c r="L593">
        <v>10</v>
      </c>
      <c r="N593" t="s">
        <v>1161</v>
      </c>
    </row>
    <row r="594" spans="1:14" x14ac:dyDescent="0.3">
      <c r="A594">
        <v>2</v>
      </c>
      <c r="B594">
        <v>0</v>
      </c>
      <c r="C594" t="s">
        <v>1163</v>
      </c>
      <c r="D594" t="s">
        <v>20</v>
      </c>
      <c r="E594">
        <v>36</v>
      </c>
      <c r="F594">
        <v>1</v>
      </c>
      <c r="G594">
        <v>2</v>
      </c>
      <c r="H594" t="s">
        <v>1160</v>
      </c>
      <c r="I594">
        <v>27.75</v>
      </c>
      <c r="K594" t="s">
        <v>17</v>
      </c>
      <c r="N594" t="s">
        <v>1161</v>
      </c>
    </row>
    <row r="595" spans="1:14" x14ac:dyDescent="0.3">
      <c r="A595">
        <v>2</v>
      </c>
      <c r="B595">
        <v>1</v>
      </c>
      <c r="C595" t="s">
        <v>1164</v>
      </c>
      <c r="D595" t="s">
        <v>15</v>
      </c>
      <c r="E595">
        <v>33</v>
      </c>
      <c r="F595">
        <v>1</v>
      </c>
      <c r="G595">
        <v>2</v>
      </c>
      <c r="H595" t="s">
        <v>1160</v>
      </c>
      <c r="I595">
        <v>27.75</v>
      </c>
      <c r="K595" t="s">
        <v>17</v>
      </c>
      <c r="L595">
        <v>10</v>
      </c>
      <c r="N595" t="s">
        <v>1161</v>
      </c>
    </row>
    <row r="596" spans="1:14" x14ac:dyDescent="0.3">
      <c r="A596">
        <v>2</v>
      </c>
      <c r="B596">
        <v>0</v>
      </c>
      <c r="C596" t="s">
        <v>1165</v>
      </c>
      <c r="D596" t="s">
        <v>20</v>
      </c>
      <c r="E596">
        <v>66</v>
      </c>
      <c r="F596">
        <v>0</v>
      </c>
      <c r="G596">
        <v>0</v>
      </c>
      <c r="H596" t="s">
        <v>1166</v>
      </c>
      <c r="I596">
        <v>10.5</v>
      </c>
      <c r="K596" t="s">
        <v>17</v>
      </c>
      <c r="N596" t="s">
        <v>1167</v>
      </c>
    </row>
    <row r="597" spans="1:14" x14ac:dyDescent="0.3">
      <c r="A597">
        <v>2</v>
      </c>
      <c r="B597">
        <v>0</v>
      </c>
      <c r="C597" t="s">
        <v>1168</v>
      </c>
      <c r="D597" t="s">
        <v>20</v>
      </c>
      <c r="F597">
        <v>0</v>
      </c>
      <c r="G597">
        <v>0</v>
      </c>
      <c r="H597" t="s">
        <v>1169</v>
      </c>
      <c r="I597">
        <v>12.875</v>
      </c>
      <c r="K597" t="s">
        <v>17</v>
      </c>
    </row>
    <row r="598" spans="1:14" x14ac:dyDescent="0.3">
      <c r="A598">
        <v>2</v>
      </c>
      <c r="B598">
        <v>1</v>
      </c>
      <c r="C598" t="s">
        <v>1170</v>
      </c>
      <c r="D598" t="s">
        <v>20</v>
      </c>
      <c r="E598">
        <v>31</v>
      </c>
      <c r="F598">
        <v>0</v>
      </c>
      <c r="G598">
        <v>0</v>
      </c>
      <c r="H598">
        <v>244270</v>
      </c>
      <c r="I598">
        <v>13</v>
      </c>
      <c r="K598" t="s">
        <v>17</v>
      </c>
      <c r="L598">
        <v>9</v>
      </c>
      <c r="N598" t="s">
        <v>175</v>
      </c>
    </row>
    <row r="599" spans="1:14" x14ac:dyDescent="0.3">
      <c r="A599">
        <v>2</v>
      </c>
      <c r="B599">
        <v>1</v>
      </c>
      <c r="C599" t="s">
        <v>1171</v>
      </c>
      <c r="D599" t="s">
        <v>20</v>
      </c>
      <c r="F599">
        <v>0</v>
      </c>
      <c r="G599">
        <v>0</v>
      </c>
      <c r="H599">
        <v>244373</v>
      </c>
      <c r="I599">
        <v>13</v>
      </c>
      <c r="K599" t="s">
        <v>17</v>
      </c>
      <c r="L599">
        <v>14</v>
      </c>
      <c r="N599" t="s">
        <v>1172</v>
      </c>
    </row>
    <row r="600" spans="1:14" x14ac:dyDescent="0.3">
      <c r="A600">
        <v>2</v>
      </c>
      <c r="B600">
        <v>1</v>
      </c>
      <c r="C600" t="s">
        <v>1173</v>
      </c>
      <c r="D600" t="s">
        <v>15</v>
      </c>
      <c r="E600">
        <v>26</v>
      </c>
      <c r="F600">
        <v>0</v>
      </c>
      <c r="G600">
        <v>0</v>
      </c>
      <c r="H600">
        <v>220844</v>
      </c>
      <c r="I600">
        <v>13.5</v>
      </c>
      <c r="K600" t="s">
        <v>17</v>
      </c>
      <c r="L600">
        <v>9</v>
      </c>
      <c r="N600" t="s">
        <v>1174</v>
      </c>
    </row>
    <row r="601" spans="1:14" x14ac:dyDescent="0.3">
      <c r="A601">
        <v>2</v>
      </c>
      <c r="B601">
        <v>0</v>
      </c>
      <c r="C601" t="s">
        <v>1175</v>
      </c>
      <c r="D601" t="s">
        <v>15</v>
      </c>
      <c r="E601">
        <v>24</v>
      </c>
      <c r="F601">
        <v>0</v>
      </c>
      <c r="G601">
        <v>0</v>
      </c>
      <c r="H601">
        <v>248747</v>
      </c>
      <c r="I601">
        <v>13</v>
      </c>
      <c r="K601" t="s">
        <v>17</v>
      </c>
      <c r="N601" t="s">
        <v>984</v>
      </c>
    </row>
    <row r="602" spans="1:14" x14ac:dyDescent="0.3">
      <c r="A602">
        <v>3</v>
      </c>
      <c r="B602">
        <v>0</v>
      </c>
      <c r="C602" t="s">
        <v>1176</v>
      </c>
      <c r="D602" t="s">
        <v>20</v>
      </c>
      <c r="E602">
        <v>42</v>
      </c>
      <c r="F602">
        <v>0</v>
      </c>
      <c r="G602">
        <v>0</v>
      </c>
      <c r="H602" t="s">
        <v>1177</v>
      </c>
      <c r="I602">
        <v>7.55</v>
      </c>
      <c r="K602" t="s">
        <v>17</v>
      </c>
    </row>
    <row r="603" spans="1:14" x14ac:dyDescent="0.3">
      <c r="A603">
        <v>3</v>
      </c>
      <c r="B603">
        <v>0</v>
      </c>
      <c r="C603" t="s">
        <v>1178</v>
      </c>
      <c r="D603" t="s">
        <v>20</v>
      </c>
      <c r="E603">
        <v>13</v>
      </c>
      <c r="F603">
        <v>0</v>
      </c>
      <c r="G603">
        <v>2</v>
      </c>
      <c r="H603" t="s">
        <v>1179</v>
      </c>
      <c r="I603">
        <v>20.25</v>
      </c>
      <c r="K603" t="s">
        <v>17</v>
      </c>
      <c r="N603" t="s">
        <v>1180</v>
      </c>
    </row>
    <row r="604" spans="1:14" x14ac:dyDescent="0.3">
      <c r="A604">
        <v>3</v>
      </c>
      <c r="B604">
        <v>0</v>
      </c>
      <c r="C604" t="s">
        <v>1181</v>
      </c>
      <c r="D604" t="s">
        <v>20</v>
      </c>
      <c r="E604">
        <v>16</v>
      </c>
      <c r="F604">
        <v>1</v>
      </c>
      <c r="G604">
        <v>1</v>
      </c>
      <c r="H604" t="s">
        <v>1179</v>
      </c>
      <c r="I604">
        <v>20.25</v>
      </c>
      <c r="K604" t="s">
        <v>17</v>
      </c>
      <c r="M604">
        <v>190</v>
      </c>
      <c r="N604" t="s">
        <v>1180</v>
      </c>
    </row>
    <row r="605" spans="1:14" x14ac:dyDescent="0.3">
      <c r="A605">
        <v>3</v>
      </c>
      <c r="B605">
        <v>1</v>
      </c>
      <c r="C605" t="s">
        <v>1182</v>
      </c>
      <c r="D605" t="s">
        <v>15</v>
      </c>
      <c r="E605">
        <v>35</v>
      </c>
      <c r="F605">
        <v>1</v>
      </c>
      <c r="G605">
        <v>1</v>
      </c>
      <c r="H605" t="s">
        <v>1179</v>
      </c>
      <c r="I605">
        <v>20.25</v>
      </c>
      <c r="K605" t="s">
        <v>17</v>
      </c>
      <c r="L605" t="s">
        <v>67</v>
      </c>
      <c r="N605" t="s">
        <v>1180</v>
      </c>
    </row>
    <row r="606" spans="1:14" x14ac:dyDescent="0.3">
      <c r="A606">
        <v>3</v>
      </c>
      <c r="B606">
        <v>1</v>
      </c>
      <c r="C606" t="s">
        <v>1183</v>
      </c>
      <c r="D606" t="s">
        <v>15</v>
      </c>
      <c r="E606">
        <v>16</v>
      </c>
      <c r="F606">
        <v>0</v>
      </c>
      <c r="G606">
        <v>0</v>
      </c>
      <c r="H606">
        <v>348125</v>
      </c>
      <c r="I606">
        <v>7.65</v>
      </c>
      <c r="K606" t="s">
        <v>17</v>
      </c>
      <c r="L606">
        <v>16</v>
      </c>
      <c r="N606" t="s">
        <v>1184</v>
      </c>
    </row>
    <row r="607" spans="1:14" x14ac:dyDescent="0.3">
      <c r="A607">
        <v>3</v>
      </c>
      <c r="B607">
        <v>1</v>
      </c>
      <c r="C607" t="s">
        <v>1185</v>
      </c>
      <c r="D607" t="s">
        <v>20</v>
      </c>
      <c r="E607">
        <v>25</v>
      </c>
      <c r="F607">
        <v>0</v>
      </c>
      <c r="G607">
        <v>0</v>
      </c>
      <c r="H607">
        <v>348122</v>
      </c>
      <c r="I607">
        <v>7.65</v>
      </c>
      <c r="J607" t="s">
        <v>1186</v>
      </c>
      <c r="K607" t="s">
        <v>17</v>
      </c>
      <c r="L607" t="s">
        <v>67</v>
      </c>
      <c r="N607" t="s">
        <v>1187</v>
      </c>
    </row>
    <row r="608" spans="1:14" x14ac:dyDescent="0.3">
      <c r="A608">
        <v>3</v>
      </c>
      <c r="B608">
        <v>1</v>
      </c>
      <c r="C608" t="s">
        <v>1188</v>
      </c>
      <c r="D608" t="s">
        <v>20</v>
      </c>
      <c r="E608">
        <v>20</v>
      </c>
      <c r="F608">
        <v>0</v>
      </c>
      <c r="G608">
        <v>0</v>
      </c>
      <c r="H608" t="s">
        <v>1189</v>
      </c>
      <c r="I608">
        <v>7.9249999999999998</v>
      </c>
      <c r="K608" t="s">
        <v>17</v>
      </c>
      <c r="L608">
        <v>15</v>
      </c>
      <c r="N608" t="s">
        <v>1190</v>
      </c>
    </row>
    <row r="609" spans="1:14" x14ac:dyDescent="0.3">
      <c r="A609">
        <v>3</v>
      </c>
      <c r="B609">
        <v>1</v>
      </c>
      <c r="C609" t="s">
        <v>1191</v>
      </c>
      <c r="D609" t="s">
        <v>15</v>
      </c>
      <c r="E609">
        <v>18</v>
      </c>
      <c r="F609">
        <v>0</v>
      </c>
      <c r="G609">
        <v>0</v>
      </c>
      <c r="H609">
        <v>2657</v>
      </c>
      <c r="I609">
        <v>7.2291999999999996</v>
      </c>
      <c r="K609" t="s">
        <v>41</v>
      </c>
      <c r="L609" t="s">
        <v>41</v>
      </c>
      <c r="N609" t="s">
        <v>1192</v>
      </c>
    </row>
    <row r="610" spans="1:14" x14ac:dyDescent="0.3">
      <c r="A610">
        <v>3</v>
      </c>
      <c r="B610">
        <v>0</v>
      </c>
      <c r="C610" t="s">
        <v>1193</v>
      </c>
      <c r="D610" t="s">
        <v>20</v>
      </c>
      <c r="E610">
        <v>30</v>
      </c>
      <c r="F610">
        <v>0</v>
      </c>
      <c r="G610">
        <v>0</v>
      </c>
      <c r="H610" t="s">
        <v>1194</v>
      </c>
      <c r="I610">
        <v>7.25</v>
      </c>
      <c r="K610" t="s">
        <v>17</v>
      </c>
      <c r="M610">
        <v>72</v>
      </c>
      <c r="N610" t="s">
        <v>1195</v>
      </c>
    </row>
    <row r="611" spans="1:14" x14ac:dyDescent="0.3">
      <c r="A611">
        <v>3</v>
      </c>
      <c r="B611">
        <v>0</v>
      </c>
      <c r="C611" t="s">
        <v>1196</v>
      </c>
      <c r="D611" t="s">
        <v>20</v>
      </c>
      <c r="E611">
        <v>26</v>
      </c>
      <c r="F611">
        <v>0</v>
      </c>
      <c r="G611">
        <v>0</v>
      </c>
      <c r="H611">
        <v>341826</v>
      </c>
      <c r="I611">
        <v>8.0500000000000007</v>
      </c>
      <c r="K611" t="s">
        <v>17</v>
      </c>
      <c r="M611">
        <v>103</v>
      </c>
      <c r="N611" t="s">
        <v>1197</v>
      </c>
    </row>
    <row r="612" spans="1:14" x14ac:dyDescent="0.3">
      <c r="A612">
        <v>3</v>
      </c>
      <c r="B612">
        <v>0</v>
      </c>
      <c r="C612" t="s">
        <v>1198</v>
      </c>
      <c r="D612" t="s">
        <v>15</v>
      </c>
      <c r="E612">
        <v>40</v>
      </c>
      <c r="F612">
        <v>1</v>
      </c>
      <c r="G612">
        <v>0</v>
      </c>
      <c r="H612">
        <v>7546</v>
      </c>
      <c r="I612">
        <v>9.4749999999999996</v>
      </c>
      <c r="K612" t="s">
        <v>17</v>
      </c>
      <c r="N612" t="s">
        <v>1199</v>
      </c>
    </row>
    <row r="613" spans="1:14" x14ac:dyDescent="0.3">
      <c r="A613">
        <v>3</v>
      </c>
      <c r="B613">
        <v>1</v>
      </c>
      <c r="C613" t="s">
        <v>1200</v>
      </c>
      <c r="D613" t="s">
        <v>20</v>
      </c>
      <c r="E613">
        <v>0.83330000000000004</v>
      </c>
      <c r="F613">
        <v>0</v>
      </c>
      <c r="G613">
        <v>1</v>
      </c>
      <c r="H613">
        <v>392091</v>
      </c>
      <c r="I613">
        <v>9.35</v>
      </c>
      <c r="K613" t="s">
        <v>17</v>
      </c>
      <c r="L613">
        <v>11</v>
      </c>
      <c r="N613" t="s">
        <v>1201</v>
      </c>
    </row>
    <row r="614" spans="1:14" x14ac:dyDescent="0.3">
      <c r="A614">
        <v>3</v>
      </c>
      <c r="B614">
        <v>1</v>
      </c>
      <c r="C614" t="s">
        <v>1202</v>
      </c>
      <c r="D614" t="s">
        <v>15</v>
      </c>
      <c r="E614">
        <v>18</v>
      </c>
      <c r="F614">
        <v>0</v>
      </c>
      <c r="G614">
        <v>1</v>
      </c>
      <c r="H614">
        <v>392091</v>
      </c>
      <c r="I614">
        <v>9.35</v>
      </c>
      <c r="K614" t="s">
        <v>17</v>
      </c>
      <c r="L614">
        <v>13</v>
      </c>
      <c r="N614" t="s">
        <v>1201</v>
      </c>
    </row>
    <row r="615" spans="1:14" x14ac:dyDescent="0.3">
      <c r="A615">
        <v>3</v>
      </c>
      <c r="B615">
        <v>1</v>
      </c>
      <c r="C615" t="s">
        <v>1203</v>
      </c>
      <c r="D615" t="s">
        <v>20</v>
      </c>
      <c r="E615">
        <v>26</v>
      </c>
      <c r="F615">
        <v>0</v>
      </c>
      <c r="G615">
        <v>0</v>
      </c>
      <c r="H615">
        <v>2699</v>
      </c>
      <c r="I615">
        <v>18.787500000000001</v>
      </c>
      <c r="K615" t="s">
        <v>41</v>
      </c>
      <c r="L615">
        <v>15</v>
      </c>
      <c r="N615" t="s">
        <v>1204</v>
      </c>
    </row>
    <row r="616" spans="1:14" x14ac:dyDescent="0.3">
      <c r="A616">
        <v>3</v>
      </c>
      <c r="B616">
        <v>0</v>
      </c>
      <c r="C616" t="s">
        <v>1205</v>
      </c>
      <c r="D616" t="s">
        <v>20</v>
      </c>
      <c r="E616">
        <v>26</v>
      </c>
      <c r="F616">
        <v>0</v>
      </c>
      <c r="G616">
        <v>0</v>
      </c>
      <c r="H616">
        <v>3474</v>
      </c>
      <c r="I616">
        <v>7.8875000000000002</v>
      </c>
      <c r="K616" t="s">
        <v>17</v>
      </c>
      <c r="N616" t="s">
        <v>1206</v>
      </c>
    </row>
    <row r="617" spans="1:14" x14ac:dyDescent="0.3">
      <c r="A617">
        <v>3</v>
      </c>
      <c r="B617">
        <v>0</v>
      </c>
      <c r="C617" t="s">
        <v>1207</v>
      </c>
      <c r="D617" t="s">
        <v>20</v>
      </c>
      <c r="E617">
        <v>20</v>
      </c>
      <c r="F617">
        <v>0</v>
      </c>
      <c r="G617">
        <v>0</v>
      </c>
      <c r="H617" t="s">
        <v>1208</v>
      </c>
      <c r="I617">
        <v>7.9249999999999998</v>
      </c>
      <c r="K617" t="s">
        <v>17</v>
      </c>
      <c r="N617" t="s">
        <v>1209</v>
      </c>
    </row>
    <row r="618" spans="1:14" x14ac:dyDescent="0.3">
      <c r="A618">
        <v>3</v>
      </c>
      <c r="B618">
        <v>0</v>
      </c>
      <c r="C618" t="s">
        <v>1210</v>
      </c>
      <c r="D618" t="s">
        <v>20</v>
      </c>
      <c r="E618">
        <v>24</v>
      </c>
      <c r="F618">
        <v>0</v>
      </c>
      <c r="G618">
        <v>0</v>
      </c>
      <c r="H618" t="s">
        <v>1211</v>
      </c>
      <c r="I618">
        <v>7.05</v>
      </c>
      <c r="K618" t="s">
        <v>17</v>
      </c>
    </row>
    <row r="619" spans="1:14" x14ac:dyDescent="0.3">
      <c r="A619">
        <v>3</v>
      </c>
      <c r="B619">
        <v>0</v>
      </c>
      <c r="C619" t="s">
        <v>1212</v>
      </c>
      <c r="D619" t="s">
        <v>20</v>
      </c>
      <c r="E619">
        <v>25</v>
      </c>
      <c r="F619">
        <v>0</v>
      </c>
      <c r="G619">
        <v>0</v>
      </c>
      <c r="H619" t="s">
        <v>1213</v>
      </c>
      <c r="I619">
        <v>7.05</v>
      </c>
      <c r="K619" t="s">
        <v>17</v>
      </c>
      <c r="M619">
        <v>79</v>
      </c>
      <c r="N619" t="s">
        <v>1214</v>
      </c>
    </row>
    <row r="620" spans="1:14" x14ac:dyDescent="0.3">
      <c r="A620">
        <v>3</v>
      </c>
      <c r="B620">
        <v>0</v>
      </c>
      <c r="C620" t="s">
        <v>1215</v>
      </c>
      <c r="D620" t="s">
        <v>20</v>
      </c>
      <c r="E620">
        <v>35</v>
      </c>
      <c r="F620">
        <v>0</v>
      </c>
      <c r="G620">
        <v>0</v>
      </c>
      <c r="H620">
        <v>373450</v>
      </c>
      <c r="I620">
        <v>8.0500000000000007</v>
      </c>
      <c r="K620" t="s">
        <v>17</v>
      </c>
      <c r="N620" t="s">
        <v>1216</v>
      </c>
    </row>
    <row r="621" spans="1:14" x14ac:dyDescent="0.3">
      <c r="A621">
        <v>3</v>
      </c>
      <c r="B621">
        <v>0</v>
      </c>
      <c r="C621" t="s">
        <v>1217</v>
      </c>
      <c r="D621" t="s">
        <v>20</v>
      </c>
      <c r="E621">
        <v>18</v>
      </c>
      <c r="F621">
        <v>0</v>
      </c>
      <c r="G621">
        <v>0</v>
      </c>
      <c r="H621">
        <v>2223</v>
      </c>
      <c r="I621">
        <v>8.3000000000000007</v>
      </c>
      <c r="K621" t="s">
        <v>17</v>
      </c>
      <c r="M621">
        <v>259</v>
      </c>
      <c r="N621" t="s">
        <v>1218</v>
      </c>
    </row>
    <row r="622" spans="1:14" x14ac:dyDescent="0.3">
      <c r="A622">
        <v>3</v>
      </c>
      <c r="B622">
        <v>0</v>
      </c>
      <c r="C622" t="s">
        <v>1219</v>
      </c>
      <c r="D622" t="s">
        <v>20</v>
      </c>
      <c r="E622">
        <v>32</v>
      </c>
      <c r="F622">
        <v>0</v>
      </c>
      <c r="G622">
        <v>0</v>
      </c>
      <c r="H622" t="s">
        <v>1220</v>
      </c>
      <c r="I622">
        <v>22.524999999999999</v>
      </c>
      <c r="K622" t="s">
        <v>17</v>
      </c>
      <c r="M622">
        <v>260</v>
      </c>
      <c r="N622" t="s">
        <v>1221</v>
      </c>
    </row>
    <row r="623" spans="1:14" x14ac:dyDescent="0.3">
      <c r="A623">
        <v>3</v>
      </c>
      <c r="B623">
        <v>1</v>
      </c>
      <c r="C623" t="s">
        <v>1222</v>
      </c>
      <c r="D623" t="s">
        <v>15</v>
      </c>
      <c r="E623">
        <v>19</v>
      </c>
      <c r="F623">
        <v>1</v>
      </c>
      <c r="G623">
        <v>0</v>
      </c>
      <c r="H623">
        <v>350046</v>
      </c>
      <c r="I623">
        <v>7.8541999999999996</v>
      </c>
      <c r="K623" t="s">
        <v>17</v>
      </c>
      <c r="L623">
        <v>16</v>
      </c>
    </row>
    <row r="624" spans="1:14" x14ac:dyDescent="0.3">
      <c r="A624">
        <v>3</v>
      </c>
      <c r="B624">
        <v>0</v>
      </c>
      <c r="C624" t="s">
        <v>1223</v>
      </c>
      <c r="D624" t="s">
        <v>20</v>
      </c>
      <c r="E624">
        <v>4</v>
      </c>
      <c r="F624">
        <v>4</v>
      </c>
      <c r="G624">
        <v>2</v>
      </c>
      <c r="H624">
        <v>347082</v>
      </c>
      <c r="I624">
        <v>31.274999999999999</v>
      </c>
      <c r="K624" t="s">
        <v>17</v>
      </c>
      <c r="N624" t="s">
        <v>1224</v>
      </c>
    </row>
    <row r="625" spans="1:14" x14ac:dyDescent="0.3">
      <c r="A625">
        <v>3</v>
      </c>
      <c r="B625">
        <v>0</v>
      </c>
      <c r="C625" t="s">
        <v>1225</v>
      </c>
      <c r="D625" t="s">
        <v>15</v>
      </c>
      <c r="E625">
        <v>6</v>
      </c>
      <c r="F625">
        <v>4</v>
      </c>
      <c r="G625">
        <v>2</v>
      </c>
      <c r="H625">
        <v>347082</v>
      </c>
      <c r="I625">
        <v>31.274999999999999</v>
      </c>
      <c r="K625" t="s">
        <v>17</v>
      </c>
      <c r="N625" t="s">
        <v>1224</v>
      </c>
    </row>
    <row r="626" spans="1:14" x14ac:dyDescent="0.3">
      <c r="A626">
        <v>3</v>
      </c>
      <c r="B626">
        <v>0</v>
      </c>
      <c r="C626" t="s">
        <v>1226</v>
      </c>
      <c r="D626" t="s">
        <v>15</v>
      </c>
      <c r="E626">
        <v>2</v>
      </c>
      <c r="F626">
        <v>4</v>
      </c>
      <c r="G626">
        <v>2</v>
      </c>
      <c r="H626">
        <v>347082</v>
      </c>
      <c r="I626">
        <v>31.274999999999999</v>
      </c>
      <c r="K626" t="s">
        <v>17</v>
      </c>
      <c r="N626" t="s">
        <v>1224</v>
      </c>
    </row>
    <row r="627" spans="1:14" x14ac:dyDescent="0.3">
      <c r="A627">
        <v>3</v>
      </c>
      <c r="B627">
        <v>1</v>
      </c>
      <c r="C627" t="s">
        <v>1227</v>
      </c>
      <c r="D627" t="s">
        <v>15</v>
      </c>
      <c r="E627">
        <v>17</v>
      </c>
      <c r="F627">
        <v>4</v>
      </c>
      <c r="G627">
        <v>2</v>
      </c>
      <c r="H627">
        <v>3101281</v>
      </c>
      <c r="I627">
        <v>7.9249999999999998</v>
      </c>
      <c r="K627" t="s">
        <v>17</v>
      </c>
      <c r="L627" t="s">
        <v>37</v>
      </c>
      <c r="N627" t="s">
        <v>1228</v>
      </c>
    </row>
    <row r="628" spans="1:14" x14ac:dyDescent="0.3">
      <c r="A628">
        <v>3</v>
      </c>
      <c r="B628">
        <v>0</v>
      </c>
      <c r="C628" t="s">
        <v>1229</v>
      </c>
      <c r="D628" t="s">
        <v>15</v>
      </c>
      <c r="E628">
        <v>38</v>
      </c>
      <c r="F628">
        <v>4</v>
      </c>
      <c r="G628">
        <v>2</v>
      </c>
      <c r="H628">
        <v>347091</v>
      </c>
      <c r="I628">
        <v>7.7750000000000004</v>
      </c>
      <c r="K628" t="s">
        <v>17</v>
      </c>
      <c r="N628" t="s">
        <v>1230</v>
      </c>
    </row>
    <row r="629" spans="1:14" x14ac:dyDescent="0.3">
      <c r="A629">
        <v>3</v>
      </c>
      <c r="B629">
        <v>0</v>
      </c>
      <c r="C629" t="s">
        <v>1231</v>
      </c>
      <c r="D629" t="s">
        <v>15</v>
      </c>
      <c r="E629">
        <v>9</v>
      </c>
      <c r="F629">
        <v>4</v>
      </c>
      <c r="G629">
        <v>2</v>
      </c>
      <c r="H629">
        <v>347082</v>
      </c>
      <c r="I629">
        <v>31.274999999999999</v>
      </c>
      <c r="K629" t="s">
        <v>17</v>
      </c>
      <c r="N629" t="s">
        <v>1224</v>
      </c>
    </row>
    <row r="630" spans="1:14" x14ac:dyDescent="0.3">
      <c r="A630">
        <v>3</v>
      </c>
      <c r="B630">
        <v>0</v>
      </c>
      <c r="C630" t="s">
        <v>1232</v>
      </c>
      <c r="D630" t="s">
        <v>15</v>
      </c>
      <c r="E630">
        <v>11</v>
      </c>
      <c r="F630">
        <v>4</v>
      </c>
      <c r="G630">
        <v>2</v>
      </c>
      <c r="H630">
        <v>347082</v>
      </c>
      <c r="I630">
        <v>31.274999999999999</v>
      </c>
      <c r="K630" t="s">
        <v>17</v>
      </c>
      <c r="N630" t="s">
        <v>1224</v>
      </c>
    </row>
    <row r="631" spans="1:14" x14ac:dyDescent="0.3">
      <c r="A631">
        <v>3</v>
      </c>
      <c r="B631">
        <v>0</v>
      </c>
      <c r="C631" t="s">
        <v>1233</v>
      </c>
      <c r="D631" t="s">
        <v>20</v>
      </c>
      <c r="E631">
        <v>39</v>
      </c>
      <c r="F631">
        <v>1</v>
      </c>
      <c r="G631">
        <v>5</v>
      </c>
      <c r="H631">
        <v>347082</v>
      </c>
      <c r="I631">
        <v>31.274999999999999</v>
      </c>
      <c r="K631" t="s">
        <v>17</v>
      </c>
      <c r="N631" t="s">
        <v>1224</v>
      </c>
    </row>
    <row r="632" spans="1:14" x14ac:dyDescent="0.3">
      <c r="A632">
        <v>3</v>
      </c>
      <c r="B632">
        <v>1</v>
      </c>
      <c r="C632" t="s">
        <v>1234</v>
      </c>
      <c r="D632" t="s">
        <v>20</v>
      </c>
      <c r="E632">
        <v>27</v>
      </c>
      <c r="F632">
        <v>0</v>
      </c>
      <c r="G632">
        <v>0</v>
      </c>
      <c r="H632">
        <v>350043</v>
      </c>
      <c r="I632">
        <v>7.7957999999999998</v>
      </c>
      <c r="K632" t="s">
        <v>17</v>
      </c>
      <c r="L632" t="s">
        <v>67</v>
      </c>
    </row>
    <row r="633" spans="1:14" x14ac:dyDescent="0.3">
      <c r="A633">
        <v>3</v>
      </c>
      <c r="B633">
        <v>0</v>
      </c>
      <c r="C633" t="s">
        <v>1235</v>
      </c>
      <c r="D633" t="s">
        <v>20</v>
      </c>
      <c r="E633">
        <v>26</v>
      </c>
      <c r="F633">
        <v>0</v>
      </c>
      <c r="G633">
        <v>0</v>
      </c>
      <c r="H633">
        <v>347075</v>
      </c>
      <c r="I633">
        <v>7.7750000000000004</v>
      </c>
      <c r="K633" t="s">
        <v>17</v>
      </c>
      <c r="N633" t="s">
        <v>1236</v>
      </c>
    </row>
    <row r="634" spans="1:14" x14ac:dyDescent="0.3">
      <c r="A634">
        <v>3</v>
      </c>
      <c r="B634">
        <v>0</v>
      </c>
      <c r="C634" t="s">
        <v>1237</v>
      </c>
      <c r="D634" t="s">
        <v>15</v>
      </c>
      <c r="E634">
        <v>39</v>
      </c>
      <c r="F634">
        <v>1</v>
      </c>
      <c r="G634">
        <v>5</v>
      </c>
      <c r="H634">
        <v>347082</v>
      </c>
      <c r="I634">
        <v>31.274999999999999</v>
      </c>
      <c r="K634" t="s">
        <v>17</v>
      </c>
      <c r="N634" t="s">
        <v>1224</v>
      </c>
    </row>
    <row r="635" spans="1:14" x14ac:dyDescent="0.3">
      <c r="A635">
        <v>3</v>
      </c>
      <c r="B635">
        <v>0</v>
      </c>
      <c r="C635" t="s">
        <v>1238</v>
      </c>
      <c r="D635" t="s">
        <v>20</v>
      </c>
      <c r="E635">
        <v>20</v>
      </c>
      <c r="F635">
        <v>0</v>
      </c>
      <c r="G635">
        <v>0</v>
      </c>
      <c r="H635">
        <v>347466</v>
      </c>
      <c r="I635">
        <v>7.8541999999999996</v>
      </c>
      <c r="K635" t="s">
        <v>17</v>
      </c>
      <c r="N635" t="s">
        <v>1239</v>
      </c>
    </row>
    <row r="636" spans="1:14" x14ac:dyDescent="0.3">
      <c r="A636">
        <v>3</v>
      </c>
      <c r="B636">
        <v>0</v>
      </c>
      <c r="C636" t="s">
        <v>1240</v>
      </c>
      <c r="D636" t="s">
        <v>20</v>
      </c>
      <c r="E636">
        <v>26</v>
      </c>
      <c r="F636">
        <v>0</v>
      </c>
      <c r="G636">
        <v>0</v>
      </c>
      <c r="H636">
        <v>349202</v>
      </c>
      <c r="I636">
        <v>7.8958000000000004</v>
      </c>
      <c r="K636" t="s">
        <v>17</v>
      </c>
      <c r="N636" t="s">
        <v>1241</v>
      </c>
    </row>
    <row r="637" spans="1:14" x14ac:dyDescent="0.3">
      <c r="A637">
        <v>3</v>
      </c>
      <c r="B637">
        <v>0</v>
      </c>
      <c r="C637" t="s">
        <v>1242</v>
      </c>
      <c r="D637" t="s">
        <v>20</v>
      </c>
      <c r="E637">
        <v>25</v>
      </c>
      <c r="F637">
        <v>1</v>
      </c>
      <c r="G637">
        <v>0</v>
      </c>
      <c r="H637">
        <v>349237</v>
      </c>
      <c r="I637">
        <v>17.8</v>
      </c>
      <c r="K637" t="s">
        <v>17</v>
      </c>
      <c r="N637" t="s">
        <v>1243</v>
      </c>
    </row>
    <row r="638" spans="1:14" x14ac:dyDescent="0.3">
      <c r="A638">
        <v>3</v>
      </c>
      <c r="B638">
        <v>0</v>
      </c>
      <c r="C638" t="s">
        <v>1244</v>
      </c>
      <c r="D638" t="s">
        <v>15</v>
      </c>
      <c r="E638">
        <v>18</v>
      </c>
      <c r="F638">
        <v>1</v>
      </c>
      <c r="G638">
        <v>0</v>
      </c>
      <c r="H638">
        <v>349237</v>
      </c>
      <c r="I638">
        <v>17.8</v>
      </c>
      <c r="K638" t="s">
        <v>17</v>
      </c>
      <c r="N638" t="s">
        <v>1243</v>
      </c>
    </row>
    <row r="639" spans="1:14" x14ac:dyDescent="0.3">
      <c r="A639">
        <v>3</v>
      </c>
      <c r="B639">
        <v>0</v>
      </c>
      <c r="C639" t="s">
        <v>1245</v>
      </c>
      <c r="D639" t="s">
        <v>20</v>
      </c>
      <c r="E639">
        <v>24</v>
      </c>
      <c r="F639">
        <v>0</v>
      </c>
      <c r="G639">
        <v>0</v>
      </c>
      <c r="H639">
        <v>349911</v>
      </c>
      <c r="I639">
        <v>7.7750000000000004</v>
      </c>
      <c r="K639" t="s">
        <v>17</v>
      </c>
      <c r="N639" t="s">
        <v>1246</v>
      </c>
    </row>
    <row r="640" spans="1:14" x14ac:dyDescent="0.3">
      <c r="A640">
        <v>3</v>
      </c>
      <c r="B640">
        <v>0</v>
      </c>
      <c r="C640" t="s">
        <v>1247</v>
      </c>
      <c r="D640" t="s">
        <v>20</v>
      </c>
      <c r="E640">
        <v>35</v>
      </c>
      <c r="F640">
        <v>0</v>
      </c>
      <c r="G640">
        <v>0</v>
      </c>
      <c r="H640" t="s">
        <v>1248</v>
      </c>
      <c r="I640">
        <v>7.05</v>
      </c>
      <c r="K640" t="s">
        <v>17</v>
      </c>
    </row>
    <row r="641" spans="1:14" x14ac:dyDescent="0.3">
      <c r="A641">
        <v>3</v>
      </c>
      <c r="B641">
        <v>0</v>
      </c>
      <c r="C641" t="s">
        <v>1249</v>
      </c>
      <c r="D641" t="s">
        <v>20</v>
      </c>
      <c r="E641">
        <v>5</v>
      </c>
      <c r="F641">
        <v>4</v>
      </c>
      <c r="G641">
        <v>2</v>
      </c>
      <c r="H641">
        <v>347077</v>
      </c>
      <c r="I641">
        <v>31.387499999999999</v>
      </c>
      <c r="K641" t="s">
        <v>17</v>
      </c>
      <c r="N641" t="s">
        <v>1250</v>
      </c>
    </row>
    <row r="642" spans="1:14" x14ac:dyDescent="0.3">
      <c r="A642">
        <v>3</v>
      </c>
      <c r="B642">
        <v>0</v>
      </c>
      <c r="C642" t="s">
        <v>1251</v>
      </c>
      <c r="D642" t="s">
        <v>20</v>
      </c>
      <c r="E642">
        <v>9</v>
      </c>
      <c r="F642">
        <v>4</v>
      </c>
      <c r="G642">
        <v>2</v>
      </c>
      <c r="H642">
        <v>347077</v>
      </c>
      <c r="I642">
        <v>31.387499999999999</v>
      </c>
      <c r="K642" t="s">
        <v>17</v>
      </c>
      <c r="N642" t="s">
        <v>1252</v>
      </c>
    </row>
    <row r="643" spans="1:14" x14ac:dyDescent="0.3">
      <c r="A643">
        <v>3</v>
      </c>
      <c r="B643">
        <v>1</v>
      </c>
      <c r="C643" t="s">
        <v>1253</v>
      </c>
      <c r="D643" t="s">
        <v>20</v>
      </c>
      <c r="E643">
        <v>3</v>
      </c>
      <c r="F643">
        <v>4</v>
      </c>
      <c r="G643">
        <v>2</v>
      </c>
      <c r="H643">
        <v>347077</v>
      </c>
      <c r="I643">
        <v>31.387499999999999</v>
      </c>
      <c r="K643" t="s">
        <v>17</v>
      </c>
      <c r="L643">
        <v>15</v>
      </c>
      <c r="N643" t="s">
        <v>1252</v>
      </c>
    </row>
    <row r="644" spans="1:14" x14ac:dyDescent="0.3">
      <c r="A644">
        <v>3</v>
      </c>
      <c r="B644">
        <v>0</v>
      </c>
      <c r="C644" t="s">
        <v>1254</v>
      </c>
      <c r="D644" t="s">
        <v>20</v>
      </c>
      <c r="E644">
        <v>13</v>
      </c>
      <c r="F644">
        <v>4</v>
      </c>
      <c r="G644">
        <v>2</v>
      </c>
      <c r="H644">
        <v>347077</v>
      </c>
      <c r="I644">
        <v>31.387499999999999</v>
      </c>
      <c r="K644" t="s">
        <v>17</v>
      </c>
      <c r="N644" t="s">
        <v>1252</v>
      </c>
    </row>
    <row r="645" spans="1:14" x14ac:dyDescent="0.3">
      <c r="A645">
        <v>3</v>
      </c>
      <c r="B645">
        <v>1</v>
      </c>
      <c r="C645" t="s">
        <v>1255</v>
      </c>
      <c r="D645" t="s">
        <v>15</v>
      </c>
      <c r="E645">
        <v>5</v>
      </c>
      <c r="F645">
        <v>4</v>
      </c>
      <c r="G645">
        <v>2</v>
      </c>
      <c r="H645">
        <v>347077</v>
      </c>
      <c r="I645">
        <v>31.387499999999999</v>
      </c>
      <c r="K645" t="s">
        <v>17</v>
      </c>
      <c r="L645">
        <v>15</v>
      </c>
      <c r="N645" t="s">
        <v>1252</v>
      </c>
    </row>
    <row r="646" spans="1:14" x14ac:dyDescent="0.3">
      <c r="A646">
        <v>3</v>
      </c>
      <c r="B646">
        <v>0</v>
      </c>
      <c r="C646" t="s">
        <v>1256</v>
      </c>
      <c r="D646" t="s">
        <v>20</v>
      </c>
      <c r="E646">
        <v>40</v>
      </c>
      <c r="F646">
        <v>1</v>
      </c>
      <c r="G646">
        <v>5</v>
      </c>
      <c r="H646">
        <v>347077</v>
      </c>
      <c r="I646">
        <v>31.387499999999999</v>
      </c>
      <c r="K646" t="s">
        <v>17</v>
      </c>
      <c r="M646">
        <v>142</v>
      </c>
      <c r="N646" t="s">
        <v>1250</v>
      </c>
    </row>
    <row r="647" spans="1:14" x14ac:dyDescent="0.3">
      <c r="A647">
        <v>3</v>
      </c>
      <c r="B647">
        <v>1</v>
      </c>
      <c r="C647" t="s">
        <v>1257</v>
      </c>
      <c r="D647" t="s">
        <v>20</v>
      </c>
      <c r="E647">
        <v>23</v>
      </c>
      <c r="F647">
        <v>0</v>
      </c>
      <c r="G647">
        <v>0</v>
      </c>
      <c r="H647">
        <v>350054</v>
      </c>
      <c r="I647">
        <v>7.7957999999999998</v>
      </c>
      <c r="K647" t="s">
        <v>17</v>
      </c>
      <c r="L647">
        <v>13</v>
      </c>
      <c r="N647" t="s">
        <v>1258</v>
      </c>
    </row>
    <row r="648" spans="1:14" x14ac:dyDescent="0.3">
      <c r="A648">
        <v>3</v>
      </c>
      <c r="B648">
        <v>1</v>
      </c>
      <c r="C648" t="s">
        <v>1259</v>
      </c>
      <c r="D648" t="s">
        <v>15</v>
      </c>
      <c r="E648">
        <v>38</v>
      </c>
      <c r="F648">
        <v>1</v>
      </c>
      <c r="G648">
        <v>5</v>
      </c>
      <c r="H648">
        <v>347077</v>
      </c>
      <c r="I648">
        <v>31.387499999999999</v>
      </c>
      <c r="K648" t="s">
        <v>17</v>
      </c>
      <c r="L648">
        <v>15</v>
      </c>
      <c r="N648" t="s">
        <v>1250</v>
      </c>
    </row>
    <row r="649" spans="1:14" x14ac:dyDescent="0.3">
      <c r="A649">
        <v>3</v>
      </c>
      <c r="B649">
        <v>1</v>
      </c>
      <c r="C649" t="s">
        <v>1260</v>
      </c>
      <c r="D649" t="s">
        <v>15</v>
      </c>
      <c r="E649">
        <v>45</v>
      </c>
      <c r="F649">
        <v>0</v>
      </c>
      <c r="G649">
        <v>0</v>
      </c>
      <c r="H649">
        <v>2696</v>
      </c>
      <c r="I649">
        <v>7.2249999999999996</v>
      </c>
      <c r="K649" t="s">
        <v>41</v>
      </c>
      <c r="L649" t="s">
        <v>41</v>
      </c>
      <c r="N649" t="s">
        <v>1261</v>
      </c>
    </row>
    <row r="650" spans="1:14" x14ac:dyDescent="0.3">
      <c r="A650">
        <v>3</v>
      </c>
      <c r="B650">
        <v>0</v>
      </c>
      <c r="C650" t="s">
        <v>1262</v>
      </c>
      <c r="D650" t="s">
        <v>20</v>
      </c>
      <c r="E650">
        <v>21</v>
      </c>
      <c r="F650">
        <v>0</v>
      </c>
      <c r="G650">
        <v>0</v>
      </c>
      <c r="H650">
        <v>2692</v>
      </c>
      <c r="I650">
        <v>7.2249999999999996</v>
      </c>
      <c r="K650" t="s">
        <v>41</v>
      </c>
      <c r="N650" t="s">
        <v>1261</v>
      </c>
    </row>
    <row r="651" spans="1:14" x14ac:dyDescent="0.3">
      <c r="A651">
        <v>3</v>
      </c>
      <c r="B651">
        <v>0</v>
      </c>
      <c r="C651" t="s">
        <v>1263</v>
      </c>
      <c r="D651" t="s">
        <v>20</v>
      </c>
      <c r="E651">
        <v>23</v>
      </c>
      <c r="F651">
        <v>0</v>
      </c>
      <c r="G651">
        <v>0</v>
      </c>
      <c r="H651" t="s">
        <v>1264</v>
      </c>
      <c r="I651">
        <v>7.05</v>
      </c>
      <c r="K651" t="s">
        <v>17</v>
      </c>
    </row>
    <row r="652" spans="1:14" x14ac:dyDescent="0.3">
      <c r="A652">
        <v>3</v>
      </c>
      <c r="B652">
        <v>0</v>
      </c>
      <c r="C652" t="s">
        <v>1265</v>
      </c>
      <c r="D652" t="s">
        <v>15</v>
      </c>
      <c r="E652">
        <v>17</v>
      </c>
      <c r="F652">
        <v>0</v>
      </c>
      <c r="G652">
        <v>0</v>
      </c>
      <c r="H652">
        <v>2627</v>
      </c>
      <c r="I652">
        <v>14.458299999999999</v>
      </c>
      <c r="K652" t="s">
        <v>41</v>
      </c>
    </row>
    <row r="653" spans="1:14" x14ac:dyDescent="0.3">
      <c r="A653">
        <v>3</v>
      </c>
      <c r="B653">
        <v>0</v>
      </c>
      <c r="C653" t="s">
        <v>1266</v>
      </c>
      <c r="D653" t="s">
        <v>20</v>
      </c>
      <c r="E653">
        <v>30</v>
      </c>
      <c r="F653">
        <v>0</v>
      </c>
      <c r="G653">
        <v>0</v>
      </c>
      <c r="H653">
        <v>2694</v>
      </c>
      <c r="I653">
        <v>7.2249999999999996</v>
      </c>
      <c r="K653" t="s">
        <v>41</v>
      </c>
      <c r="N653" t="s">
        <v>1261</v>
      </c>
    </row>
    <row r="654" spans="1:14" x14ac:dyDescent="0.3">
      <c r="A654">
        <v>3</v>
      </c>
      <c r="B654">
        <v>0</v>
      </c>
      <c r="C654" t="s">
        <v>1267</v>
      </c>
      <c r="D654" t="s">
        <v>20</v>
      </c>
      <c r="E654">
        <v>23</v>
      </c>
      <c r="F654">
        <v>0</v>
      </c>
      <c r="G654">
        <v>0</v>
      </c>
      <c r="H654">
        <v>347468</v>
      </c>
      <c r="I654">
        <v>7.8541999999999996</v>
      </c>
      <c r="K654" t="s">
        <v>17</v>
      </c>
      <c r="N654" t="s">
        <v>1268</v>
      </c>
    </row>
    <row r="655" spans="1:14" x14ac:dyDescent="0.3">
      <c r="A655">
        <v>3</v>
      </c>
      <c r="B655">
        <v>1</v>
      </c>
      <c r="C655" t="s">
        <v>1269</v>
      </c>
      <c r="D655" t="s">
        <v>15</v>
      </c>
      <c r="E655">
        <v>13</v>
      </c>
      <c r="F655">
        <v>0</v>
      </c>
      <c r="G655">
        <v>0</v>
      </c>
      <c r="H655">
        <v>2687</v>
      </c>
      <c r="I655">
        <v>7.2291999999999996</v>
      </c>
      <c r="K655" t="s">
        <v>41</v>
      </c>
      <c r="L655" t="s">
        <v>41</v>
      </c>
      <c r="N655" t="s">
        <v>1270</v>
      </c>
    </row>
    <row r="656" spans="1:14" x14ac:dyDescent="0.3">
      <c r="A656">
        <v>3</v>
      </c>
      <c r="B656">
        <v>0</v>
      </c>
      <c r="C656" t="s">
        <v>1271</v>
      </c>
      <c r="D656" t="s">
        <v>20</v>
      </c>
      <c r="E656">
        <v>20</v>
      </c>
      <c r="F656">
        <v>0</v>
      </c>
      <c r="G656">
        <v>0</v>
      </c>
      <c r="H656">
        <v>2679</v>
      </c>
      <c r="I656">
        <v>7.2249999999999996</v>
      </c>
      <c r="K656" t="s">
        <v>41</v>
      </c>
    </row>
    <row r="657" spans="1:14" x14ac:dyDescent="0.3">
      <c r="A657">
        <v>3</v>
      </c>
      <c r="B657">
        <v>0</v>
      </c>
      <c r="C657" t="s">
        <v>1272</v>
      </c>
      <c r="D657" t="s">
        <v>20</v>
      </c>
      <c r="E657">
        <v>32</v>
      </c>
      <c r="F657">
        <v>1</v>
      </c>
      <c r="G657">
        <v>0</v>
      </c>
      <c r="H657">
        <v>3101278</v>
      </c>
      <c r="I657">
        <v>15.85</v>
      </c>
      <c r="K657" t="s">
        <v>17</v>
      </c>
      <c r="L657" t="s">
        <v>37</v>
      </c>
      <c r="N657" t="s">
        <v>1273</v>
      </c>
    </row>
    <row r="658" spans="1:14" x14ac:dyDescent="0.3">
      <c r="A658">
        <v>3</v>
      </c>
      <c r="B658">
        <v>1</v>
      </c>
      <c r="C658" t="s">
        <v>1274</v>
      </c>
      <c r="D658" t="s">
        <v>15</v>
      </c>
      <c r="E658">
        <v>33</v>
      </c>
      <c r="F658">
        <v>3</v>
      </c>
      <c r="G658">
        <v>0</v>
      </c>
      <c r="H658">
        <v>3101278</v>
      </c>
      <c r="I658">
        <v>15.85</v>
      </c>
      <c r="K658" t="s">
        <v>17</v>
      </c>
      <c r="N658" t="s">
        <v>1273</v>
      </c>
    </row>
    <row r="659" spans="1:14" x14ac:dyDescent="0.3">
      <c r="A659">
        <v>3</v>
      </c>
      <c r="B659">
        <v>1</v>
      </c>
      <c r="C659" t="s">
        <v>1275</v>
      </c>
      <c r="D659" t="s">
        <v>15</v>
      </c>
      <c r="E659">
        <v>0.75</v>
      </c>
      <c r="F659">
        <v>2</v>
      </c>
      <c r="G659">
        <v>1</v>
      </c>
      <c r="H659">
        <v>2666</v>
      </c>
      <c r="I659">
        <v>19.258299999999998</v>
      </c>
      <c r="K659" t="s">
        <v>41</v>
      </c>
      <c r="L659" t="s">
        <v>41</v>
      </c>
      <c r="N659" t="s">
        <v>1276</v>
      </c>
    </row>
    <row r="660" spans="1:14" x14ac:dyDescent="0.3">
      <c r="A660">
        <v>3</v>
      </c>
      <c r="B660">
        <v>1</v>
      </c>
      <c r="C660" t="s">
        <v>1277</v>
      </c>
      <c r="D660" t="s">
        <v>15</v>
      </c>
      <c r="E660">
        <v>0.75</v>
      </c>
      <c r="F660">
        <v>2</v>
      </c>
      <c r="G660">
        <v>1</v>
      </c>
      <c r="H660">
        <v>2666</v>
      </c>
      <c r="I660">
        <v>19.258299999999998</v>
      </c>
      <c r="K660" t="s">
        <v>41</v>
      </c>
      <c r="L660" t="s">
        <v>41</v>
      </c>
      <c r="N660" t="s">
        <v>1276</v>
      </c>
    </row>
    <row r="661" spans="1:14" x14ac:dyDescent="0.3">
      <c r="A661">
        <v>3</v>
      </c>
      <c r="B661">
        <v>1</v>
      </c>
      <c r="C661" t="s">
        <v>1278</v>
      </c>
      <c r="D661" t="s">
        <v>15</v>
      </c>
      <c r="E661">
        <v>5</v>
      </c>
      <c r="F661">
        <v>2</v>
      </c>
      <c r="G661">
        <v>1</v>
      </c>
      <c r="H661">
        <v>2666</v>
      </c>
      <c r="I661">
        <v>19.258299999999998</v>
      </c>
      <c r="K661" t="s">
        <v>41</v>
      </c>
      <c r="L661" t="s">
        <v>41</v>
      </c>
      <c r="N661" t="s">
        <v>1276</v>
      </c>
    </row>
    <row r="662" spans="1:14" x14ac:dyDescent="0.3">
      <c r="A662">
        <v>3</v>
      </c>
      <c r="B662">
        <v>1</v>
      </c>
      <c r="C662" t="s">
        <v>1279</v>
      </c>
      <c r="D662" t="s">
        <v>15</v>
      </c>
      <c r="E662">
        <v>24</v>
      </c>
      <c r="F662">
        <v>0</v>
      </c>
      <c r="G662">
        <v>3</v>
      </c>
      <c r="H662">
        <v>2666</v>
      </c>
      <c r="I662">
        <v>19.258299999999998</v>
      </c>
      <c r="K662" t="s">
        <v>41</v>
      </c>
      <c r="L662" t="s">
        <v>41</v>
      </c>
      <c r="N662" t="s">
        <v>1276</v>
      </c>
    </row>
    <row r="663" spans="1:14" x14ac:dyDescent="0.3">
      <c r="A663">
        <v>3</v>
      </c>
      <c r="B663">
        <v>1</v>
      </c>
      <c r="C663" t="s">
        <v>1280</v>
      </c>
      <c r="D663" t="s">
        <v>15</v>
      </c>
      <c r="E663">
        <v>18</v>
      </c>
      <c r="F663">
        <v>0</v>
      </c>
      <c r="G663">
        <v>0</v>
      </c>
      <c r="H663" t="s">
        <v>1281</v>
      </c>
      <c r="I663">
        <v>8.0500000000000007</v>
      </c>
      <c r="K663" t="s">
        <v>17</v>
      </c>
      <c r="L663" t="s">
        <v>41</v>
      </c>
      <c r="N663" t="s">
        <v>1282</v>
      </c>
    </row>
    <row r="664" spans="1:14" x14ac:dyDescent="0.3">
      <c r="A664">
        <v>3</v>
      </c>
      <c r="B664">
        <v>0</v>
      </c>
      <c r="C664" t="s">
        <v>1283</v>
      </c>
      <c r="D664" t="s">
        <v>20</v>
      </c>
      <c r="E664">
        <v>40</v>
      </c>
      <c r="F664">
        <v>0</v>
      </c>
      <c r="G664">
        <v>0</v>
      </c>
      <c r="H664">
        <v>2623</v>
      </c>
      <c r="I664">
        <v>7.2249999999999996</v>
      </c>
      <c r="K664" t="s">
        <v>41</v>
      </c>
    </row>
    <row r="665" spans="1:14" x14ac:dyDescent="0.3">
      <c r="A665">
        <v>3</v>
      </c>
      <c r="B665">
        <v>0</v>
      </c>
      <c r="C665" t="s">
        <v>1284</v>
      </c>
      <c r="D665" t="s">
        <v>20</v>
      </c>
      <c r="E665">
        <v>26</v>
      </c>
      <c r="F665">
        <v>0</v>
      </c>
      <c r="G665">
        <v>0</v>
      </c>
      <c r="H665">
        <v>349248</v>
      </c>
      <c r="I665">
        <v>7.8958000000000004</v>
      </c>
      <c r="K665" t="s">
        <v>17</v>
      </c>
    </row>
    <row r="666" spans="1:14" x14ac:dyDescent="0.3">
      <c r="A666">
        <v>3</v>
      </c>
      <c r="B666">
        <v>1</v>
      </c>
      <c r="C666" t="s">
        <v>1285</v>
      </c>
      <c r="D666" t="s">
        <v>20</v>
      </c>
      <c r="E666">
        <v>20</v>
      </c>
      <c r="F666">
        <v>0</v>
      </c>
      <c r="G666">
        <v>0</v>
      </c>
      <c r="H666">
        <v>2663</v>
      </c>
      <c r="I666">
        <v>7.2291999999999996</v>
      </c>
      <c r="K666" t="s">
        <v>41</v>
      </c>
      <c r="L666">
        <v>15</v>
      </c>
    </row>
    <row r="667" spans="1:14" x14ac:dyDescent="0.3">
      <c r="A667">
        <v>3</v>
      </c>
      <c r="B667">
        <v>0</v>
      </c>
      <c r="C667" t="s">
        <v>1286</v>
      </c>
      <c r="D667" t="s">
        <v>15</v>
      </c>
      <c r="E667">
        <v>18</v>
      </c>
      <c r="F667">
        <v>0</v>
      </c>
      <c r="G667">
        <v>1</v>
      </c>
      <c r="H667">
        <v>2691</v>
      </c>
      <c r="I667">
        <v>14.4542</v>
      </c>
      <c r="K667" t="s">
        <v>41</v>
      </c>
      <c r="N667" t="s">
        <v>1287</v>
      </c>
    </row>
    <row r="668" spans="1:14" x14ac:dyDescent="0.3">
      <c r="A668">
        <v>3</v>
      </c>
      <c r="B668">
        <v>0</v>
      </c>
      <c r="C668" t="s">
        <v>1288</v>
      </c>
      <c r="D668" t="s">
        <v>15</v>
      </c>
      <c r="E668">
        <v>45</v>
      </c>
      <c r="F668">
        <v>0</v>
      </c>
      <c r="G668">
        <v>1</v>
      </c>
      <c r="H668">
        <v>2691</v>
      </c>
      <c r="I668">
        <v>14.4542</v>
      </c>
      <c r="K668" t="s">
        <v>41</v>
      </c>
      <c r="N668" t="s">
        <v>1287</v>
      </c>
    </row>
    <row r="669" spans="1:14" x14ac:dyDescent="0.3">
      <c r="A669">
        <v>3</v>
      </c>
      <c r="B669">
        <v>0</v>
      </c>
      <c r="C669" t="s">
        <v>1289</v>
      </c>
      <c r="D669" t="s">
        <v>15</v>
      </c>
      <c r="E669">
        <v>27</v>
      </c>
      <c r="F669">
        <v>0</v>
      </c>
      <c r="G669">
        <v>0</v>
      </c>
      <c r="H669">
        <v>330844</v>
      </c>
      <c r="I669">
        <v>7.8792</v>
      </c>
      <c r="K669" t="s">
        <v>463</v>
      </c>
      <c r="N669" t="s">
        <v>28</v>
      </c>
    </row>
    <row r="670" spans="1:14" x14ac:dyDescent="0.3">
      <c r="A670">
        <v>3</v>
      </c>
      <c r="B670">
        <v>0</v>
      </c>
      <c r="C670" t="s">
        <v>1290</v>
      </c>
      <c r="D670" t="s">
        <v>20</v>
      </c>
      <c r="E670">
        <v>22</v>
      </c>
      <c r="F670">
        <v>0</v>
      </c>
      <c r="G670">
        <v>0</v>
      </c>
      <c r="H670">
        <v>324669</v>
      </c>
      <c r="I670">
        <v>8.0500000000000007</v>
      </c>
      <c r="K670" t="s">
        <v>17</v>
      </c>
      <c r="N670" t="s">
        <v>1291</v>
      </c>
    </row>
    <row r="671" spans="1:14" x14ac:dyDescent="0.3">
      <c r="A671">
        <v>3</v>
      </c>
      <c r="B671">
        <v>0</v>
      </c>
      <c r="C671" t="s">
        <v>1292</v>
      </c>
      <c r="D671" t="s">
        <v>20</v>
      </c>
      <c r="E671">
        <v>19</v>
      </c>
      <c r="F671">
        <v>0</v>
      </c>
      <c r="G671">
        <v>0</v>
      </c>
      <c r="H671">
        <v>323951</v>
      </c>
      <c r="I671">
        <v>8.0500000000000007</v>
      </c>
      <c r="K671" t="s">
        <v>17</v>
      </c>
      <c r="N671" t="s">
        <v>724</v>
      </c>
    </row>
    <row r="672" spans="1:14" x14ac:dyDescent="0.3">
      <c r="A672">
        <v>3</v>
      </c>
      <c r="B672">
        <v>0</v>
      </c>
      <c r="C672" t="s">
        <v>1293</v>
      </c>
      <c r="D672" t="s">
        <v>20</v>
      </c>
      <c r="E672">
        <v>26</v>
      </c>
      <c r="F672">
        <v>0</v>
      </c>
      <c r="G672">
        <v>0</v>
      </c>
      <c r="H672">
        <v>347068</v>
      </c>
      <c r="I672">
        <v>7.7750000000000004</v>
      </c>
      <c r="K672" t="s">
        <v>17</v>
      </c>
      <c r="N672" t="s">
        <v>1294</v>
      </c>
    </row>
    <row r="673" spans="1:14" x14ac:dyDescent="0.3">
      <c r="A673">
        <v>3</v>
      </c>
      <c r="B673">
        <v>0</v>
      </c>
      <c r="C673" t="s">
        <v>1295</v>
      </c>
      <c r="D673" t="s">
        <v>20</v>
      </c>
      <c r="E673">
        <v>22</v>
      </c>
      <c r="F673">
        <v>0</v>
      </c>
      <c r="G673">
        <v>0</v>
      </c>
      <c r="H673" t="s">
        <v>1296</v>
      </c>
      <c r="I673">
        <v>9.35</v>
      </c>
      <c r="K673" t="s">
        <v>17</v>
      </c>
      <c r="N673" t="s">
        <v>1297</v>
      </c>
    </row>
    <row r="674" spans="1:14" x14ac:dyDescent="0.3">
      <c r="A674">
        <v>3</v>
      </c>
      <c r="B674">
        <v>0</v>
      </c>
      <c r="C674" t="s">
        <v>1298</v>
      </c>
      <c r="D674" t="s">
        <v>20</v>
      </c>
      <c r="F674">
        <v>0</v>
      </c>
      <c r="G674">
        <v>0</v>
      </c>
      <c r="H674">
        <v>2622</v>
      </c>
      <c r="I674">
        <v>7.2291999999999996</v>
      </c>
      <c r="K674" t="s">
        <v>41</v>
      </c>
    </row>
    <row r="675" spans="1:14" x14ac:dyDescent="0.3">
      <c r="A675">
        <v>3</v>
      </c>
      <c r="B675">
        <v>0</v>
      </c>
      <c r="C675" t="s">
        <v>1299</v>
      </c>
      <c r="D675" t="s">
        <v>20</v>
      </c>
      <c r="E675">
        <v>20</v>
      </c>
      <c r="F675">
        <v>0</v>
      </c>
      <c r="G675">
        <v>0</v>
      </c>
      <c r="H675">
        <v>2648</v>
      </c>
      <c r="I675">
        <v>4.0125000000000002</v>
      </c>
      <c r="K675" t="s">
        <v>41</v>
      </c>
      <c r="N675" t="s">
        <v>1300</v>
      </c>
    </row>
    <row r="676" spans="1:14" x14ac:dyDescent="0.3">
      <c r="A676">
        <v>3</v>
      </c>
      <c r="B676">
        <v>1</v>
      </c>
      <c r="C676" t="s">
        <v>1301</v>
      </c>
      <c r="D676" t="s">
        <v>20</v>
      </c>
      <c r="E676">
        <v>32</v>
      </c>
      <c r="F676">
        <v>0</v>
      </c>
      <c r="G676">
        <v>0</v>
      </c>
      <c r="H676">
        <v>1601</v>
      </c>
      <c r="I676">
        <v>56.495800000000003</v>
      </c>
      <c r="K676" t="s">
        <v>17</v>
      </c>
      <c r="L676" t="s">
        <v>41</v>
      </c>
      <c r="N676" t="s">
        <v>1302</v>
      </c>
    </row>
    <row r="677" spans="1:14" x14ac:dyDescent="0.3">
      <c r="A677">
        <v>3</v>
      </c>
      <c r="B677">
        <v>0</v>
      </c>
      <c r="C677" t="s">
        <v>1303</v>
      </c>
      <c r="D677" t="s">
        <v>20</v>
      </c>
      <c r="E677">
        <v>21</v>
      </c>
      <c r="F677">
        <v>0</v>
      </c>
      <c r="G677">
        <v>0</v>
      </c>
      <c r="H677">
        <v>312992</v>
      </c>
      <c r="I677">
        <v>7.7750000000000004</v>
      </c>
      <c r="K677" t="s">
        <v>17</v>
      </c>
      <c r="N677" t="s">
        <v>1304</v>
      </c>
    </row>
    <row r="678" spans="1:14" x14ac:dyDescent="0.3">
      <c r="A678">
        <v>3</v>
      </c>
      <c r="B678">
        <v>0</v>
      </c>
      <c r="C678" t="s">
        <v>1305</v>
      </c>
      <c r="D678" t="s">
        <v>20</v>
      </c>
      <c r="E678">
        <v>18</v>
      </c>
      <c r="F678">
        <v>0</v>
      </c>
      <c r="G678">
        <v>0</v>
      </c>
      <c r="H678">
        <v>347090</v>
      </c>
      <c r="I678">
        <v>7.75</v>
      </c>
      <c r="K678" t="s">
        <v>17</v>
      </c>
      <c r="N678" t="s">
        <v>1306</v>
      </c>
    </row>
    <row r="679" spans="1:14" x14ac:dyDescent="0.3">
      <c r="A679">
        <v>3</v>
      </c>
      <c r="B679">
        <v>0</v>
      </c>
      <c r="C679" t="s">
        <v>1307</v>
      </c>
      <c r="D679" t="s">
        <v>20</v>
      </c>
      <c r="E679">
        <v>26</v>
      </c>
      <c r="F679">
        <v>0</v>
      </c>
      <c r="G679">
        <v>0</v>
      </c>
      <c r="H679">
        <v>349224</v>
      </c>
      <c r="I679">
        <v>7.8958000000000004</v>
      </c>
      <c r="K679" t="s">
        <v>17</v>
      </c>
      <c r="N679" t="s">
        <v>1241</v>
      </c>
    </row>
    <row r="680" spans="1:14" x14ac:dyDescent="0.3">
      <c r="A680">
        <v>3</v>
      </c>
      <c r="B680">
        <v>0</v>
      </c>
      <c r="C680" t="s">
        <v>1308</v>
      </c>
      <c r="D680" t="s">
        <v>20</v>
      </c>
      <c r="E680">
        <v>6</v>
      </c>
      <c r="F680">
        <v>1</v>
      </c>
      <c r="G680">
        <v>1</v>
      </c>
      <c r="H680">
        <v>2678</v>
      </c>
      <c r="I680">
        <v>15.245799999999999</v>
      </c>
      <c r="K680" t="s">
        <v>41</v>
      </c>
      <c r="N680" t="s">
        <v>1309</v>
      </c>
    </row>
    <row r="681" spans="1:14" x14ac:dyDescent="0.3">
      <c r="A681">
        <v>3</v>
      </c>
      <c r="B681">
        <v>0</v>
      </c>
      <c r="C681" t="s">
        <v>1310</v>
      </c>
      <c r="D681" t="s">
        <v>15</v>
      </c>
      <c r="E681">
        <v>9</v>
      </c>
      <c r="F681">
        <v>1</v>
      </c>
      <c r="G681">
        <v>1</v>
      </c>
      <c r="H681">
        <v>2678</v>
      </c>
      <c r="I681">
        <v>15.245799999999999</v>
      </c>
      <c r="K681" t="s">
        <v>41</v>
      </c>
      <c r="N681" t="s">
        <v>1309</v>
      </c>
    </row>
    <row r="682" spans="1:14" x14ac:dyDescent="0.3">
      <c r="A682">
        <v>3</v>
      </c>
      <c r="B682">
        <v>0</v>
      </c>
      <c r="C682" t="s">
        <v>1311</v>
      </c>
      <c r="D682" t="s">
        <v>20</v>
      </c>
      <c r="F682">
        <v>0</v>
      </c>
      <c r="G682">
        <v>0</v>
      </c>
      <c r="H682">
        <v>2664</v>
      </c>
      <c r="I682">
        <v>7.2249999999999996</v>
      </c>
      <c r="K682" t="s">
        <v>41</v>
      </c>
      <c r="N682" t="s">
        <v>1300</v>
      </c>
    </row>
    <row r="683" spans="1:14" x14ac:dyDescent="0.3">
      <c r="A683">
        <v>3</v>
      </c>
      <c r="B683">
        <v>0</v>
      </c>
      <c r="C683" t="s">
        <v>1312</v>
      </c>
      <c r="D683" t="s">
        <v>15</v>
      </c>
      <c r="F683">
        <v>0</v>
      </c>
      <c r="G683">
        <v>2</v>
      </c>
      <c r="H683">
        <v>2678</v>
      </c>
      <c r="I683">
        <v>15.245799999999999</v>
      </c>
      <c r="K683" t="s">
        <v>41</v>
      </c>
      <c r="N683" t="s">
        <v>1309</v>
      </c>
    </row>
    <row r="684" spans="1:14" x14ac:dyDescent="0.3">
      <c r="A684">
        <v>3</v>
      </c>
      <c r="B684">
        <v>0</v>
      </c>
      <c r="C684" t="s">
        <v>1313</v>
      </c>
      <c r="D684" t="s">
        <v>15</v>
      </c>
      <c r="F684">
        <v>0</v>
      </c>
      <c r="G684">
        <v>2</v>
      </c>
      <c r="H684">
        <v>364848</v>
      </c>
      <c r="I684">
        <v>7.75</v>
      </c>
      <c r="K684" t="s">
        <v>463</v>
      </c>
      <c r="N684" t="s">
        <v>1314</v>
      </c>
    </row>
    <row r="685" spans="1:14" x14ac:dyDescent="0.3">
      <c r="A685">
        <v>3</v>
      </c>
      <c r="B685">
        <v>0</v>
      </c>
      <c r="C685" t="s">
        <v>1315</v>
      </c>
      <c r="D685" t="s">
        <v>20</v>
      </c>
      <c r="E685">
        <v>40</v>
      </c>
      <c r="F685">
        <v>1</v>
      </c>
      <c r="G685">
        <v>1</v>
      </c>
      <c r="H685">
        <v>364849</v>
      </c>
      <c r="I685">
        <v>15.5</v>
      </c>
      <c r="K685" t="s">
        <v>463</v>
      </c>
      <c r="N685" t="s">
        <v>1314</v>
      </c>
    </row>
    <row r="686" spans="1:14" x14ac:dyDescent="0.3">
      <c r="A686">
        <v>3</v>
      </c>
      <c r="B686">
        <v>0</v>
      </c>
      <c r="C686" t="s">
        <v>1316</v>
      </c>
      <c r="D686" t="s">
        <v>15</v>
      </c>
      <c r="E686">
        <v>32</v>
      </c>
      <c r="F686">
        <v>1</v>
      </c>
      <c r="G686">
        <v>1</v>
      </c>
      <c r="H686">
        <v>364849</v>
      </c>
      <c r="I686">
        <v>15.5</v>
      </c>
      <c r="K686" t="s">
        <v>463</v>
      </c>
      <c r="N686" t="s">
        <v>1314</v>
      </c>
    </row>
    <row r="687" spans="1:14" x14ac:dyDescent="0.3">
      <c r="A687">
        <v>3</v>
      </c>
      <c r="B687">
        <v>0</v>
      </c>
      <c r="C687" t="s">
        <v>1317</v>
      </c>
      <c r="D687" t="s">
        <v>20</v>
      </c>
      <c r="E687">
        <v>21</v>
      </c>
      <c r="F687">
        <v>0</v>
      </c>
      <c r="G687">
        <v>0</v>
      </c>
      <c r="H687">
        <v>54636</v>
      </c>
      <c r="I687">
        <v>16.100000000000001</v>
      </c>
      <c r="K687" t="s">
        <v>17</v>
      </c>
      <c r="N687" t="s">
        <v>1318</v>
      </c>
    </row>
    <row r="688" spans="1:14" x14ac:dyDescent="0.3">
      <c r="A688">
        <v>3</v>
      </c>
      <c r="B688">
        <v>1</v>
      </c>
      <c r="C688" t="s">
        <v>1319</v>
      </c>
      <c r="D688" t="s">
        <v>15</v>
      </c>
      <c r="E688">
        <v>22</v>
      </c>
      <c r="F688">
        <v>0</v>
      </c>
      <c r="G688">
        <v>0</v>
      </c>
      <c r="H688">
        <v>334914</v>
      </c>
      <c r="I688">
        <v>7.7249999999999996</v>
      </c>
      <c r="K688" t="s">
        <v>463</v>
      </c>
      <c r="L688">
        <v>13</v>
      </c>
      <c r="N688" t="s">
        <v>1320</v>
      </c>
    </row>
    <row r="689" spans="1:14" x14ac:dyDescent="0.3">
      <c r="A689">
        <v>3</v>
      </c>
      <c r="B689">
        <v>0</v>
      </c>
      <c r="C689" t="s">
        <v>1321</v>
      </c>
      <c r="D689" t="s">
        <v>15</v>
      </c>
      <c r="E689">
        <v>20</v>
      </c>
      <c r="F689">
        <v>0</v>
      </c>
      <c r="G689">
        <v>0</v>
      </c>
      <c r="H689">
        <v>347471</v>
      </c>
      <c r="I689">
        <v>7.8541999999999996</v>
      </c>
      <c r="K689" t="s">
        <v>17</v>
      </c>
      <c r="N689" t="s">
        <v>1322</v>
      </c>
    </row>
    <row r="690" spans="1:14" x14ac:dyDescent="0.3">
      <c r="A690">
        <v>3</v>
      </c>
      <c r="B690">
        <v>0</v>
      </c>
      <c r="C690" t="s">
        <v>1323</v>
      </c>
      <c r="D690" t="s">
        <v>20</v>
      </c>
      <c r="E690">
        <v>29</v>
      </c>
      <c r="F690">
        <v>1</v>
      </c>
      <c r="G690">
        <v>0</v>
      </c>
      <c r="H690">
        <v>3460</v>
      </c>
      <c r="I690">
        <v>7.0457999999999998</v>
      </c>
      <c r="K690" t="s">
        <v>17</v>
      </c>
      <c r="N690" t="s">
        <v>1324</v>
      </c>
    </row>
    <row r="691" spans="1:14" x14ac:dyDescent="0.3">
      <c r="A691">
        <v>3</v>
      </c>
      <c r="B691">
        <v>0</v>
      </c>
      <c r="C691" t="s">
        <v>1325</v>
      </c>
      <c r="D691" t="s">
        <v>20</v>
      </c>
      <c r="E691">
        <v>22</v>
      </c>
      <c r="F691">
        <v>1</v>
      </c>
      <c r="G691">
        <v>0</v>
      </c>
      <c r="H691" t="s">
        <v>1326</v>
      </c>
      <c r="I691">
        <v>7.25</v>
      </c>
      <c r="K691" t="s">
        <v>17</v>
      </c>
      <c r="N691" t="s">
        <v>1324</v>
      </c>
    </row>
    <row r="692" spans="1:14" x14ac:dyDescent="0.3">
      <c r="A692">
        <v>3</v>
      </c>
      <c r="B692">
        <v>0</v>
      </c>
      <c r="C692" t="s">
        <v>1327</v>
      </c>
      <c r="D692" t="s">
        <v>20</v>
      </c>
      <c r="E692">
        <v>22</v>
      </c>
      <c r="F692">
        <v>0</v>
      </c>
      <c r="G692">
        <v>0</v>
      </c>
      <c r="H692">
        <v>350045</v>
      </c>
      <c r="I692">
        <v>7.7957999999999998</v>
      </c>
      <c r="K692" t="s">
        <v>17</v>
      </c>
      <c r="N692" t="s">
        <v>1252</v>
      </c>
    </row>
    <row r="693" spans="1:14" x14ac:dyDescent="0.3">
      <c r="A693">
        <v>3</v>
      </c>
      <c r="B693">
        <v>0</v>
      </c>
      <c r="C693" t="s">
        <v>1328</v>
      </c>
      <c r="D693" t="s">
        <v>20</v>
      </c>
      <c r="E693">
        <v>35</v>
      </c>
      <c r="F693">
        <v>0</v>
      </c>
      <c r="G693">
        <v>0</v>
      </c>
      <c r="H693">
        <v>364512</v>
      </c>
      <c r="I693">
        <v>8.0500000000000007</v>
      </c>
      <c r="K693" t="s">
        <v>17</v>
      </c>
      <c r="N693" t="s">
        <v>1329</v>
      </c>
    </row>
    <row r="694" spans="1:14" x14ac:dyDescent="0.3">
      <c r="A694">
        <v>3</v>
      </c>
      <c r="B694">
        <v>0</v>
      </c>
      <c r="C694" t="s">
        <v>1330</v>
      </c>
      <c r="D694" t="s">
        <v>15</v>
      </c>
      <c r="E694">
        <v>18.5</v>
      </c>
      <c r="F694">
        <v>0</v>
      </c>
      <c r="G694">
        <v>0</v>
      </c>
      <c r="H694">
        <v>329944</v>
      </c>
      <c r="I694">
        <v>7.2832999999999997</v>
      </c>
      <c r="K694" t="s">
        <v>463</v>
      </c>
      <c r="M694">
        <v>299</v>
      </c>
      <c r="N694" t="s">
        <v>1331</v>
      </c>
    </row>
    <row r="695" spans="1:14" x14ac:dyDescent="0.3">
      <c r="A695">
        <v>3</v>
      </c>
      <c r="B695">
        <v>1</v>
      </c>
      <c r="C695" t="s">
        <v>1332</v>
      </c>
      <c r="D695" t="s">
        <v>20</v>
      </c>
      <c r="E695">
        <v>21</v>
      </c>
      <c r="F695">
        <v>0</v>
      </c>
      <c r="G695">
        <v>0</v>
      </c>
      <c r="H695">
        <v>330920</v>
      </c>
      <c r="I695">
        <v>7.8208000000000002</v>
      </c>
      <c r="K695" t="s">
        <v>463</v>
      </c>
      <c r="L695">
        <v>13</v>
      </c>
      <c r="N695" t="s">
        <v>1333</v>
      </c>
    </row>
    <row r="696" spans="1:14" x14ac:dyDescent="0.3">
      <c r="A696">
        <v>3</v>
      </c>
      <c r="B696">
        <v>0</v>
      </c>
      <c r="C696" t="s">
        <v>1334</v>
      </c>
      <c r="D696" t="s">
        <v>20</v>
      </c>
      <c r="E696">
        <v>19</v>
      </c>
      <c r="F696">
        <v>0</v>
      </c>
      <c r="G696">
        <v>0</v>
      </c>
      <c r="H696">
        <v>365222</v>
      </c>
      <c r="I696">
        <v>6.75</v>
      </c>
      <c r="K696" t="s">
        <v>463</v>
      </c>
      <c r="N696" t="s">
        <v>1335</v>
      </c>
    </row>
    <row r="697" spans="1:14" x14ac:dyDescent="0.3">
      <c r="A697">
        <v>3</v>
      </c>
      <c r="B697">
        <v>0</v>
      </c>
      <c r="C697" t="s">
        <v>1336</v>
      </c>
      <c r="D697" t="s">
        <v>15</v>
      </c>
      <c r="E697">
        <v>18</v>
      </c>
      <c r="F697">
        <v>0</v>
      </c>
      <c r="G697">
        <v>0</v>
      </c>
      <c r="H697">
        <v>330963</v>
      </c>
      <c r="I697">
        <v>7.8792</v>
      </c>
      <c r="K697" t="s">
        <v>463</v>
      </c>
      <c r="N697" t="s">
        <v>1337</v>
      </c>
    </row>
    <row r="698" spans="1:14" x14ac:dyDescent="0.3">
      <c r="A698">
        <v>3</v>
      </c>
      <c r="B698">
        <v>0</v>
      </c>
      <c r="C698" t="s">
        <v>1338</v>
      </c>
      <c r="D698" t="s">
        <v>15</v>
      </c>
      <c r="E698">
        <v>21</v>
      </c>
      <c r="F698">
        <v>0</v>
      </c>
      <c r="G698">
        <v>0</v>
      </c>
      <c r="H698">
        <v>315087</v>
      </c>
      <c r="I698">
        <v>8.6624999999999996</v>
      </c>
      <c r="K698" t="s">
        <v>17</v>
      </c>
    </row>
    <row r="699" spans="1:14" x14ac:dyDescent="0.3">
      <c r="A699">
        <v>3</v>
      </c>
      <c r="B699">
        <v>0</v>
      </c>
      <c r="C699" t="s">
        <v>1339</v>
      </c>
      <c r="D699" t="s">
        <v>15</v>
      </c>
      <c r="E699">
        <v>30</v>
      </c>
      <c r="F699">
        <v>0</v>
      </c>
      <c r="G699">
        <v>0</v>
      </c>
      <c r="H699">
        <v>315084</v>
      </c>
      <c r="I699">
        <v>8.6624999999999996</v>
      </c>
      <c r="K699" t="s">
        <v>17</v>
      </c>
    </row>
    <row r="700" spans="1:14" x14ac:dyDescent="0.3">
      <c r="A700">
        <v>3</v>
      </c>
      <c r="B700">
        <v>0</v>
      </c>
      <c r="C700" t="s">
        <v>1340</v>
      </c>
      <c r="D700" t="s">
        <v>20</v>
      </c>
      <c r="E700">
        <v>18</v>
      </c>
      <c r="F700">
        <v>0</v>
      </c>
      <c r="G700">
        <v>0</v>
      </c>
      <c r="H700">
        <v>315091</v>
      </c>
      <c r="I700">
        <v>8.6624999999999996</v>
      </c>
      <c r="K700" t="s">
        <v>17</v>
      </c>
    </row>
    <row r="701" spans="1:14" x14ac:dyDescent="0.3">
      <c r="A701">
        <v>3</v>
      </c>
      <c r="B701">
        <v>0</v>
      </c>
      <c r="C701" t="s">
        <v>1341</v>
      </c>
      <c r="D701" t="s">
        <v>20</v>
      </c>
      <c r="E701">
        <v>38</v>
      </c>
      <c r="F701">
        <v>0</v>
      </c>
      <c r="G701">
        <v>0</v>
      </c>
      <c r="H701">
        <v>315089</v>
      </c>
      <c r="I701">
        <v>8.6624999999999996</v>
      </c>
      <c r="K701" t="s">
        <v>17</v>
      </c>
      <c r="N701" t="s">
        <v>1342</v>
      </c>
    </row>
    <row r="702" spans="1:14" x14ac:dyDescent="0.3">
      <c r="A702">
        <v>3</v>
      </c>
      <c r="B702">
        <v>0</v>
      </c>
      <c r="C702" t="s">
        <v>1343</v>
      </c>
      <c r="D702" t="s">
        <v>20</v>
      </c>
      <c r="E702">
        <v>17</v>
      </c>
      <c r="F702">
        <v>0</v>
      </c>
      <c r="G702">
        <v>0</v>
      </c>
      <c r="H702">
        <v>315093</v>
      </c>
      <c r="I702">
        <v>8.6624999999999996</v>
      </c>
      <c r="K702" t="s">
        <v>17</v>
      </c>
    </row>
    <row r="703" spans="1:14" x14ac:dyDescent="0.3">
      <c r="A703">
        <v>3</v>
      </c>
      <c r="B703">
        <v>0</v>
      </c>
      <c r="C703" t="s">
        <v>1344</v>
      </c>
      <c r="D703" t="s">
        <v>20</v>
      </c>
      <c r="E703">
        <v>17</v>
      </c>
      <c r="F703">
        <v>0</v>
      </c>
      <c r="G703">
        <v>0</v>
      </c>
      <c r="H703">
        <v>315086</v>
      </c>
      <c r="I703">
        <v>8.6624999999999996</v>
      </c>
      <c r="K703" t="s">
        <v>17</v>
      </c>
    </row>
    <row r="704" spans="1:14" x14ac:dyDescent="0.3">
      <c r="A704">
        <v>3</v>
      </c>
      <c r="B704">
        <v>0</v>
      </c>
      <c r="C704" t="s">
        <v>1345</v>
      </c>
      <c r="D704" t="s">
        <v>15</v>
      </c>
      <c r="E704">
        <v>21</v>
      </c>
      <c r="F704">
        <v>0</v>
      </c>
      <c r="G704">
        <v>0</v>
      </c>
      <c r="H704">
        <v>364846</v>
      </c>
      <c r="I704">
        <v>7.75</v>
      </c>
      <c r="K704" t="s">
        <v>463</v>
      </c>
    </row>
    <row r="705" spans="1:14" x14ac:dyDescent="0.3">
      <c r="A705">
        <v>3</v>
      </c>
      <c r="B705">
        <v>0</v>
      </c>
      <c r="C705" t="s">
        <v>1346</v>
      </c>
      <c r="D705" t="s">
        <v>20</v>
      </c>
      <c r="E705">
        <v>21</v>
      </c>
      <c r="F705">
        <v>0</v>
      </c>
      <c r="G705">
        <v>0</v>
      </c>
      <c r="H705">
        <v>364858</v>
      </c>
      <c r="I705">
        <v>7.75</v>
      </c>
      <c r="K705" t="s">
        <v>463</v>
      </c>
      <c r="N705" t="s">
        <v>1347</v>
      </c>
    </row>
    <row r="706" spans="1:14" x14ac:dyDescent="0.3">
      <c r="A706">
        <v>3</v>
      </c>
      <c r="B706">
        <v>0</v>
      </c>
      <c r="C706" t="s">
        <v>1348</v>
      </c>
      <c r="D706" t="s">
        <v>20</v>
      </c>
      <c r="E706">
        <v>21</v>
      </c>
      <c r="F706">
        <v>0</v>
      </c>
      <c r="G706">
        <v>0</v>
      </c>
      <c r="H706" t="s">
        <v>1349</v>
      </c>
      <c r="I706">
        <v>8.0500000000000007</v>
      </c>
      <c r="K706" t="s">
        <v>17</v>
      </c>
    </row>
    <row r="707" spans="1:14" x14ac:dyDescent="0.3">
      <c r="A707">
        <v>3</v>
      </c>
      <c r="B707">
        <v>0</v>
      </c>
      <c r="C707" t="s">
        <v>1350</v>
      </c>
      <c r="D707" t="s">
        <v>20</v>
      </c>
      <c r="F707">
        <v>1</v>
      </c>
      <c r="G707">
        <v>0</v>
      </c>
      <c r="H707">
        <v>2689</v>
      </c>
      <c r="I707">
        <v>14.458299999999999</v>
      </c>
      <c r="K707" t="s">
        <v>41</v>
      </c>
      <c r="N707" t="s">
        <v>1261</v>
      </c>
    </row>
    <row r="708" spans="1:14" x14ac:dyDescent="0.3">
      <c r="A708">
        <v>3</v>
      </c>
      <c r="B708">
        <v>0</v>
      </c>
      <c r="C708" t="s">
        <v>1351</v>
      </c>
      <c r="D708" t="s">
        <v>15</v>
      </c>
      <c r="F708">
        <v>1</v>
      </c>
      <c r="G708">
        <v>0</v>
      </c>
      <c r="H708">
        <v>2689</v>
      </c>
      <c r="I708">
        <v>14.458299999999999</v>
      </c>
      <c r="K708" t="s">
        <v>41</v>
      </c>
      <c r="N708" t="s">
        <v>1261</v>
      </c>
    </row>
    <row r="709" spans="1:14" x14ac:dyDescent="0.3">
      <c r="A709">
        <v>3</v>
      </c>
      <c r="B709">
        <v>0</v>
      </c>
      <c r="C709" t="s">
        <v>1352</v>
      </c>
      <c r="D709" t="s">
        <v>20</v>
      </c>
      <c r="E709">
        <v>28</v>
      </c>
      <c r="F709">
        <v>0</v>
      </c>
      <c r="G709">
        <v>0</v>
      </c>
      <c r="H709">
        <v>350042</v>
      </c>
      <c r="I709">
        <v>7.7957999999999998</v>
      </c>
      <c r="K709" t="s">
        <v>17</v>
      </c>
      <c r="N709" t="s">
        <v>1353</v>
      </c>
    </row>
    <row r="710" spans="1:14" x14ac:dyDescent="0.3">
      <c r="A710">
        <v>3</v>
      </c>
      <c r="B710">
        <v>0</v>
      </c>
      <c r="C710" t="s">
        <v>1354</v>
      </c>
      <c r="D710" t="s">
        <v>20</v>
      </c>
      <c r="E710">
        <v>24</v>
      </c>
      <c r="F710">
        <v>0</v>
      </c>
      <c r="G710">
        <v>0</v>
      </c>
      <c r="H710">
        <v>350409</v>
      </c>
      <c r="I710">
        <v>7.8541999999999996</v>
      </c>
      <c r="K710" t="s">
        <v>17</v>
      </c>
      <c r="N710" t="s">
        <v>1355</v>
      </c>
    </row>
    <row r="711" spans="1:14" x14ac:dyDescent="0.3">
      <c r="A711">
        <v>3</v>
      </c>
      <c r="B711">
        <v>1</v>
      </c>
      <c r="C711" t="s">
        <v>1356</v>
      </c>
      <c r="D711" t="s">
        <v>15</v>
      </c>
      <c r="E711">
        <v>16</v>
      </c>
      <c r="F711">
        <v>0</v>
      </c>
      <c r="G711">
        <v>0</v>
      </c>
      <c r="H711">
        <v>367231</v>
      </c>
      <c r="I711">
        <v>7.75</v>
      </c>
      <c r="K711" t="s">
        <v>463</v>
      </c>
      <c r="L711">
        <v>16</v>
      </c>
      <c r="N711" t="s">
        <v>1357</v>
      </c>
    </row>
    <row r="712" spans="1:14" x14ac:dyDescent="0.3">
      <c r="A712">
        <v>3</v>
      </c>
      <c r="B712">
        <v>0</v>
      </c>
      <c r="C712" t="s">
        <v>1358</v>
      </c>
      <c r="D712" t="s">
        <v>15</v>
      </c>
      <c r="E712">
        <v>37</v>
      </c>
      <c r="F712">
        <v>0</v>
      </c>
      <c r="G712">
        <v>0</v>
      </c>
      <c r="H712">
        <v>368364</v>
      </c>
      <c r="I712">
        <v>7.75</v>
      </c>
      <c r="K712" t="s">
        <v>463</v>
      </c>
      <c r="N712" t="s">
        <v>1359</v>
      </c>
    </row>
    <row r="713" spans="1:14" x14ac:dyDescent="0.3">
      <c r="A713">
        <v>3</v>
      </c>
      <c r="B713">
        <v>0</v>
      </c>
      <c r="C713" t="s">
        <v>1360</v>
      </c>
      <c r="D713" t="s">
        <v>20</v>
      </c>
      <c r="E713">
        <v>28</v>
      </c>
      <c r="F713">
        <v>0</v>
      </c>
      <c r="G713">
        <v>0</v>
      </c>
      <c r="H713">
        <v>392095</v>
      </c>
      <c r="I713">
        <v>7.25</v>
      </c>
      <c r="K713" t="s">
        <v>17</v>
      </c>
      <c r="N713" t="s">
        <v>1361</v>
      </c>
    </row>
    <row r="714" spans="1:14" x14ac:dyDescent="0.3">
      <c r="A714">
        <v>3</v>
      </c>
      <c r="B714">
        <v>0</v>
      </c>
      <c r="C714" t="s">
        <v>1362</v>
      </c>
      <c r="D714" t="s">
        <v>20</v>
      </c>
      <c r="E714">
        <v>24</v>
      </c>
      <c r="F714">
        <v>0</v>
      </c>
      <c r="G714">
        <v>0</v>
      </c>
      <c r="H714">
        <v>343275</v>
      </c>
      <c r="I714">
        <v>8.0500000000000007</v>
      </c>
      <c r="K714" t="s">
        <v>17</v>
      </c>
      <c r="N714" t="s">
        <v>392</v>
      </c>
    </row>
    <row r="715" spans="1:14" x14ac:dyDescent="0.3">
      <c r="A715">
        <v>3</v>
      </c>
      <c r="B715">
        <v>0</v>
      </c>
      <c r="C715" t="s">
        <v>1363</v>
      </c>
      <c r="D715" t="s">
        <v>20</v>
      </c>
      <c r="E715">
        <v>21</v>
      </c>
      <c r="F715">
        <v>0</v>
      </c>
      <c r="G715">
        <v>0</v>
      </c>
      <c r="H715" t="s">
        <v>1364</v>
      </c>
      <c r="I715">
        <v>7.7332999999999998</v>
      </c>
      <c r="K715" t="s">
        <v>463</v>
      </c>
      <c r="N715" t="s">
        <v>1365</v>
      </c>
    </row>
    <row r="716" spans="1:14" x14ac:dyDescent="0.3">
      <c r="A716">
        <v>3</v>
      </c>
      <c r="B716">
        <v>1</v>
      </c>
      <c r="C716" t="s">
        <v>1366</v>
      </c>
      <c r="D716" t="s">
        <v>20</v>
      </c>
      <c r="E716">
        <v>32</v>
      </c>
      <c r="F716">
        <v>0</v>
      </c>
      <c r="G716">
        <v>0</v>
      </c>
      <c r="H716">
        <v>1601</v>
      </c>
      <c r="I716">
        <v>56.495800000000003</v>
      </c>
      <c r="K716" t="s">
        <v>17</v>
      </c>
      <c r="L716" t="s">
        <v>41</v>
      </c>
      <c r="N716" t="s">
        <v>1302</v>
      </c>
    </row>
    <row r="717" spans="1:14" x14ac:dyDescent="0.3">
      <c r="A717">
        <v>3</v>
      </c>
      <c r="B717">
        <v>0</v>
      </c>
      <c r="C717" t="s">
        <v>1367</v>
      </c>
      <c r="D717" t="s">
        <v>20</v>
      </c>
      <c r="E717">
        <v>29</v>
      </c>
      <c r="F717">
        <v>0</v>
      </c>
      <c r="G717">
        <v>0</v>
      </c>
      <c r="H717">
        <v>343276</v>
      </c>
      <c r="I717">
        <v>8.0500000000000007</v>
      </c>
      <c r="K717" t="s">
        <v>17</v>
      </c>
    </row>
    <row r="718" spans="1:14" x14ac:dyDescent="0.3">
      <c r="A718">
        <v>3</v>
      </c>
      <c r="B718">
        <v>0</v>
      </c>
      <c r="C718" t="s">
        <v>1368</v>
      </c>
      <c r="D718" t="s">
        <v>20</v>
      </c>
      <c r="E718">
        <v>26</v>
      </c>
      <c r="F718">
        <v>1</v>
      </c>
      <c r="G718">
        <v>0</v>
      </c>
      <c r="H718">
        <v>2680</v>
      </c>
      <c r="I718">
        <v>14.4542</v>
      </c>
      <c r="K718" t="s">
        <v>41</v>
      </c>
      <c r="N718" t="s">
        <v>1369</v>
      </c>
    </row>
    <row r="719" spans="1:14" x14ac:dyDescent="0.3">
      <c r="A719">
        <v>3</v>
      </c>
      <c r="B719">
        <v>0</v>
      </c>
      <c r="C719" t="s">
        <v>1370</v>
      </c>
      <c r="D719" t="s">
        <v>20</v>
      </c>
      <c r="E719">
        <v>18</v>
      </c>
      <c r="F719">
        <v>1</v>
      </c>
      <c r="G719">
        <v>0</v>
      </c>
      <c r="H719">
        <v>2680</v>
      </c>
      <c r="I719">
        <v>14.4542</v>
      </c>
      <c r="K719" t="s">
        <v>41</v>
      </c>
      <c r="N719" t="s">
        <v>1369</v>
      </c>
    </row>
    <row r="720" spans="1:14" x14ac:dyDescent="0.3">
      <c r="A720">
        <v>3</v>
      </c>
      <c r="B720">
        <v>0</v>
      </c>
      <c r="C720" t="s">
        <v>1371</v>
      </c>
      <c r="D720" t="s">
        <v>20</v>
      </c>
      <c r="E720">
        <v>20</v>
      </c>
      <c r="F720">
        <v>0</v>
      </c>
      <c r="G720">
        <v>0</v>
      </c>
      <c r="H720" t="s">
        <v>1372</v>
      </c>
      <c r="I720">
        <v>7.05</v>
      </c>
      <c r="K720" t="s">
        <v>17</v>
      </c>
      <c r="N720" t="s">
        <v>1373</v>
      </c>
    </row>
    <row r="721" spans="1:14" x14ac:dyDescent="0.3">
      <c r="A721">
        <v>3</v>
      </c>
      <c r="B721">
        <v>1</v>
      </c>
      <c r="C721" t="s">
        <v>1374</v>
      </c>
      <c r="D721" t="s">
        <v>20</v>
      </c>
      <c r="E721">
        <v>18</v>
      </c>
      <c r="F721">
        <v>0</v>
      </c>
      <c r="G721">
        <v>0</v>
      </c>
      <c r="H721" t="s">
        <v>1375</v>
      </c>
      <c r="I721">
        <v>8.0500000000000007</v>
      </c>
      <c r="K721" t="s">
        <v>17</v>
      </c>
      <c r="L721">
        <v>12</v>
      </c>
      <c r="N721" t="s">
        <v>1376</v>
      </c>
    </row>
    <row r="722" spans="1:14" x14ac:dyDescent="0.3">
      <c r="A722">
        <v>3</v>
      </c>
      <c r="B722">
        <v>0</v>
      </c>
      <c r="C722" t="s">
        <v>1377</v>
      </c>
      <c r="D722" t="s">
        <v>20</v>
      </c>
      <c r="E722">
        <v>24</v>
      </c>
      <c r="F722">
        <v>0</v>
      </c>
      <c r="G722">
        <v>0</v>
      </c>
      <c r="H722">
        <v>371109</v>
      </c>
      <c r="I722">
        <v>7.25</v>
      </c>
      <c r="K722" t="s">
        <v>463</v>
      </c>
      <c r="N722" t="s">
        <v>1378</v>
      </c>
    </row>
    <row r="723" spans="1:14" x14ac:dyDescent="0.3">
      <c r="A723">
        <v>3</v>
      </c>
      <c r="B723">
        <v>0</v>
      </c>
      <c r="C723" t="s">
        <v>1379</v>
      </c>
      <c r="D723" t="s">
        <v>20</v>
      </c>
      <c r="E723">
        <v>36</v>
      </c>
      <c r="F723">
        <v>0</v>
      </c>
      <c r="G723">
        <v>0</v>
      </c>
      <c r="H723">
        <v>349210</v>
      </c>
      <c r="I723">
        <v>7.4958</v>
      </c>
      <c r="K723" t="s">
        <v>17</v>
      </c>
      <c r="N723" t="s">
        <v>1241</v>
      </c>
    </row>
    <row r="724" spans="1:14" x14ac:dyDescent="0.3">
      <c r="A724">
        <v>3</v>
      </c>
      <c r="B724">
        <v>0</v>
      </c>
      <c r="C724" t="s">
        <v>1380</v>
      </c>
      <c r="D724" t="s">
        <v>20</v>
      </c>
      <c r="E724">
        <v>24</v>
      </c>
      <c r="F724">
        <v>0</v>
      </c>
      <c r="G724">
        <v>0</v>
      </c>
      <c r="H724">
        <v>349209</v>
      </c>
      <c r="I724">
        <v>7.4958</v>
      </c>
      <c r="K724" t="s">
        <v>17</v>
      </c>
    </row>
    <row r="725" spans="1:14" x14ac:dyDescent="0.3">
      <c r="A725">
        <v>3</v>
      </c>
      <c r="B725">
        <v>0</v>
      </c>
      <c r="C725" t="s">
        <v>1381</v>
      </c>
      <c r="D725" t="s">
        <v>20</v>
      </c>
      <c r="E725">
        <v>31</v>
      </c>
      <c r="F725">
        <v>0</v>
      </c>
      <c r="G725">
        <v>0</v>
      </c>
      <c r="H725">
        <v>21332</v>
      </c>
      <c r="I725">
        <v>7.7332999999999998</v>
      </c>
      <c r="K725" t="s">
        <v>463</v>
      </c>
      <c r="N725" t="s">
        <v>121</v>
      </c>
    </row>
    <row r="726" spans="1:14" x14ac:dyDescent="0.3">
      <c r="A726">
        <v>3</v>
      </c>
      <c r="B726">
        <v>0</v>
      </c>
      <c r="C726" t="s">
        <v>1382</v>
      </c>
      <c r="D726" t="s">
        <v>20</v>
      </c>
      <c r="E726">
        <v>31</v>
      </c>
      <c r="F726">
        <v>0</v>
      </c>
      <c r="G726">
        <v>0</v>
      </c>
      <c r="H726">
        <v>335097</v>
      </c>
      <c r="I726">
        <v>7.75</v>
      </c>
      <c r="K726" t="s">
        <v>463</v>
      </c>
      <c r="N726" t="s">
        <v>1383</v>
      </c>
    </row>
    <row r="727" spans="1:14" x14ac:dyDescent="0.3">
      <c r="A727">
        <v>3</v>
      </c>
      <c r="B727">
        <v>1</v>
      </c>
      <c r="C727" t="s">
        <v>1384</v>
      </c>
      <c r="D727" t="s">
        <v>15</v>
      </c>
      <c r="E727">
        <v>22</v>
      </c>
      <c r="F727">
        <v>0</v>
      </c>
      <c r="G727">
        <v>0</v>
      </c>
      <c r="H727">
        <v>370373</v>
      </c>
      <c r="I727">
        <v>7.75</v>
      </c>
      <c r="K727" t="s">
        <v>463</v>
      </c>
      <c r="L727">
        <v>13</v>
      </c>
      <c r="N727" t="s">
        <v>1385</v>
      </c>
    </row>
    <row r="728" spans="1:14" x14ac:dyDescent="0.3">
      <c r="A728">
        <v>3</v>
      </c>
      <c r="B728">
        <v>0</v>
      </c>
      <c r="C728" t="s">
        <v>1384</v>
      </c>
      <c r="D728" t="s">
        <v>15</v>
      </c>
      <c r="E728">
        <v>30</v>
      </c>
      <c r="F728">
        <v>0</v>
      </c>
      <c r="G728">
        <v>0</v>
      </c>
      <c r="H728">
        <v>330972</v>
      </c>
      <c r="I728">
        <v>7.6292</v>
      </c>
      <c r="K728" t="s">
        <v>463</v>
      </c>
      <c r="N728" t="s">
        <v>1385</v>
      </c>
    </row>
    <row r="729" spans="1:14" x14ac:dyDescent="0.3">
      <c r="A729">
        <v>3</v>
      </c>
      <c r="B729">
        <v>0</v>
      </c>
      <c r="C729" t="s">
        <v>1386</v>
      </c>
      <c r="D729" t="s">
        <v>20</v>
      </c>
      <c r="E729">
        <v>70.5</v>
      </c>
      <c r="F729">
        <v>0</v>
      </c>
      <c r="G729">
        <v>0</v>
      </c>
      <c r="H729">
        <v>370369</v>
      </c>
      <c r="I729">
        <v>7.75</v>
      </c>
      <c r="K729" t="s">
        <v>463</v>
      </c>
      <c r="M729">
        <v>171</v>
      </c>
    </row>
    <row r="730" spans="1:14" x14ac:dyDescent="0.3">
      <c r="A730">
        <v>3</v>
      </c>
      <c r="B730">
        <v>0</v>
      </c>
      <c r="C730" t="s">
        <v>1387</v>
      </c>
      <c r="D730" t="s">
        <v>20</v>
      </c>
      <c r="E730">
        <v>43</v>
      </c>
      <c r="F730">
        <v>0</v>
      </c>
      <c r="G730">
        <v>0</v>
      </c>
      <c r="H730" t="s">
        <v>1388</v>
      </c>
      <c r="I730">
        <v>8.0500000000000007</v>
      </c>
      <c r="K730" t="s">
        <v>17</v>
      </c>
    </row>
    <row r="731" spans="1:14" x14ac:dyDescent="0.3">
      <c r="A731">
        <v>3</v>
      </c>
      <c r="B731">
        <v>0</v>
      </c>
      <c r="C731" t="s">
        <v>1389</v>
      </c>
      <c r="D731" t="s">
        <v>20</v>
      </c>
      <c r="E731">
        <v>35</v>
      </c>
      <c r="F731">
        <v>0</v>
      </c>
      <c r="G731">
        <v>0</v>
      </c>
      <c r="H731">
        <v>349230</v>
      </c>
      <c r="I731">
        <v>7.8958000000000004</v>
      </c>
      <c r="K731" t="s">
        <v>17</v>
      </c>
      <c r="N731" t="s">
        <v>1390</v>
      </c>
    </row>
    <row r="732" spans="1:14" x14ac:dyDescent="0.3">
      <c r="A732">
        <v>3</v>
      </c>
      <c r="B732">
        <v>0</v>
      </c>
      <c r="C732" t="s">
        <v>1391</v>
      </c>
      <c r="D732" t="s">
        <v>20</v>
      </c>
      <c r="E732">
        <v>27</v>
      </c>
      <c r="F732">
        <v>0</v>
      </c>
      <c r="G732">
        <v>0</v>
      </c>
      <c r="H732">
        <v>349229</v>
      </c>
      <c r="I732">
        <v>7.8958000000000004</v>
      </c>
      <c r="K732" t="s">
        <v>17</v>
      </c>
      <c r="N732" t="s">
        <v>1390</v>
      </c>
    </row>
    <row r="733" spans="1:14" x14ac:dyDescent="0.3">
      <c r="A733">
        <v>3</v>
      </c>
      <c r="B733">
        <v>0</v>
      </c>
      <c r="C733" t="s">
        <v>1392</v>
      </c>
      <c r="D733" t="s">
        <v>20</v>
      </c>
      <c r="E733">
        <v>19</v>
      </c>
      <c r="F733">
        <v>0</v>
      </c>
      <c r="G733">
        <v>0</v>
      </c>
      <c r="H733">
        <v>349231</v>
      </c>
      <c r="I733">
        <v>7.8958000000000004</v>
      </c>
      <c r="K733" t="s">
        <v>17</v>
      </c>
      <c r="N733" t="s">
        <v>1390</v>
      </c>
    </row>
    <row r="734" spans="1:14" x14ac:dyDescent="0.3">
      <c r="A734">
        <v>3</v>
      </c>
      <c r="B734">
        <v>0</v>
      </c>
      <c r="C734" t="s">
        <v>1393</v>
      </c>
      <c r="D734" t="s">
        <v>20</v>
      </c>
      <c r="E734">
        <v>30</v>
      </c>
      <c r="F734">
        <v>0</v>
      </c>
      <c r="G734">
        <v>0</v>
      </c>
      <c r="H734" t="s">
        <v>1394</v>
      </c>
      <c r="I734">
        <v>8.0500000000000007</v>
      </c>
      <c r="K734" t="s">
        <v>17</v>
      </c>
      <c r="N734" t="s">
        <v>392</v>
      </c>
    </row>
    <row r="735" spans="1:14" x14ac:dyDescent="0.3">
      <c r="A735">
        <v>3</v>
      </c>
      <c r="B735">
        <v>1</v>
      </c>
      <c r="C735" t="s">
        <v>1395</v>
      </c>
      <c r="D735" t="s">
        <v>20</v>
      </c>
      <c r="E735">
        <v>9</v>
      </c>
      <c r="F735">
        <v>1</v>
      </c>
      <c r="G735">
        <v>1</v>
      </c>
      <c r="H735" t="s">
        <v>1396</v>
      </c>
      <c r="I735">
        <v>15.9</v>
      </c>
      <c r="K735" t="s">
        <v>17</v>
      </c>
      <c r="L735">
        <v>2</v>
      </c>
      <c r="N735" t="s">
        <v>1397</v>
      </c>
    </row>
    <row r="736" spans="1:14" x14ac:dyDescent="0.3">
      <c r="A736">
        <v>3</v>
      </c>
      <c r="B736">
        <v>1</v>
      </c>
      <c r="C736" t="s">
        <v>1398</v>
      </c>
      <c r="D736" t="s">
        <v>20</v>
      </c>
      <c r="E736">
        <v>3</v>
      </c>
      <c r="F736">
        <v>1</v>
      </c>
      <c r="G736">
        <v>1</v>
      </c>
      <c r="H736" t="s">
        <v>1396</v>
      </c>
      <c r="I736">
        <v>15.9</v>
      </c>
      <c r="K736" t="s">
        <v>17</v>
      </c>
      <c r="L736">
        <v>2</v>
      </c>
      <c r="N736" t="s">
        <v>1397</v>
      </c>
    </row>
    <row r="737" spans="1:14" x14ac:dyDescent="0.3">
      <c r="A737">
        <v>3</v>
      </c>
      <c r="B737">
        <v>1</v>
      </c>
      <c r="C737" t="s">
        <v>1399</v>
      </c>
      <c r="D737" t="s">
        <v>15</v>
      </c>
      <c r="E737">
        <v>36</v>
      </c>
      <c r="F737">
        <v>0</v>
      </c>
      <c r="G737">
        <v>2</v>
      </c>
      <c r="H737" t="s">
        <v>1396</v>
      </c>
      <c r="I737">
        <v>15.9</v>
      </c>
      <c r="K737" t="s">
        <v>17</v>
      </c>
      <c r="L737">
        <v>2</v>
      </c>
      <c r="N737" t="s">
        <v>1397</v>
      </c>
    </row>
    <row r="738" spans="1:14" x14ac:dyDescent="0.3">
      <c r="A738">
        <v>3</v>
      </c>
      <c r="B738">
        <v>0</v>
      </c>
      <c r="C738" t="s">
        <v>1400</v>
      </c>
      <c r="D738" t="s">
        <v>20</v>
      </c>
      <c r="E738">
        <v>59</v>
      </c>
      <c r="F738">
        <v>0</v>
      </c>
      <c r="G738">
        <v>0</v>
      </c>
      <c r="H738">
        <v>364500</v>
      </c>
      <c r="I738">
        <v>7.25</v>
      </c>
      <c r="K738" t="s">
        <v>17</v>
      </c>
      <c r="N738" t="s">
        <v>1401</v>
      </c>
    </row>
    <row r="739" spans="1:14" x14ac:dyDescent="0.3">
      <c r="A739">
        <v>3</v>
      </c>
      <c r="B739">
        <v>0</v>
      </c>
      <c r="C739" t="s">
        <v>1402</v>
      </c>
      <c r="D739" t="s">
        <v>20</v>
      </c>
      <c r="E739">
        <v>19</v>
      </c>
      <c r="F739">
        <v>0</v>
      </c>
      <c r="G739">
        <v>0</v>
      </c>
      <c r="H739" t="s">
        <v>1403</v>
      </c>
      <c r="I739">
        <v>8.1583000000000006</v>
      </c>
      <c r="K739" t="s">
        <v>17</v>
      </c>
      <c r="N739" t="s">
        <v>1404</v>
      </c>
    </row>
    <row r="740" spans="1:14" x14ac:dyDescent="0.3">
      <c r="A740">
        <v>3</v>
      </c>
      <c r="B740">
        <v>1</v>
      </c>
      <c r="C740" t="s">
        <v>1405</v>
      </c>
      <c r="D740" t="s">
        <v>15</v>
      </c>
      <c r="E740">
        <v>17</v>
      </c>
      <c r="F740">
        <v>0</v>
      </c>
      <c r="G740">
        <v>1</v>
      </c>
      <c r="H740">
        <v>371362</v>
      </c>
      <c r="I740">
        <v>16.100000000000001</v>
      </c>
      <c r="K740" t="s">
        <v>17</v>
      </c>
      <c r="L740">
        <v>12</v>
      </c>
      <c r="N740" t="s">
        <v>1406</v>
      </c>
    </row>
    <row r="741" spans="1:14" x14ac:dyDescent="0.3">
      <c r="A741">
        <v>3</v>
      </c>
      <c r="B741">
        <v>0</v>
      </c>
      <c r="C741" t="s">
        <v>1407</v>
      </c>
      <c r="D741" t="s">
        <v>20</v>
      </c>
      <c r="E741">
        <v>44</v>
      </c>
      <c r="F741">
        <v>0</v>
      </c>
      <c r="G741">
        <v>1</v>
      </c>
      <c r="H741">
        <v>371362</v>
      </c>
      <c r="I741">
        <v>16.100000000000001</v>
      </c>
      <c r="K741" t="s">
        <v>17</v>
      </c>
      <c r="N741" t="s">
        <v>1406</v>
      </c>
    </row>
    <row r="742" spans="1:14" x14ac:dyDescent="0.3">
      <c r="A742">
        <v>3</v>
      </c>
      <c r="B742">
        <v>0</v>
      </c>
      <c r="C742" t="s">
        <v>1408</v>
      </c>
      <c r="D742" t="s">
        <v>20</v>
      </c>
      <c r="E742">
        <v>17</v>
      </c>
      <c r="F742">
        <v>0</v>
      </c>
      <c r="G742">
        <v>0</v>
      </c>
      <c r="H742">
        <v>315090</v>
      </c>
      <c r="I742">
        <v>8.6624999999999996</v>
      </c>
      <c r="K742" t="s">
        <v>17</v>
      </c>
      <c r="N742" t="s">
        <v>1409</v>
      </c>
    </row>
    <row r="743" spans="1:14" x14ac:dyDescent="0.3">
      <c r="A743">
        <v>3</v>
      </c>
      <c r="B743">
        <v>0</v>
      </c>
      <c r="C743" t="s">
        <v>1410</v>
      </c>
      <c r="D743" t="s">
        <v>20</v>
      </c>
      <c r="E743">
        <v>22.5</v>
      </c>
      <c r="F743">
        <v>0</v>
      </c>
      <c r="G743">
        <v>0</v>
      </c>
      <c r="H743">
        <v>2698</v>
      </c>
      <c r="I743">
        <v>7.2249999999999996</v>
      </c>
      <c r="K743" t="s">
        <v>41</v>
      </c>
      <c r="M743">
        <v>9</v>
      </c>
    </row>
    <row r="744" spans="1:14" x14ac:dyDescent="0.3">
      <c r="A744">
        <v>3</v>
      </c>
      <c r="B744">
        <v>1</v>
      </c>
      <c r="C744" t="s">
        <v>1411</v>
      </c>
      <c r="D744" t="s">
        <v>20</v>
      </c>
      <c r="E744">
        <v>45</v>
      </c>
      <c r="F744">
        <v>0</v>
      </c>
      <c r="G744">
        <v>0</v>
      </c>
      <c r="H744">
        <v>7598</v>
      </c>
      <c r="I744">
        <v>8.0500000000000007</v>
      </c>
      <c r="K744" t="s">
        <v>17</v>
      </c>
      <c r="L744">
        <v>15</v>
      </c>
      <c r="N744" t="s">
        <v>1412</v>
      </c>
    </row>
    <row r="745" spans="1:14" x14ac:dyDescent="0.3">
      <c r="A745">
        <v>3</v>
      </c>
      <c r="B745">
        <v>0</v>
      </c>
      <c r="C745" t="s">
        <v>1413</v>
      </c>
      <c r="D745" t="s">
        <v>15</v>
      </c>
      <c r="E745">
        <v>22</v>
      </c>
      <c r="F745">
        <v>0</v>
      </c>
      <c r="G745">
        <v>0</v>
      </c>
      <c r="H745">
        <v>7552</v>
      </c>
      <c r="I745">
        <v>10.5167</v>
      </c>
      <c r="K745" t="s">
        <v>17</v>
      </c>
      <c r="N745" t="s">
        <v>1414</v>
      </c>
    </row>
    <row r="746" spans="1:14" x14ac:dyDescent="0.3">
      <c r="A746">
        <v>3</v>
      </c>
      <c r="B746">
        <v>0</v>
      </c>
      <c r="C746" t="s">
        <v>1415</v>
      </c>
      <c r="D746" t="s">
        <v>20</v>
      </c>
      <c r="E746">
        <v>19</v>
      </c>
      <c r="F746">
        <v>0</v>
      </c>
      <c r="G746">
        <v>0</v>
      </c>
      <c r="H746">
        <v>349228</v>
      </c>
      <c r="I746">
        <v>10.1708</v>
      </c>
      <c r="K746" t="s">
        <v>17</v>
      </c>
      <c r="N746" t="s">
        <v>1390</v>
      </c>
    </row>
    <row r="747" spans="1:14" x14ac:dyDescent="0.3">
      <c r="A747">
        <v>3</v>
      </c>
      <c r="B747">
        <v>1</v>
      </c>
      <c r="C747" t="s">
        <v>1416</v>
      </c>
      <c r="D747" t="s">
        <v>15</v>
      </c>
      <c r="E747">
        <v>30</v>
      </c>
      <c r="F747">
        <v>0</v>
      </c>
      <c r="G747">
        <v>0</v>
      </c>
      <c r="H747">
        <v>382650</v>
      </c>
      <c r="I747">
        <v>6.95</v>
      </c>
      <c r="K747" t="s">
        <v>463</v>
      </c>
      <c r="L747">
        <v>15</v>
      </c>
      <c r="N747" t="s">
        <v>1417</v>
      </c>
    </row>
    <row r="748" spans="1:14" x14ac:dyDescent="0.3">
      <c r="A748">
        <v>3</v>
      </c>
      <c r="B748">
        <v>1</v>
      </c>
      <c r="C748" t="s">
        <v>1418</v>
      </c>
      <c r="D748" t="s">
        <v>20</v>
      </c>
      <c r="E748">
        <v>29</v>
      </c>
      <c r="F748">
        <v>0</v>
      </c>
      <c r="G748">
        <v>0</v>
      </c>
      <c r="H748">
        <v>382651</v>
      </c>
      <c r="I748">
        <v>7.75</v>
      </c>
      <c r="K748" t="s">
        <v>463</v>
      </c>
      <c r="L748" t="s">
        <v>1419</v>
      </c>
      <c r="N748" t="s">
        <v>1417</v>
      </c>
    </row>
    <row r="749" spans="1:14" x14ac:dyDescent="0.3">
      <c r="A749">
        <v>3</v>
      </c>
      <c r="B749">
        <v>0</v>
      </c>
      <c r="C749" t="s">
        <v>1420</v>
      </c>
      <c r="D749" t="s">
        <v>20</v>
      </c>
      <c r="E749">
        <v>0.33329999999999999</v>
      </c>
      <c r="F749">
        <v>0</v>
      </c>
      <c r="G749">
        <v>2</v>
      </c>
      <c r="H749">
        <v>347080</v>
      </c>
      <c r="I749">
        <v>14.4</v>
      </c>
      <c r="K749" t="s">
        <v>17</v>
      </c>
      <c r="N749" t="s">
        <v>1421</v>
      </c>
    </row>
    <row r="750" spans="1:14" x14ac:dyDescent="0.3">
      <c r="A750">
        <v>3</v>
      </c>
      <c r="B750">
        <v>0</v>
      </c>
      <c r="C750" t="s">
        <v>1422</v>
      </c>
      <c r="D750" t="s">
        <v>20</v>
      </c>
      <c r="E750">
        <v>34</v>
      </c>
      <c r="F750">
        <v>1</v>
      </c>
      <c r="G750">
        <v>1</v>
      </c>
      <c r="H750">
        <v>347080</v>
      </c>
      <c r="I750">
        <v>14.4</v>
      </c>
      <c r="K750" t="s">
        <v>17</v>
      </c>
      <c r="M750">
        <v>197</v>
      </c>
      <c r="N750" t="s">
        <v>1421</v>
      </c>
    </row>
    <row r="751" spans="1:14" x14ac:dyDescent="0.3">
      <c r="A751">
        <v>3</v>
      </c>
      <c r="B751">
        <v>0</v>
      </c>
      <c r="C751" t="s">
        <v>1423</v>
      </c>
      <c r="D751" t="s">
        <v>15</v>
      </c>
      <c r="E751">
        <v>28</v>
      </c>
      <c r="F751">
        <v>1</v>
      </c>
      <c r="G751">
        <v>1</v>
      </c>
      <c r="H751">
        <v>347080</v>
      </c>
      <c r="I751">
        <v>14.4</v>
      </c>
      <c r="K751" t="s">
        <v>17</v>
      </c>
      <c r="N751" t="s">
        <v>1421</v>
      </c>
    </row>
    <row r="752" spans="1:14" x14ac:dyDescent="0.3">
      <c r="A752">
        <v>3</v>
      </c>
      <c r="B752">
        <v>0</v>
      </c>
      <c r="C752" t="s">
        <v>1424</v>
      </c>
      <c r="D752" t="s">
        <v>20</v>
      </c>
      <c r="E752">
        <v>27</v>
      </c>
      <c r="F752">
        <v>0</v>
      </c>
      <c r="G752">
        <v>0</v>
      </c>
      <c r="H752">
        <v>349219</v>
      </c>
      <c r="I752">
        <v>7.8958000000000004</v>
      </c>
      <c r="K752" t="s">
        <v>17</v>
      </c>
      <c r="N752" t="s">
        <v>1241</v>
      </c>
    </row>
    <row r="753" spans="1:14" x14ac:dyDescent="0.3">
      <c r="A753">
        <v>3</v>
      </c>
      <c r="B753">
        <v>0</v>
      </c>
      <c r="C753" t="s">
        <v>1425</v>
      </c>
      <c r="D753" t="s">
        <v>20</v>
      </c>
      <c r="E753">
        <v>25</v>
      </c>
      <c r="F753">
        <v>0</v>
      </c>
      <c r="G753">
        <v>0</v>
      </c>
      <c r="H753">
        <v>349203</v>
      </c>
      <c r="I753">
        <v>7.8958000000000004</v>
      </c>
      <c r="K753" t="s">
        <v>17</v>
      </c>
      <c r="N753" t="s">
        <v>1241</v>
      </c>
    </row>
    <row r="754" spans="1:14" x14ac:dyDescent="0.3">
      <c r="A754">
        <v>3</v>
      </c>
      <c r="B754">
        <v>0</v>
      </c>
      <c r="C754" t="s">
        <v>1426</v>
      </c>
      <c r="D754" t="s">
        <v>20</v>
      </c>
      <c r="E754">
        <v>24</v>
      </c>
      <c r="F754">
        <v>2</v>
      </c>
      <c r="G754">
        <v>0</v>
      </c>
      <c r="H754" t="s">
        <v>1427</v>
      </c>
      <c r="I754">
        <v>24.15</v>
      </c>
      <c r="K754" t="s">
        <v>17</v>
      </c>
      <c r="N754" t="s">
        <v>1428</v>
      </c>
    </row>
    <row r="755" spans="1:14" x14ac:dyDescent="0.3">
      <c r="A755">
        <v>3</v>
      </c>
      <c r="B755">
        <v>0</v>
      </c>
      <c r="C755" t="s">
        <v>1429</v>
      </c>
      <c r="D755" t="s">
        <v>20</v>
      </c>
      <c r="E755">
        <v>22</v>
      </c>
      <c r="F755">
        <v>0</v>
      </c>
      <c r="G755">
        <v>0</v>
      </c>
      <c r="H755" t="s">
        <v>1430</v>
      </c>
      <c r="I755">
        <v>8.0500000000000007</v>
      </c>
      <c r="K755" t="s">
        <v>17</v>
      </c>
    </row>
    <row r="756" spans="1:14" x14ac:dyDescent="0.3">
      <c r="A756">
        <v>3</v>
      </c>
      <c r="B756">
        <v>0</v>
      </c>
      <c r="C756" t="s">
        <v>1431</v>
      </c>
      <c r="D756" t="s">
        <v>20</v>
      </c>
      <c r="E756">
        <v>21</v>
      </c>
      <c r="F756">
        <v>2</v>
      </c>
      <c r="G756">
        <v>0</v>
      </c>
      <c r="H756" t="s">
        <v>1427</v>
      </c>
      <c r="I756">
        <v>24.15</v>
      </c>
      <c r="K756" t="s">
        <v>17</v>
      </c>
      <c r="N756" t="s">
        <v>1428</v>
      </c>
    </row>
    <row r="757" spans="1:14" x14ac:dyDescent="0.3">
      <c r="A757">
        <v>3</v>
      </c>
      <c r="B757">
        <v>0</v>
      </c>
      <c r="C757" t="s">
        <v>1432</v>
      </c>
      <c r="D757" t="s">
        <v>20</v>
      </c>
      <c r="E757">
        <v>17</v>
      </c>
      <c r="F757">
        <v>2</v>
      </c>
      <c r="G757">
        <v>0</v>
      </c>
      <c r="H757" t="s">
        <v>1433</v>
      </c>
      <c r="I757">
        <v>8.0500000000000007</v>
      </c>
      <c r="K757" t="s">
        <v>17</v>
      </c>
      <c r="N757" t="s">
        <v>1428</v>
      </c>
    </row>
    <row r="758" spans="1:14" x14ac:dyDescent="0.3">
      <c r="A758">
        <v>3</v>
      </c>
      <c r="B758">
        <v>0</v>
      </c>
      <c r="C758" t="s">
        <v>1434</v>
      </c>
      <c r="D758" t="s">
        <v>20</v>
      </c>
      <c r="F758">
        <v>1</v>
      </c>
      <c r="G758">
        <v>0</v>
      </c>
      <c r="H758">
        <v>386525</v>
      </c>
      <c r="I758">
        <v>16.100000000000001</v>
      </c>
      <c r="K758" t="s">
        <v>17</v>
      </c>
      <c r="N758" t="s">
        <v>1435</v>
      </c>
    </row>
    <row r="759" spans="1:14" x14ac:dyDescent="0.3">
      <c r="A759">
        <v>3</v>
      </c>
      <c r="B759">
        <v>1</v>
      </c>
      <c r="C759" t="s">
        <v>1436</v>
      </c>
      <c r="D759" t="s">
        <v>15</v>
      </c>
      <c r="F759">
        <v>1</v>
      </c>
      <c r="G759">
        <v>0</v>
      </c>
      <c r="H759">
        <v>386525</v>
      </c>
      <c r="I759">
        <v>16.100000000000001</v>
      </c>
      <c r="K759" t="s">
        <v>17</v>
      </c>
      <c r="L759">
        <v>16</v>
      </c>
      <c r="N759" t="s">
        <v>1435</v>
      </c>
    </row>
    <row r="760" spans="1:14" x14ac:dyDescent="0.3">
      <c r="A760">
        <v>3</v>
      </c>
      <c r="B760">
        <v>1</v>
      </c>
      <c r="C760" t="s">
        <v>1437</v>
      </c>
      <c r="D760" t="s">
        <v>20</v>
      </c>
      <c r="E760">
        <v>36.5</v>
      </c>
      <c r="F760">
        <v>1</v>
      </c>
      <c r="G760">
        <v>0</v>
      </c>
      <c r="H760">
        <v>345572</v>
      </c>
      <c r="I760">
        <v>17.399999999999999</v>
      </c>
      <c r="K760" t="s">
        <v>17</v>
      </c>
      <c r="L760">
        <v>15</v>
      </c>
      <c r="N760" t="s">
        <v>1438</v>
      </c>
    </row>
    <row r="761" spans="1:14" x14ac:dyDescent="0.3">
      <c r="A761">
        <v>3</v>
      </c>
      <c r="B761">
        <v>1</v>
      </c>
      <c r="C761" t="s">
        <v>1439</v>
      </c>
      <c r="D761" t="s">
        <v>15</v>
      </c>
      <c r="E761">
        <v>36</v>
      </c>
      <c r="F761">
        <v>1</v>
      </c>
      <c r="G761">
        <v>0</v>
      </c>
      <c r="H761">
        <v>345572</v>
      </c>
      <c r="I761">
        <v>17.399999999999999</v>
      </c>
      <c r="K761" t="s">
        <v>17</v>
      </c>
      <c r="L761">
        <v>13</v>
      </c>
      <c r="N761" t="s">
        <v>1438</v>
      </c>
    </row>
    <row r="762" spans="1:14" x14ac:dyDescent="0.3">
      <c r="A762">
        <v>3</v>
      </c>
      <c r="B762">
        <v>1</v>
      </c>
      <c r="C762" t="s">
        <v>1440</v>
      </c>
      <c r="D762" t="s">
        <v>20</v>
      </c>
      <c r="E762">
        <v>30</v>
      </c>
      <c r="F762">
        <v>0</v>
      </c>
      <c r="G762">
        <v>0</v>
      </c>
      <c r="H762">
        <v>345774</v>
      </c>
      <c r="I762">
        <v>9.5</v>
      </c>
      <c r="K762" t="s">
        <v>17</v>
      </c>
      <c r="L762">
        <v>11</v>
      </c>
      <c r="N762" t="s">
        <v>1441</v>
      </c>
    </row>
    <row r="763" spans="1:14" x14ac:dyDescent="0.3">
      <c r="A763">
        <v>3</v>
      </c>
      <c r="B763">
        <v>0</v>
      </c>
      <c r="C763" t="s">
        <v>1442</v>
      </c>
      <c r="D763" t="s">
        <v>20</v>
      </c>
      <c r="E763">
        <v>16</v>
      </c>
      <c r="F763">
        <v>0</v>
      </c>
      <c r="G763">
        <v>0</v>
      </c>
      <c r="H763">
        <v>345778</v>
      </c>
      <c r="I763">
        <v>9.5</v>
      </c>
      <c r="K763" t="s">
        <v>17</v>
      </c>
    </row>
    <row r="764" spans="1:14" x14ac:dyDescent="0.3">
      <c r="A764">
        <v>3</v>
      </c>
      <c r="B764">
        <v>1</v>
      </c>
      <c r="C764" t="s">
        <v>1443</v>
      </c>
      <c r="D764" t="s">
        <v>20</v>
      </c>
      <c r="E764">
        <v>1</v>
      </c>
      <c r="F764">
        <v>1</v>
      </c>
      <c r="G764">
        <v>2</v>
      </c>
      <c r="H764" t="s">
        <v>1444</v>
      </c>
      <c r="I764">
        <v>20.574999999999999</v>
      </c>
      <c r="K764" t="s">
        <v>17</v>
      </c>
      <c r="L764">
        <v>10</v>
      </c>
      <c r="N764" t="s">
        <v>1445</v>
      </c>
    </row>
    <row r="765" spans="1:14" x14ac:dyDescent="0.3">
      <c r="A765">
        <v>3</v>
      </c>
      <c r="B765">
        <v>1</v>
      </c>
      <c r="C765" t="s">
        <v>1446</v>
      </c>
      <c r="D765" t="s">
        <v>15</v>
      </c>
      <c r="E765">
        <v>0.16669999999999999</v>
      </c>
      <c r="F765">
        <v>1</v>
      </c>
      <c r="G765">
        <v>2</v>
      </c>
      <c r="H765" t="s">
        <v>1444</v>
      </c>
      <c r="I765">
        <v>20.574999999999999</v>
      </c>
      <c r="K765" t="s">
        <v>17</v>
      </c>
      <c r="L765">
        <v>10</v>
      </c>
      <c r="N765" t="s">
        <v>1445</v>
      </c>
    </row>
    <row r="766" spans="1:14" x14ac:dyDescent="0.3">
      <c r="A766">
        <v>3</v>
      </c>
      <c r="B766">
        <v>0</v>
      </c>
      <c r="C766" t="s">
        <v>1447</v>
      </c>
      <c r="D766" t="s">
        <v>20</v>
      </c>
      <c r="E766">
        <v>26</v>
      </c>
      <c r="F766">
        <v>1</v>
      </c>
      <c r="G766">
        <v>2</v>
      </c>
      <c r="H766" t="s">
        <v>1444</v>
      </c>
      <c r="I766">
        <v>20.574999999999999</v>
      </c>
      <c r="K766" t="s">
        <v>17</v>
      </c>
      <c r="N766" t="s">
        <v>1445</v>
      </c>
    </row>
    <row r="767" spans="1:14" x14ac:dyDescent="0.3">
      <c r="A767">
        <v>3</v>
      </c>
      <c r="B767">
        <v>1</v>
      </c>
      <c r="C767" t="s">
        <v>1448</v>
      </c>
      <c r="D767" t="s">
        <v>15</v>
      </c>
      <c r="E767">
        <v>33</v>
      </c>
      <c r="F767">
        <v>1</v>
      </c>
      <c r="G767">
        <v>2</v>
      </c>
      <c r="H767" t="s">
        <v>1444</v>
      </c>
      <c r="I767">
        <v>20.574999999999999</v>
      </c>
      <c r="K767" t="s">
        <v>17</v>
      </c>
      <c r="L767">
        <v>10</v>
      </c>
      <c r="N767" t="s">
        <v>1445</v>
      </c>
    </row>
    <row r="768" spans="1:14" x14ac:dyDescent="0.3">
      <c r="A768">
        <v>3</v>
      </c>
      <c r="B768">
        <v>0</v>
      </c>
      <c r="C768" t="s">
        <v>1449</v>
      </c>
      <c r="D768" t="s">
        <v>20</v>
      </c>
      <c r="E768">
        <v>25</v>
      </c>
      <c r="F768">
        <v>0</v>
      </c>
      <c r="G768">
        <v>0</v>
      </c>
      <c r="H768">
        <v>349250</v>
      </c>
      <c r="I768">
        <v>7.8958000000000004</v>
      </c>
      <c r="K768" t="s">
        <v>17</v>
      </c>
    </row>
    <row r="769" spans="1:14" x14ac:dyDescent="0.3">
      <c r="A769">
        <v>3</v>
      </c>
      <c r="B769">
        <v>0</v>
      </c>
      <c r="C769" t="s">
        <v>1450</v>
      </c>
      <c r="D769" t="s">
        <v>20</v>
      </c>
      <c r="F769">
        <v>0</v>
      </c>
      <c r="G769">
        <v>0</v>
      </c>
      <c r="H769">
        <v>349238</v>
      </c>
      <c r="I769">
        <v>7.8958000000000004</v>
      </c>
      <c r="K769" t="s">
        <v>17</v>
      </c>
    </row>
    <row r="770" spans="1:14" x14ac:dyDescent="0.3">
      <c r="A770">
        <v>3</v>
      </c>
      <c r="B770">
        <v>0</v>
      </c>
      <c r="C770" t="s">
        <v>1451</v>
      </c>
      <c r="D770" t="s">
        <v>20</v>
      </c>
      <c r="F770">
        <v>0</v>
      </c>
      <c r="G770">
        <v>0</v>
      </c>
      <c r="H770">
        <v>349225</v>
      </c>
      <c r="I770">
        <v>7.8958000000000004</v>
      </c>
      <c r="K770" t="s">
        <v>17</v>
      </c>
      <c r="N770" t="s">
        <v>1452</v>
      </c>
    </row>
    <row r="771" spans="1:14" x14ac:dyDescent="0.3">
      <c r="A771">
        <v>3</v>
      </c>
      <c r="B771">
        <v>0</v>
      </c>
      <c r="C771" t="s">
        <v>1453</v>
      </c>
      <c r="D771" t="s">
        <v>20</v>
      </c>
      <c r="E771">
        <v>22</v>
      </c>
      <c r="F771">
        <v>0</v>
      </c>
      <c r="G771">
        <v>0</v>
      </c>
      <c r="H771" t="s">
        <v>1454</v>
      </c>
      <c r="I771">
        <v>7.25</v>
      </c>
      <c r="K771" t="s">
        <v>17</v>
      </c>
    </row>
    <row r="772" spans="1:14" x14ac:dyDescent="0.3">
      <c r="A772">
        <v>3</v>
      </c>
      <c r="B772">
        <v>0</v>
      </c>
      <c r="C772" t="s">
        <v>1455</v>
      </c>
      <c r="D772" t="s">
        <v>20</v>
      </c>
      <c r="E772">
        <v>36</v>
      </c>
      <c r="F772">
        <v>0</v>
      </c>
      <c r="G772">
        <v>0</v>
      </c>
      <c r="H772" t="s">
        <v>1456</v>
      </c>
      <c r="I772">
        <v>7.25</v>
      </c>
      <c r="K772" t="s">
        <v>17</v>
      </c>
    </row>
    <row r="773" spans="1:14" x14ac:dyDescent="0.3">
      <c r="A773">
        <v>3</v>
      </c>
      <c r="B773">
        <v>1</v>
      </c>
      <c r="C773" t="s">
        <v>1457</v>
      </c>
      <c r="D773" t="s">
        <v>15</v>
      </c>
      <c r="E773">
        <v>19</v>
      </c>
      <c r="F773">
        <v>0</v>
      </c>
      <c r="G773">
        <v>0</v>
      </c>
      <c r="H773">
        <v>330958</v>
      </c>
      <c r="I773">
        <v>7.8792</v>
      </c>
      <c r="K773" t="s">
        <v>463</v>
      </c>
      <c r="L773" t="s">
        <v>41</v>
      </c>
      <c r="N773" t="s">
        <v>1458</v>
      </c>
    </row>
    <row r="774" spans="1:14" x14ac:dyDescent="0.3">
      <c r="A774">
        <v>3</v>
      </c>
      <c r="B774">
        <v>0</v>
      </c>
      <c r="C774" t="s">
        <v>1459</v>
      </c>
      <c r="D774" t="s">
        <v>20</v>
      </c>
      <c r="E774">
        <v>17</v>
      </c>
      <c r="F774">
        <v>0</v>
      </c>
      <c r="G774">
        <v>0</v>
      </c>
      <c r="H774">
        <v>349232</v>
      </c>
      <c r="I774">
        <v>7.8958000000000004</v>
      </c>
      <c r="K774" t="s">
        <v>17</v>
      </c>
    </row>
    <row r="775" spans="1:14" x14ac:dyDescent="0.3">
      <c r="A775">
        <v>3</v>
      </c>
      <c r="B775">
        <v>0</v>
      </c>
      <c r="C775" t="s">
        <v>1460</v>
      </c>
      <c r="D775" t="s">
        <v>20</v>
      </c>
      <c r="E775">
        <v>42</v>
      </c>
      <c r="F775">
        <v>0</v>
      </c>
      <c r="G775">
        <v>0</v>
      </c>
      <c r="H775">
        <v>315088</v>
      </c>
      <c r="I775">
        <v>8.6624999999999996</v>
      </c>
      <c r="K775" t="s">
        <v>17</v>
      </c>
    </row>
    <row r="776" spans="1:14" x14ac:dyDescent="0.3">
      <c r="A776">
        <v>3</v>
      </c>
      <c r="B776">
        <v>0</v>
      </c>
      <c r="C776" t="s">
        <v>1461</v>
      </c>
      <c r="D776" t="s">
        <v>20</v>
      </c>
      <c r="E776">
        <v>43</v>
      </c>
      <c r="F776">
        <v>0</v>
      </c>
      <c r="G776">
        <v>0</v>
      </c>
      <c r="H776">
        <v>349226</v>
      </c>
      <c r="I776">
        <v>7.8958000000000004</v>
      </c>
      <c r="K776" t="s">
        <v>17</v>
      </c>
    </row>
    <row r="777" spans="1:14" x14ac:dyDescent="0.3">
      <c r="A777">
        <v>3</v>
      </c>
      <c r="B777">
        <v>0</v>
      </c>
      <c r="C777" t="s">
        <v>1462</v>
      </c>
      <c r="D777" t="s">
        <v>20</v>
      </c>
      <c r="F777">
        <v>0</v>
      </c>
      <c r="G777">
        <v>0</v>
      </c>
      <c r="H777">
        <v>2686</v>
      </c>
      <c r="I777">
        <v>7.2291999999999996</v>
      </c>
      <c r="K777" t="s">
        <v>41</v>
      </c>
    </row>
    <row r="778" spans="1:14" x14ac:dyDescent="0.3">
      <c r="A778">
        <v>3</v>
      </c>
      <c r="B778">
        <v>0</v>
      </c>
      <c r="C778" t="s">
        <v>1463</v>
      </c>
      <c r="D778" t="s">
        <v>20</v>
      </c>
      <c r="E778">
        <v>32</v>
      </c>
      <c r="F778">
        <v>0</v>
      </c>
      <c r="G778">
        <v>0</v>
      </c>
      <c r="H778">
        <v>370376</v>
      </c>
      <c r="I778">
        <v>7.75</v>
      </c>
      <c r="K778" t="s">
        <v>463</v>
      </c>
      <c r="N778" t="s">
        <v>1365</v>
      </c>
    </row>
    <row r="779" spans="1:14" x14ac:dyDescent="0.3">
      <c r="A779">
        <v>3</v>
      </c>
      <c r="B779">
        <v>1</v>
      </c>
      <c r="C779" t="s">
        <v>1464</v>
      </c>
      <c r="D779" t="s">
        <v>20</v>
      </c>
      <c r="E779">
        <v>19</v>
      </c>
      <c r="F779">
        <v>0</v>
      </c>
      <c r="G779">
        <v>0</v>
      </c>
      <c r="H779" t="s">
        <v>1465</v>
      </c>
      <c r="I779">
        <v>8.0500000000000007</v>
      </c>
      <c r="K779" t="s">
        <v>17</v>
      </c>
      <c r="L779" t="s">
        <v>54</v>
      </c>
      <c r="N779" t="s">
        <v>1466</v>
      </c>
    </row>
    <row r="780" spans="1:14" x14ac:dyDescent="0.3">
      <c r="A780">
        <v>3</v>
      </c>
      <c r="B780">
        <v>1</v>
      </c>
      <c r="C780" t="s">
        <v>1467</v>
      </c>
      <c r="D780" t="s">
        <v>15</v>
      </c>
      <c r="E780">
        <v>30</v>
      </c>
      <c r="F780">
        <v>0</v>
      </c>
      <c r="G780">
        <v>0</v>
      </c>
      <c r="H780">
        <v>364516</v>
      </c>
      <c r="I780">
        <v>12.475</v>
      </c>
      <c r="K780" t="s">
        <v>17</v>
      </c>
      <c r="L780">
        <v>13</v>
      </c>
      <c r="N780" t="s">
        <v>1468</v>
      </c>
    </row>
    <row r="781" spans="1:14" x14ac:dyDescent="0.3">
      <c r="A781">
        <v>3</v>
      </c>
      <c r="B781">
        <v>0</v>
      </c>
      <c r="C781" t="s">
        <v>1469</v>
      </c>
      <c r="D781" t="s">
        <v>15</v>
      </c>
      <c r="E781">
        <v>24</v>
      </c>
      <c r="F781">
        <v>0</v>
      </c>
      <c r="G781">
        <v>0</v>
      </c>
      <c r="H781">
        <v>368702</v>
      </c>
      <c r="I781">
        <v>7.75</v>
      </c>
      <c r="K781" t="s">
        <v>463</v>
      </c>
      <c r="N781" t="s">
        <v>1365</v>
      </c>
    </row>
    <row r="782" spans="1:14" x14ac:dyDescent="0.3">
      <c r="A782">
        <v>3</v>
      </c>
      <c r="B782">
        <v>1</v>
      </c>
      <c r="C782" t="s">
        <v>1470</v>
      </c>
      <c r="D782" t="s">
        <v>15</v>
      </c>
      <c r="E782">
        <v>23</v>
      </c>
      <c r="F782">
        <v>0</v>
      </c>
      <c r="G782">
        <v>0</v>
      </c>
      <c r="H782" t="s">
        <v>1471</v>
      </c>
      <c r="I782">
        <v>8.0500000000000007</v>
      </c>
      <c r="K782" t="s">
        <v>17</v>
      </c>
      <c r="N782" t="s">
        <v>1472</v>
      </c>
    </row>
    <row r="783" spans="1:14" x14ac:dyDescent="0.3">
      <c r="A783">
        <v>3</v>
      </c>
      <c r="B783">
        <v>0</v>
      </c>
      <c r="C783" t="s">
        <v>1473</v>
      </c>
      <c r="D783" t="s">
        <v>20</v>
      </c>
      <c r="E783">
        <v>33</v>
      </c>
      <c r="F783">
        <v>0</v>
      </c>
      <c r="G783">
        <v>0</v>
      </c>
      <c r="H783">
        <v>349241</v>
      </c>
      <c r="I783">
        <v>7.8958000000000004</v>
      </c>
      <c r="K783" t="s">
        <v>41</v>
      </c>
      <c r="M783">
        <v>51</v>
      </c>
      <c r="N783" t="s">
        <v>1474</v>
      </c>
    </row>
    <row r="784" spans="1:14" x14ac:dyDescent="0.3">
      <c r="A784">
        <v>3</v>
      </c>
      <c r="B784">
        <v>0</v>
      </c>
      <c r="C784" t="s">
        <v>1475</v>
      </c>
      <c r="D784" t="s">
        <v>20</v>
      </c>
      <c r="E784">
        <v>65</v>
      </c>
      <c r="F784">
        <v>0</v>
      </c>
      <c r="G784">
        <v>0</v>
      </c>
      <c r="H784">
        <v>336439</v>
      </c>
      <c r="I784">
        <v>7.75</v>
      </c>
      <c r="K784" t="s">
        <v>463</v>
      </c>
    </row>
    <row r="785" spans="1:14" x14ac:dyDescent="0.3">
      <c r="A785">
        <v>3</v>
      </c>
      <c r="B785">
        <v>1</v>
      </c>
      <c r="C785" t="s">
        <v>1476</v>
      </c>
      <c r="D785" t="s">
        <v>20</v>
      </c>
      <c r="E785">
        <v>24</v>
      </c>
      <c r="F785">
        <v>0</v>
      </c>
      <c r="G785">
        <v>0</v>
      </c>
      <c r="H785" t="s">
        <v>1477</v>
      </c>
      <c r="I785">
        <v>7.55</v>
      </c>
      <c r="K785" t="s">
        <v>17</v>
      </c>
      <c r="L785" t="s">
        <v>37</v>
      </c>
      <c r="N785" t="s">
        <v>1206</v>
      </c>
    </row>
    <row r="786" spans="1:14" x14ac:dyDescent="0.3">
      <c r="A786">
        <v>3</v>
      </c>
      <c r="B786">
        <v>0</v>
      </c>
      <c r="C786" t="s">
        <v>1478</v>
      </c>
      <c r="D786" t="s">
        <v>20</v>
      </c>
      <c r="E786">
        <v>23</v>
      </c>
      <c r="F786">
        <v>1</v>
      </c>
      <c r="G786">
        <v>0</v>
      </c>
      <c r="H786">
        <v>347072</v>
      </c>
      <c r="I786">
        <v>13.9</v>
      </c>
      <c r="K786" t="s">
        <v>17</v>
      </c>
      <c r="N786" t="s">
        <v>1479</v>
      </c>
    </row>
    <row r="787" spans="1:14" x14ac:dyDescent="0.3">
      <c r="A787">
        <v>3</v>
      </c>
      <c r="B787">
        <v>1</v>
      </c>
      <c r="C787" t="s">
        <v>1480</v>
      </c>
      <c r="D787" t="s">
        <v>15</v>
      </c>
      <c r="E787">
        <v>22</v>
      </c>
      <c r="F787">
        <v>1</v>
      </c>
      <c r="G787">
        <v>0</v>
      </c>
      <c r="H787">
        <v>347072</v>
      </c>
      <c r="I787">
        <v>13.9</v>
      </c>
      <c r="K787" t="s">
        <v>17</v>
      </c>
      <c r="L787">
        <v>16</v>
      </c>
      <c r="N787" t="s">
        <v>1479</v>
      </c>
    </row>
    <row r="788" spans="1:14" x14ac:dyDescent="0.3">
      <c r="A788">
        <v>3</v>
      </c>
      <c r="B788">
        <v>0</v>
      </c>
      <c r="C788" t="s">
        <v>1481</v>
      </c>
      <c r="D788" t="s">
        <v>20</v>
      </c>
      <c r="E788">
        <v>18</v>
      </c>
      <c r="F788">
        <v>0</v>
      </c>
      <c r="G788">
        <v>0</v>
      </c>
      <c r="H788">
        <v>349912</v>
      </c>
      <c r="I788">
        <v>7.7750000000000004</v>
      </c>
      <c r="K788" t="s">
        <v>17</v>
      </c>
      <c r="N788" t="s">
        <v>1482</v>
      </c>
    </row>
    <row r="789" spans="1:14" x14ac:dyDescent="0.3">
      <c r="A789">
        <v>3</v>
      </c>
      <c r="B789">
        <v>0</v>
      </c>
      <c r="C789" t="s">
        <v>1483</v>
      </c>
      <c r="D789" t="s">
        <v>20</v>
      </c>
      <c r="E789">
        <v>16</v>
      </c>
      <c r="F789">
        <v>0</v>
      </c>
      <c r="G789">
        <v>0</v>
      </c>
      <c r="H789">
        <v>347074</v>
      </c>
      <c r="I789">
        <v>7.7750000000000004</v>
      </c>
      <c r="K789" t="s">
        <v>17</v>
      </c>
      <c r="N789" t="s">
        <v>1484</v>
      </c>
    </row>
    <row r="790" spans="1:14" x14ac:dyDescent="0.3">
      <c r="A790">
        <v>3</v>
      </c>
      <c r="B790">
        <v>0</v>
      </c>
      <c r="C790" t="s">
        <v>1485</v>
      </c>
      <c r="D790" t="s">
        <v>20</v>
      </c>
      <c r="E790">
        <v>45</v>
      </c>
      <c r="F790">
        <v>0</v>
      </c>
      <c r="G790">
        <v>0</v>
      </c>
      <c r="H790">
        <v>347061</v>
      </c>
      <c r="I790">
        <v>6.9749999999999996</v>
      </c>
      <c r="K790" t="s">
        <v>17</v>
      </c>
      <c r="N790" t="s">
        <v>1486</v>
      </c>
    </row>
    <row r="791" spans="1:14" x14ac:dyDescent="0.3">
      <c r="A791">
        <v>3</v>
      </c>
      <c r="B791">
        <v>0</v>
      </c>
      <c r="C791" t="s">
        <v>1487</v>
      </c>
      <c r="D791" t="s">
        <v>20</v>
      </c>
      <c r="F791">
        <v>0</v>
      </c>
      <c r="G791">
        <v>0</v>
      </c>
      <c r="H791">
        <v>2674</v>
      </c>
      <c r="I791">
        <v>7.2249999999999996</v>
      </c>
      <c r="K791" t="s">
        <v>41</v>
      </c>
    </row>
    <row r="792" spans="1:14" x14ac:dyDescent="0.3">
      <c r="A792">
        <v>3</v>
      </c>
      <c r="B792">
        <v>0</v>
      </c>
      <c r="C792" t="s">
        <v>1488</v>
      </c>
      <c r="D792" t="s">
        <v>20</v>
      </c>
      <c r="E792">
        <v>39</v>
      </c>
      <c r="F792">
        <v>0</v>
      </c>
      <c r="G792">
        <v>2</v>
      </c>
      <c r="H792">
        <v>2675</v>
      </c>
      <c r="I792">
        <v>7.2291999999999996</v>
      </c>
      <c r="K792" t="s">
        <v>41</v>
      </c>
      <c r="N792" t="s">
        <v>1287</v>
      </c>
    </row>
    <row r="793" spans="1:14" x14ac:dyDescent="0.3">
      <c r="A793">
        <v>3</v>
      </c>
      <c r="B793">
        <v>0</v>
      </c>
      <c r="C793" t="s">
        <v>1489</v>
      </c>
      <c r="D793" t="s">
        <v>20</v>
      </c>
      <c r="E793">
        <v>17</v>
      </c>
      <c r="F793">
        <v>1</v>
      </c>
      <c r="G793">
        <v>1</v>
      </c>
      <c r="H793">
        <v>2690</v>
      </c>
      <c r="I793">
        <v>7.2291999999999996</v>
      </c>
      <c r="K793" t="s">
        <v>41</v>
      </c>
    </row>
    <row r="794" spans="1:14" x14ac:dyDescent="0.3">
      <c r="A794">
        <v>3</v>
      </c>
      <c r="B794">
        <v>0</v>
      </c>
      <c r="C794" t="s">
        <v>1490</v>
      </c>
      <c r="D794" t="s">
        <v>20</v>
      </c>
      <c r="E794">
        <v>15</v>
      </c>
      <c r="F794">
        <v>1</v>
      </c>
      <c r="G794">
        <v>1</v>
      </c>
      <c r="H794">
        <v>2695</v>
      </c>
      <c r="I794">
        <v>7.2291999999999996</v>
      </c>
      <c r="K794" t="s">
        <v>41</v>
      </c>
      <c r="N794" t="s">
        <v>1300</v>
      </c>
    </row>
    <row r="795" spans="1:14" x14ac:dyDescent="0.3">
      <c r="A795">
        <v>3</v>
      </c>
      <c r="B795">
        <v>0</v>
      </c>
      <c r="C795" t="s">
        <v>1491</v>
      </c>
      <c r="D795" t="s">
        <v>20</v>
      </c>
      <c r="E795">
        <v>47</v>
      </c>
      <c r="F795">
        <v>0</v>
      </c>
      <c r="G795">
        <v>0</v>
      </c>
      <c r="H795" t="s">
        <v>1492</v>
      </c>
      <c r="I795">
        <v>7.25</v>
      </c>
      <c r="K795" t="s">
        <v>17</v>
      </c>
      <c r="N795" t="s">
        <v>1493</v>
      </c>
    </row>
    <row r="796" spans="1:14" x14ac:dyDescent="0.3">
      <c r="A796">
        <v>3</v>
      </c>
      <c r="B796">
        <v>1</v>
      </c>
      <c r="C796" t="s">
        <v>1494</v>
      </c>
      <c r="D796" t="s">
        <v>15</v>
      </c>
      <c r="E796">
        <v>5</v>
      </c>
      <c r="F796">
        <v>0</v>
      </c>
      <c r="G796">
        <v>0</v>
      </c>
      <c r="H796">
        <v>364516</v>
      </c>
      <c r="I796">
        <v>12.475</v>
      </c>
      <c r="K796" t="s">
        <v>17</v>
      </c>
      <c r="L796">
        <v>13</v>
      </c>
      <c r="N796" t="s">
        <v>28</v>
      </c>
    </row>
    <row r="797" spans="1:14" x14ac:dyDescent="0.3">
      <c r="A797">
        <v>3</v>
      </c>
      <c r="B797">
        <v>0</v>
      </c>
      <c r="C797" t="s">
        <v>1495</v>
      </c>
      <c r="D797" t="s">
        <v>20</v>
      </c>
      <c r="F797">
        <v>0</v>
      </c>
      <c r="G797">
        <v>0</v>
      </c>
      <c r="H797">
        <v>2631</v>
      </c>
      <c r="I797">
        <v>7.2249999999999996</v>
      </c>
      <c r="K797" t="s">
        <v>41</v>
      </c>
    </row>
    <row r="798" spans="1:14" x14ac:dyDescent="0.3">
      <c r="A798">
        <v>3</v>
      </c>
      <c r="B798">
        <v>0</v>
      </c>
      <c r="C798" t="s">
        <v>1496</v>
      </c>
      <c r="D798" t="s">
        <v>20</v>
      </c>
      <c r="E798">
        <v>40.5</v>
      </c>
      <c r="F798">
        <v>0</v>
      </c>
      <c r="G798">
        <v>0</v>
      </c>
      <c r="H798" t="s">
        <v>1497</v>
      </c>
      <c r="I798">
        <v>15.1</v>
      </c>
      <c r="K798" t="s">
        <v>17</v>
      </c>
      <c r="M798">
        <v>187</v>
      </c>
    </row>
    <row r="799" spans="1:14" x14ac:dyDescent="0.3">
      <c r="A799">
        <v>3</v>
      </c>
      <c r="B799">
        <v>0</v>
      </c>
      <c r="C799" t="s">
        <v>1498</v>
      </c>
      <c r="D799" t="s">
        <v>20</v>
      </c>
      <c r="E799">
        <v>40.5</v>
      </c>
      <c r="F799">
        <v>0</v>
      </c>
      <c r="G799">
        <v>0</v>
      </c>
      <c r="H799">
        <v>367232</v>
      </c>
      <c r="I799">
        <v>7.75</v>
      </c>
      <c r="K799" t="s">
        <v>463</v>
      </c>
      <c r="M799">
        <v>68</v>
      </c>
      <c r="N799" t="s">
        <v>1499</v>
      </c>
    </row>
    <row r="800" spans="1:14" x14ac:dyDescent="0.3">
      <c r="A800">
        <v>3</v>
      </c>
      <c r="B800">
        <v>1</v>
      </c>
      <c r="C800" t="s">
        <v>1500</v>
      </c>
      <c r="D800" t="s">
        <v>20</v>
      </c>
      <c r="F800">
        <v>0</v>
      </c>
      <c r="G800">
        <v>0</v>
      </c>
      <c r="H800" t="s">
        <v>1501</v>
      </c>
      <c r="I800">
        <v>7.05</v>
      </c>
      <c r="K800" t="s">
        <v>17</v>
      </c>
      <c r="L800">
        <v>15</v>
      </c>
      <c r="N800" t="s">
        <v>1502</v>
      </c>
    </row>
    <row r="801" spans="1:14" x14ac:dyDescent="0.3">
      <c r="A801">
        <v>3</v>
      </c>
      <c r="B801">
        <v>0</v>
      </c>
      <c r="C801" t="s">
        <v>1503</v>
      </c>
      <c r="D801" t="s">
        <v>20</v>
      </c>
      <c r="E801">
        <v>18</v>
      </c>
      <c r="F801">
        <v>0</v>
      </c>
      <c r="G801">
        <v>0</v>
      </c>
      <c r="H801">
        <v>350036</v>
      </c>
      <c r="I801">
        <v>7.7957999999999998</v>
      </c>
      <c r="K801" t="s">
        <v>17</v>
      </c>
    </row>
    <row r="802" spans="1:14" x14ac:dyDescent="0.3">
      <c r="A802">
        <v>3</v>
      </c>
      <c r="B802">
        <v>0</v>
      </c>
      <c r="C802" t="s">
        <v>1504</v>
      </c>
      <c r="D802" t="s">
        <v>15</v>
      </c>
      <c r="F802">
        <v>0</v>
      </c>
      <c r="G802">
        <v>0</v>
      </c>
      <c r="H802">
        <v>364859</v>
      </c>
      <c r="I802">
        <v>7.75</v>
      </c>
      <c r="K802" t="s">
        <v>463</v>
      </c>
    </row>
    <row r="803" spans="1:14" x14ac:dyDescent="0.3">
      <c r="A803">
        <v>3</v>
      </c>
      <c r="B803">
        <v>0</v>
      </c>
      <c r="C803" t="s">
        <v>1505</v>
      </c>
      <c r="D803" t="s">
        <v>20</v>
      </c>
      <c r="F803">
        <v>0</v>
      </c>
      <c r="G803">
        <v>0</v>
      </c>
      <c r="H803">
        <v>364851</v>
      </c>
      <c r="I803">
        <v>7.75</v>
      </c>
      <c r="K803" t="s">
        <v>463</v>
      </c>
    </row>
    <row r="804" spans="1:14" x14ac:dyDescent="0.3">
      <c r="A804">
        <v>3</v>
      </c>
      <c r="B804">
        <v>0</v>
      </c>
      <c r="C804" t="s">
        <v>1506</v>
      </c>
      <c r="D804" t="s">
        <v>20</v>
      </c>
      <c r="F804">
        <v>0</v>
      </c>
      <c r="G804">
        <v>0</v>
      </c>
      <c r="H804">
        <v>368323</v>
      </c>
      <c r="I804">
        <v>6.95</v>
      </c>
      <c r="K804" t="s">
        <v>463</v>
      </c>
    </row>
    <row r="805" spans="1:14" x14ac:dyDescent="0.3">
      <c r="A805">
        <v>3</v>
      </c>
      <c r="B805">
        <v>0</v>
      </c>
      <c r="C805" t="s">
        <v>1507</v>
      </c>
      <c r="D805" t="s">
        <v>20</v>
      </c>
      <c r="E805">
        <v>26</v>
      </c>
      <c r="F805">
        <v>0</v>
      </c>
      <c r="G805">
        <v>0</v>
      </c>
      <c r="H805">
        <v>330910</v>
      </c>
      <c r="I805">
        <v>7.8792</v>
      </c>
      <c r="K805" t="s">
        <v>463</v>
      </c>
      <c r="N805" t="s">
        <v>1314</v>
      </c>
    </row>
    <row r="806" spans="1:14" x14ac:dyDescent="0.3">
      <c r="A806">
        <v>3</v>
      </c>
      <c r="B806">
        <v>0</v>
      </c>
      <c r="C806" t="s">
        <v>1508</v>
      </c>
      <c r="D806" t="s">
        <v>20</v>
      </c>
      <c r="F806">
        <v>0</v>
      </c>
      <c r="G806">
        <v>0</v>
      </c>
      <c r="H806">
        <v>365235</v>
      </c>
      <c r="I806">
        <v>7.75</v>
      </c>
      <c r="K806" t="s">
        <v>463</v>
      </c>
      <c r="N806" t="s">
        <v>1385</v>
      </c>
    </row>
    <row r="807" spans="1:14" x14ac:dyDescent="0.3">
      <c r="A807">
        <v>3</v>
      </c>
      <c r="B807">
        <v>1</v>
      </c>
      <c r="C807" t="s">
        <v>1509</v>
      </c>
      <c r="D807" t="s">
        <v>20</v>
      </c>
      <c r="F807">
        <v>0</v>
      </c>
      <c r="G807">
        <v>0</v>
      </c>
      <c r="H807">
        <v>1601</v>
      </c>
      <c r="I807">
        <v>56.495800000000003</v>
      </c>
      <c r="K807" t="s">
        <v>17</v>
      </c>
      <c r="L807">
        <v>13</v>
      </c>
      <c r="N807" t="s">
        <v>1302</v>
      </c>
    </row>
    <row r="808" spans="1:14" x14ac:dyDescent="0.3">
      <c r="A808">
        <v>3</v>
      </c>
      <c r="B808">
        <v>0</v>
      </c>
      <c r="C808" t="s">
        <v>1510</v>
      </c>
      <c r="D808" t="s">
        <v>15</v>
      </c>
      <c r="E808">
        <v>21</v>
      </c>
      <c r="F808">
        <v>2</v>
      </c>
      <c r="G808">
        <v>2</v>
      </c>
      <c r="H808" t="s">
        <v>1511</v>
      </c>
      <c r="I808">
        <v>34.375</v>
      </c>
      <c r="K808" t="s">
        <v>17</v>
      </c>
      <c r="N808" t="s">
        <v>1512</v>
      </c>
    </row>
    <row r="809" spans="1:14" x14ac:dyDescent="0.3">
      <c r="A809">
        <v>3</v>
      </c>
      <c r="B809">
        <v>0</v>
      </c>
      <c r="C809" t="s">
        <v>1513</v>
      </c>
      <c r="D809" t="s">
        <v>15</v>
      </c>
      <c r="E809">
        <v>9</v>
      </c>
      <c r="F809">
        <v>2</v>
      </c>
      <c r="G809">
        <v>2</v>
      </c>
      <c r="H809" t="s">
        <v>1511</v>
      </c>
      <c r="I809">
        <v>34.375</v>
      </c>
      <c r="K809" t="s">
        <v>17</v>
      </c>
      <c r="N809" t="s">
        <v>1512</v>
      </c>
    </row>
    <row r="810" spans="1:14" x14ac:dyDescent="0.3">
      <c r="A810">
        <v>3</v>
      </c>
      <c r="B810">
        <v>0</v>
      </c>
      <c r="C810" t="s">
        <v>1514</v>
      </c>
      <c r="D810" t="s">
        <v>20</v>
      </c>
      <c r="F810">
        <v>0</v>
      </c>
      <c r="G810">
        <v>0</v>
      </c>
      <c r="H810" t="s">
        <v>1515</v>
      </c>
      <c r="I810">
        <v>8.0500000000000007</v>
      </c>
      <c r="K810" t="s">
        <v>17</v>
      </c>
      <c r="N810" t="s">
        <v>1516</v>
      </c>
    </row>
    <row r="811" spans="1:14" x14ac:dyDescent="0.3">
      <c r="A811">
        <v>3</v>
      </c>
      <c r="B811">
        <v>0</v>
      </c>
      <c r="C811" t="s">
        <v>1517</v>
      </c>
      <c r="D811" t="s">
        <v>20</v>
      </c>
      <c r="E811">
        <v>18</v>
      </c>
      <c r="F811">
        <v>2</v>
      </c>
      <c r="G811">
        <v>2</v>
      </c>
      <c r="H811" t="s">
        <v>1511</v>
      </c>
      <c r="I811">
        <v>34.375</v>
      </c>
      <c r="K811" t="s">
        <v>17</v>
      </c>
      <c r="N811" t="s">
        <v>1512</v>
      </c>
    </row>
    <row r="812" spans="1:14" x14ac:dyDescent="0.3">
      <c r="A812">
        <v>3</v>
      </c>
      <c r="B812">
        <v>0</v>
      </c>
      <c r="C812" t="s">
        <v>1518</v>
      </c>
      <c r="D812" t="s">
        <v>20</v>
      </c>
      <c r="E812">
        <v>16</v>
      </c>
      <c r="F812">
        <v>1</v>
      </c>
      <c r="G812">
        <v>3</v>
      </c>
      <c r="H812" t="s">
        <v>1511</v>
      </c>
      <c r="I812">
        <v>34.375</v>
      </c>
      <c r="K812" t="s">
        <v>17</v>
      </c>
      <c r="N812" t="s">
        <v>1512</v>
      </c>
    </row>
    <row r="813" spans="1:14" x14ac:dyDescent="0.3">
      <c r="A813">
        <v>3</v>
      </c>
      <c r="B813">
        <v>0</v>
      </c>
      <c r="C813" t="s">
        <v>1519</v>
      </c>
      <c r="D813" t="s">
        <v>15</v>
      </c>
      <c r="E813">
        <v>48</v>
      </c>
      <c r="F813">
        <v>1</v>
      </c>
      <c r="G813">
        <v>3</v>
      </c>
      <c r="H813" t="s">
        <v>1511</v>
      </c>
      <c r="I813">
        <v>34.375</v>
      </c>
      <c r="K813" t="s">
        <v>17</v>
      </c>
      <c r="N813" t="s">
        <v>1512</v>
      </c>
    </row>
    <row r="814" spans="1:14" x14ac:dyDescent="0.3">
      <c r="A814">
        <v>3</v>
      </c>
      <c r="B814">
        <v>0</v>
      </c>
      <c r="C814" t="s">
        <v>1520</v>
      </c>
      <c r="D814" t="s">
        <v>20</v>
      </c>
      <c r="F814">
        <v>0</v>
      </c>
      <c r="G814">
        <v>0</v>
      </c>
      <c r="H814">
        <v>368573</v>
      </c>
      <c r="I814">
        <v>7.75</v>
      </c>
      <c r="K814" t="s">
        <v>463</v>
      </c>
      <c r="N814" t="s">
        <v>1365</v>
      </c>
    </row>
    <row r="815" spans="1:14" x14ac:dyDescent="0.3">
      <c r="A815">
        <v>3</v>
      </c>
      <c r="B815">
        <v>0</v>
      </c>
      <c r="C815" t="s">
        <v>1521</v>
      </c>
      <c r="D815" t="s">
        <v>20</v>
      </c>
      <c r="F815">
        <v>0</v>
      </c>
      <c r="G815">
        <v>0</v>
      </c>
      <c r="H815" t="s">
        <v>1522</v>
      </c>
      <c r="I815">
        <v>7.25</v>
      </c>
      <c r="K815" t="s">
        <v>17</v>
      </c>
    </row>
    <row r="816" spans="1:14" x14ac:dyDescent="0.3">
      <c r="A816">
        <v>3</v>
      </c>
      <c r="B816">
        <v>0</v>
      </c>
      <c r="C816" t="s">
        <v>1523</v>
      </c>
      <c r="D816" t="s">
        <v>20</v>
      </c>
      <c r="E816">
        <v>25</v>
      </c>
      <c r="F816">
        <v>0</v>
      </c>
      <c r="G816">
        <v>0</v>
      </c>
      <c r="H816">
        <v>36864</v>
      </c>
      <c r="I816">
        <v>7.7416999999999998</v>
      </c>
      <c r="K816" t="s">
        <v>463</v>
      </c>
      <c r="N816" t="s">
        <v>28</v>
      </c>
    </row>
    <row r="817" spans="1:14" x14ac:dyDescent="0.3">
      <c r="A817">
        <v>3</v>
      </c>
      <c r="B817">
        <v>0</v>
      </c>
      <c r="C817" t="s">
        <v>1524</v>
      </c>
      <c r="D817" t="s">
        <v>20</v>
      </c>
      <c r="F817">
        <v>0</v>
      </c>
      <c r="G817">
        <v>0</v>
      </c>
      <c r="H817">
        <v>358585</v>
      </c>
      <c r="I817">
        <v>14.5</v>
      </c>
      <c r="K817" t="s">
        <v>17</v>
      </c>
    </row>
    <row r="818" spans="1:14" x14ac:dyDescent="0.3">
      <c r="A818">
        <v>3</v>
      </c>
      <c r="B818">
        <v>0</v>
      </c>
      <c r="C818" t="s">
        <v>1525</v>
      </c>
      <c r="D818" t="s">
        <v>20</v>
      </c>
      <c r="F818">
        <v>0</v>
      </c>
      <c r="G818">
        <v>0</v>
      </c>
      <c r="H818">
        <v>349254</v>
      </c>
      <c r="I818">
        <v>7.8958000000000004</v>
      </c>
      <c r="K818" t="s">
        <v>41</v>
      </c>
    </row>
    <row r="819" spans="1:14" x14ac:dyDescent="0.3">
      <c r="A819">
        <v>3</v>
      </c>
      <c r="B819">
        <v>0</v>
      </c>
      <c r="C819" t="s">
        <v>1526</v>
      </c>
      <c r="D819" t="s">
        <v>20</v>
      </c>
      <c r="E819">
        <v>22</v>
      </c>
      <c r="F819">
        <v>0</v>
      </c>
      <c r="G819">
        <v>0</v>
      </c>
      <c r="H819">
        <v>14973</v>
      </c>
      <c r="I819">
        <v>8.0500000000000007</v>
      </c>
      <c r="K819" t="s">
        <v>17</v>
      </c>
      <c r="M819">
        <v>47</v>
      </c>
    </row>
    <row r="820" spans="1:14" x14ac:dyDescent="0.3">
      <c r="A820">
        <v>3</v>
      </c>
      <c r="B820">
        <v>1</v>
      </c>
      <c r="C820" t="s">
        <v>1527</v>
      </c>
      <c r="D820" t="s">
        <v>15</v>
      </c>
      <c r="E820">
        <v>16</v>
      </c>
      <c r="F820">
        <v>0</v>
      </c>
      <c r="G820">
        <v>0</v>
      </c>
      <c r="H820">
        <v>35851</v>
      </c>
      <c r="I820">
        <v>7.7332999999999998</v>
      </c>
      <c r="K820" t="s">
        <v>463</v>
      </c>
      <c r="L820">
        <v>16</v>
      </c>
      <c r="N820" t="s">
        <v>1357</v>
      </c>
    </row>
    <row r="821" spans="1:14" x14ac:dyDescent="0.3">
      <c r="A821">
        <v>3</v>
      </c>
      <c r="B821">
        <v>1</v>
      </c>
      <c r="C821" t="s">
        <v>1528</v>
      </c>
      <c r="D821" t="s">
        <v>15</v>
      </c>
      <c r="F821">
        <v>0</v>
      </c>
      <c r="G821">
        <v>0</v>
      </c>
      <c r="H821">
        <v>335677</v>
      </c>
      <c r="I821">
        <v>7.75</v>
      </c>
      <c r="K821" t="s">
        <v>463</v>
      </c>
      <c r="L821">
        <v>13</v>
      </c>
      <c r="N821" t="s">
        <v>1529</v>
      </c>
    </row>
    <row r="822" spans="1:14" x14ac:dyDescent="0.3">
      <c r="A822">
        <v>3</v>
      </c>
      <c r="B822">
        <v>1</v>
      </c>
      <c r="C822" t="s">
        <v>1530</v>
      </c>
      <c r="D822" t="s">
        <v>20</v>
      </c>
      <c r="E822">
        <v>9</v>
      </c>
      <c r="F822">
        <v>0</v>
      </c>
      <c r="G822">
        <v>2</v>
      </c>
      <c r="H822">
        <v>363291</v>
      </c>
      <c r="I822">
        <v>20.524999999999999</v>
      </c>
      <c r="K822" t="s">
        <v>17</v>
      </c>
      <c r="L822" t="s">
        <v>1531</v>
      </c>
      <c r="N822" t="s">
        <v>1532</v>
      </c>
    </row>
    <row r="823" spans="1:14" x14ac:dyDescent="0.3">
      <c r="A823">
        <v>3</v>
      </c>
      <c r="B823">
        <v>0</v>
      </c>
      <c r="C823" t="s">
        <v>1533</v>
      </c>
      <c r="D823" t="s">
        <v>20</v>
      </c>
      <c r="E823">
        <v>33</v>
      </c>
      <c r="F823">
        <v>1</v>
      </c>
      <c r="G823">
        <v>1</v>
      </c>
      <c r="H823">
        <v>363291</v>
      </c>
      <c r="I823">
        <v>20.524999999999999</v>
      </c>
      <c r="K823" t="s">
        <v>17</v>
      </c>
      <c r="N823" t="s">
        <v>1532</v>
      </c>
    </row>
    <row r="824" spans="1:14" x14ac:dyDescent="0.3">
      <c r="A824">
        <v>3</v>
      </c>
      <c r="B824">
        <v>0</v>
      </c>
      <c r="C824" t="s">
        <v>1534</v>
      </c>
      <c r="D824" t="s">
        <v>20</v>
      </c>
      <c r="E824">
        <v>41</v>
      </c>
      <c r="F824">
        <v>0</v>
      </c>
      <c r="G824">
        <v>0</v>
      </c>
      <c r="H824" t="s">
        <v>1535</v>
      </c>
      <c r="I824">
        <v>7.85</v>
      </c>
      <c r="K824" t="s">
        <v>17</v>
      </c>
      <c r="N824" t="s">
        <v>121</v>
      </c>
    </row>
    <row r="825" spans="1:14" x14ac:dyDescent="0.3">
      <c r="A825">
        <v>3</v>
      </c>
      <c r="B825">
        <v>1</v>
      </c>
      <c r="C825" t="s">
        <v>1536</v>
      </c>
      <c r="D825" t="s">
        <v>15</v>
      </c>
      <c r="E825">
        <v>31</v>
      </c>
      <c r="F825">
        <v>1</v>
      </c>
      <c r="G825">
        <v>1</v>
      </c>
      <c r="H825">
        <v>363291</v>
      </c>
      <c r="I825">
        <v>20.524999999999999</v>
      </c>
      <c r="K825" t="s">
        <v>17</v>
      </c>
      <c r="L825" t="s">
        <v>1531</v>
      </c>
      <c r="N825" t="s">
        <v>1532</v>
      </c>
    </row>
    <row r="826" spans="1:14" x14ac:dyDescent="0.3">
      <c r="A826">
        <v>3</v>
      </c>
      <c r="B826">
        <v>0</v>
      </c>
      <c r="C826" t="s">
        <v>1537</v>
      </c>
      <c r="D826" t="s">
        <v>20</v>
      </c>
      <c r="E826">
        <v>38</v>
      </c>
      <c r="F826">
        <v>0</v>
      </c>
      <c r="G826">
        <v>0</v>
      </c>
      <c r="H826" t="s">
        <v>1538</v>
      </c>
      <c r="I826">
        <v>7.05</v>
      </c>
      <c r="K826" t="s">
        <v>17</v>
      </c>
      <c r="N826" t="s">
        <v>1373</v>
      </c>
    </row>
    <row r="827" spans="1:14" x14ac:dyDescent="0.3">
      <c r="A827">
        <v>3</v>
      </c>
      <c r="B827">
        <v>0</v>
      </c>
      <c r="C827" t="s">
        <v>1539</v>
      </c>
      <c r="D827" t="s">
        <v>20</v>
      </c>
      <c r="E827">
        <v>9</v>
      </c>
      <c r="F827">
        <v>5</v>
      </c>
      <c r="G827">
        <v>2</v>
      </c>
      <c r="H827" t="s">
        <v>1540</v>
      </c>
      <c r="I827">
        <v>46.9</v>
      </c>
      <c r="K827" t="s">
        <v>17</v>
      </c>
      <c r="N827" t="s">
        <v>1541</v>
      </c>
    </row>
    <row r="828" spans="1:14" x14ac:dyDescent="0.3">
      <c r="A828">
        <v>3</v>
      </c>
      <c r="B828">
        <v>0</v>
      </c>
      <c r="C828" t="s">
        <v>1542</v>
      </c>
      <c r="D828" t="s">
        <v>20</v>
      </c>
      <c r="E828">
        <v>1</v>
      </c>
      <c r="F828">
        <v>5</v>
      </c>
      <c r="G828">
        <v>2</v>
      </c>
      <c r="H828" t="s">
        <v>1540</v>
      </c>
      <c r="I828">
        <v>46.9</v>
      </c>
      <c r="K828" t="s">
        <v>17</v>
      </c>
      <c r="N828" t="s">
        <v>1541</v>
      </c>
    </row>
    <row r="829" spans="1:14" x14ac:dyDescent="0.3">
      <c r="A829">
        <v>3</v>
      </c>
      <c r="B829">
        <v>0</v>
      </c>
      <c r="C829" t="s">
        <v>1543</v>
      </c>
      <c r="D829" t="s">
        <v>20</v>
      </c>
      <c r="E829">
        <v>11</v>
      </c>
      <c r="F829">
        <v>5</v>
      </c>
      <c r="G829">
        <v>2</v>
      </c>
      <c r="H829" t="s">
        <v>1540</v>
      </c>
      <c r="I829">
        <v>46.9</v>
      </c>
      <c r="K829" t="s">
        <v>17</v>
      </c>
      <c r="N829" t="s">
        <v>1541</v>
      </c>
    </row>
    <row r="830" spans="1:14" x14ac:dyDescent="0.3">
      <c r="A830">
        <v>3</v>
      </c>
      <c r="B830">
        <v>0</v>
      </c>
      <c r="C830" t="s">
        <v>1544</v>
      </c>
      <c r="D830" t="s">
        <v>15</v>
      </c>
      <c r="E830">
        <v>10</v>
      </c>
      <c r="F830">
        <v>5</v>
      </c>
      <c r="G830">
        <v>2</v>
      </c>
      <c r="H830" t="s">
        <v>1540</v>
      </c>
      <c r="I830">
        <v>46.9</v>
      </c>
      <c r="K830" t="s">
        <v>17</v>
      </c>
      <c r="N830" t="s">
        <v>1541</v>
      </c>
    </row>
    <row r="831" spans="1:14" x14ac:dyDescent="0.3">
      <c r="A831">
        <v>3</v>
      </c>
      <c r="B831">
        <v>0</v>
      </c>
      <c r="C831" t="s">
        <v>1545</v>
      </c>
      <c r="D831" t="s">
        <v>15</v>
      </c>
      <c r="E831">
        <v>16</v>
      </c>
      <c r="F831">
        <v>5</v>
      </c>
      <c r="G831">
        <v>2</v>
      </c>
      <c r="H831" t="s">
        <v>1540</v>
      </c>
      <c r="I831">
        <v>46.9</v>
      </c>
      <c r="K831" t="s">
        <v>17</v>
      </c>
      <c r="N831" t="s">
        <v>1541</v>
      </c>
    </row>
    <row r="832" spans="1:14" x14ac:dyDescent="0.3">
      <c r="A832">
        <v>3</v>
      </c>
      <c r="B832">
        <v>0</v>
      </c>
      <c r="C832" t="s">
        <v>1546</v>
      </c>
      <c r="D832" t="s">
        <v>20</v>
      </c>
      <c r="E832">
        <v>14</v>
      </c>
      <c r="F832">
        <v>5</v>
      </c>
      <c r="G832">
        <v>2</v>
      </c>
      <c r="H832" t="s">
        <v>1540</v>
      </c>
      <c r="I832">
        <v>46.9</v>
      </c>
      <c r="K832" t="s">
        <v>17</v>
      </c>
      <c r="N832" t="s">
        <v>1541</v>
      </c>
    </row>
    <row r="833" spans="1:14" x14ac:dyDescent="0.3">
      <c r="A833">
        <v>3</v>
      </c>
      <c r="B833">
        <v>0</v>
      </c>
      <c r="C833" t="s">
        <v>1547</v>
      </c>
      <c r="D833" t="s">
        <v>20</v>
      </c>
      <c r="E833">
        <v>40</v>
      </c>
      <c r="F833">
        <v>1</v>
      </c>
      <c r="G833">
        <v>6</v>
      </c>
      <c r="H833" t="s">
        <v>1540</v>
      </c>
      <c r="I833">
        <v>46.9</v>
      </c>
      <c r="K833" t="s">
        <v>17</v>
      </c>
      <c r="N833" t="s">
        <v>1541</v>
      </c>
    </row>
    <row r="834" spans="1:14" x14ac:dyDescent="0.3">
      <c r="A834">
        <v>3</v>
      </c>
      <c r="B834">
        <v>0</v>
      </c>
      <c r="C834" t="s">
        <v>1548</v>
      </c>
      <c r="D834" t="s">
        <v>15</v>
      </c>
      <c r="E834">
        <v>43</v>
      </c>
      <c r="F834">
        <v>1</v>
      </c>
      <c r="G834">
        <v>6</v>
      </c>
      <c r="H834" t="s">
        <v>1540</v>
      </c>
      <c r="I834">
        <v>46.9</v>
      </c>
      <c r="K834" t="s">
        <v>17</v>
      </c>
      <c r="N834" t="s">
        <v>1541</v>
      </c>
    </row>
    <row r="835" spans="1:14" x14ac:dyDescent="0.3">
      <c r="A835">
        <v>3</v>
      </c>
      <c r="B835">
        <v>0</v>
      </c>
      <c r="C835" t="s">
        <v>1549</v>
      </c>
      <c r="D835" t="s">
        <v>20</v>
      </c>
      <c r="E835">
        <v>51</v>
      </c>
      <c r="F835">
        <v>0</v>
      </c>
      <c r="G835">
        <v>0</v>
      </c>
      <c r="H835">
        <v>21440</v>
      </c>
      <c r="I835">
        <v>8.0500000000000007</v>
      </c>
      <c r="K835" t="s">
        <v>17</v>
      </c>
      <c r="N835" t="s">
        <v>1550</v>
      </c>
    </row>
    <row r="836" spans="1:14" x14ac:dyDescent="0.3">
      <c r="A836">
        <v>3</v>
      </c>
      <c r="B836">
        <v>0</v>
      </c>
      <c r="C836" t="s">
        <v>1551</v>
      </c>
      <c r="D836" t="s">
        <v>20</v>
      </c>
      <c r="E836">
        <v>32</v>
      </c>
      <c r="F836">
        <v>0</v>
      </c>
      <c r="G836">
        <v>0</v>
      </c>
      <c r="H836">
        <v>8471</v>
      </c>
      <c r="I836">
        <v>8.3625000000000007</v>
      </c>
      <c r="K836" t="s">
        <v>17</v>
      </c>
      <c r="N836" t="s">
        <v>1552</v>
      </c>
    </row>
    <row r="837" spans="1:14" x14ac:dyDescent="0.3">
      <c r="A837">
        <v>3</v>
      </c>
      <c r="B837">
        <v>0</v>
      </c>
      <c r="C837" t="s">
        <v>1553</v>
      </c>
      <c r="D837" t="s">
        <v>20</v>
      </c>
      <c r="F837">
        <v>0</v>
      </c>
      <c r="G837">
        <v>0</v>
      </c>
      <c r="H837">
        <v>376563</v>
      </c>
      <c r="I837">
        <v>8.0500000000000007</v>
      </c>
      <c r="K837" t="s">
        <v>17</v>
      </c>
    </row>
    <row r="838" spans="1:14" x14ac:dyDescent="0.3">
      <c r="A838">
        <v>3</v>
      </c>
      <c r="B838">
        <v>0</v>
      </c>
      <c r="C838" t="s">
        <v>1554</v>
      </c>
      <c r="D838" t="s">
        <v>20</v>
      </c>
      <c r="E838">
        <v>20</v>
      </c>
      <c r="F838">
        <v>0</v>
      </c>
      <c r="G838">
        <v>0</v>
      </c>
      <c r="H838">
        <v>7534</v>
      </c>
      <c r="I838">
        <v>9.8458000000000006</v>
      </c>
      <c r="K838" t="s">
        <v>17</v>
      </c>
      <c r="N838" t="s">
        <v>1555</v>
      </c>
    </row>
    <row r="839" spans="1:14" x14ac:dyDescent="0.3">
      <c r="A839">
        <v>3</v>
      </c>
      <c r="B839">
        <v>0</v>
      </c>
      <c r="C839" t="s">
        <v>1556</v>
      </c>
      <c r="D839" t="s">
        <v>20</v>
      </c>
      <c r="E839">
        <v>37</v>
      </c>
      <c r="F839">
        <v>2</v>
      </c>
      <c r="G839">
        <v>0</v>
      </c>
      <c r="H839">
        <v>3101276</v>
      </c>
      <c r="I839">
        <v>7.9249999999999998</v>
      </c>
      <c r="K839" t="s">
        <v>17</v>
      </c>
      <c r="M839">
        <v>98</v>
      </c>
      <c r="N839" t="s">
        <v>1273</v>
      </c>
    </row>
    <row r="840" spans="1:14" x14ac:dyDescent="0.3">
      <c r="A840">
        <v>3</v>
      </c>
      <c r="B840">
        <v>0</v>
      </c>
      <c r="C840" t="s">
        <v>1557</v>
      </c>
      <c r="D840" t="s">
        <v>20</v>
      </c>
      <c r="E840">
        <v>28</v>
      </c>
      <c r="F840">
        <v>2</v>
      </c>
      <c r="G840">
        <v>0</v>
      </c>
      <c r="H840">
        <v>3101277</v>
      </c>
      <c r="I840">
        <v>7.9249999999999998</v>
      </c>
      <c r="K840" t="s">
        <v>17</v>
      </c>
      <c r="N840" t="s">
        <v>1273</v>
      </c>
    </row>
    <row r="841" spans="1:14" x14ac:dyDescent="0.3">
      <c r="A841">
        <v>3</v>
      </c>
      <c r="B841">
        <v>0</v>
      </c>
      <c r="C841" t="s">
        <v>1558</v>
      </c>
      <c r="D841" t="s">
        <v>20</v>
      </c>
      <c r="E841">
        <v>19</v>
      </c>
      <c r="F841">
        <v>0</v>
      </c>
      <c r="G841">
        <v>0</v>
      </c>
      <c r="H841">
        <v>347069</v>
      </c>
      <c r="I841">
        <v>7.7750000000000004</v>
      </c>
      <c r="K841" t="s">
        <v>17</v>
      </c>
      <c r="N841" t="s">
        <v>1559</v>
      </c>
    </row>
    <row r="842" spans="1:14" x14ac:dyDescent="0.3">
      <c r="A842">
        <v>3</v>
      </c>
      <c r="B842">
        <v>0</v>
      </c>
      <c r="C842" t="s">
        <v>1560</v>
      </c>
      <c r="D842" t="s">
        <v>15</v>
      </c>
      <c r="E842">
        <v>24</v>
      </c>
      <c r="F842">
        <v>0</v>
      </c>
      <c r="G842">
        <v>0</v>
      </c>
      <c r="H842">
        <v>349236</v>
      </c>
      <c r="I842">
        <v>8.85</v>
      </c>
      <c r="K842" t="s">
        <v>17</v>
      </c>
    </row>
    <row r="843" spans="1:14" x14ac:dyDescent="0.3">
      <c r="A843">
        <v>3</v>
      </c>
      <c r="B843">
        <v>0</v>
      </c>
      <c r="C843" t="s">
        <v>1561</v>
      </c>
      <c r="D843" t="s">
        <v>15</v>
      </c>
      <c r="E843">
        <v>17</v>
      </c>
      <c r="F843">
        <v>0</v>
      </c>
      <c r="G843">
        <v>0</v>
      </c>
      <c r="H843" t="s">
        <v>1562</v>
      </c>
      <c r="I843">
        <v>7.7332999999999998</v>
      </c>
      <c r="K843" t="s">
        <v>463</v>
      </c>
    </row>
    <row r="844" spans="1:14" x14ac:dyDescent="0.3">
      <c r="A844">
        <v>3</v>
      </c>
      <c r="B844">
        <v>0</v>
      </c>
      <c r="C844" t="s">
        <v>1563</v>
      </c>
      <c r="D844" t="s">
        <v>20</v>
      </c>
      <c r="F844">
        <v>1</v>
      </c>
      <c r="G844">
        <v>0</v>
      </c>
      <c r="H844">
        <v>65303</v>
      </c>
      <c r="I844">
        <v>19.966699999999999</v>
      </c>
      <c r="K844" t="s">
        <v>17</v>
      </c>
    </row>
    <row r="845" spans="1:14" x14ac:dyDescent="0.3">
      <c r="A845">
        <v>3</v>
      </c>
      <c r="B845">
        <v>0</v>
      </c>
      <c r="C845" t="s">
        <v>1564</v>
      </c>
      <c r="D845" t="s">
        <v>20</v>
      </c>
      <c r="F845">
        <v>1</v>
      </c>
      <c r="G845">
        <v>0</v>
      </c>
      <c r="H845">
        <v>65304</v>
      </c>
      <c r="I845">
        <v>19.966699999999999</v>
      </c>
      <c r="K845" t="s">
        <v>17</v>
      </c>
    </row>
    <row r="846" spans="1:14" x14ac:dyDescent="0.3">
      <c r="A846">
        <v>3</v>
      </c>
      <c r="B846">
        <v>0</v>
      </c>
      <c r="C846" t="s">
        <v>1565</v>
      </c>
      <c r="D846" t="s">
        <v>20</v>
      </c>
      <c r="E846">
        <v>28</v>
      </c>
      <c r="F846">
        <v>1</v>
      </c>
      <c r="G846">
        <v>0</v>
      </c>
      <c r="H846" t="s">
        <v>1566</v>
      </c>
      <c r="I846">
        <v>15.85</v>
      </c>
      <c r="K846" t="s">
        <v>17</v>
      </c>
    </row>
    <row r="847" spans="1:14" x14ac:dyDescent="0.3">
      <c r="A847">
        <v>3</v>
      </c>
      <c r="B847">
        <v>1</v>
      </c>
      <c r="C847" t="s">
        <v>1567</v>
      </c>
      <c r="D847" t="s">
        <v>15</v>
      </c>
      <c r="E847">
        <v>24</v>
      </c>
      <c r="F847">
        <v>1</v>
      </c>
      <c r="G847">
        <v>0</v>
      </c>
      <c r="H847" t="s">
        <v>1566</v>
      </c>
      <c r="I847">
        <v>15.85</v>
      </c>
      <c r="K847" t="s">
        <v>17</v>
      </c>
      <c r="L847">
        <v>15</v>
      </c>
    </row>
    <row r="848" spans="1:14" x14ac:dyDescent="0.3">
      <c r="A848">
        <v>3</v>
      </c>
      <c r="B848">
        <v>0</v>
      </c>
      <c r="C848" t="s">
        <v>1568</v>
      </c>
      <c r="D848" t="s">
        <v>20</v>
      </c>
      <c r="E848">
        <v>20</v>
      </c>
      <c r="F848">
        <v>0</v>
      </c>
      <c r="G848">
        <v>0</v>
      </c>
      <c r="H848">
        <v>345769</v>
      </c>
      <c r="I848">
        <v>9.5</v>
      </c>
      <c r="K848" t="s">
        <v>17</v>
      </c>
    </row>
    <row r="849" spans="1:13" x14ac:dyDescent="0.3">
      <c r="A849">
        <v>3</v>
      </c>
      <c r="B849">
        <v>0</v>
      </c>
      <c r="C849" t="s">
        <v>1569</v>
      </c>
      <c r="D849" t="s">
        <v>20</v>
      </c>
      <c r="E849">
        <v>23.5</v>
      </c>
      <c r="F849">
        <v>0</v>
      </c>
      <c r="G849">
        <v>0</v>
      </c>
      <c r="H849">
        <v>2693</v>
      </c>
      <c r="I849">
        <v>7.2291999999999996</v>
      </c>
      <c r="K849" t="s">
        <v>41</v>
      </c>
      <c r="M849">
        <v>188</v>
      </c>
    </row>
    <row r="850" spans="1:13" x14ac:dyDescent="0.3">
      <c r="A850">
        <v>3</v>
      </c>
      <c r="B850">
        <v>0</v>
      </c>
      <c r="C850" t="s">
        <v>1570</v>
      </c>
      <c r="D850" t="s">
        <v>20</v>
      </c>
      <c r="E850">
        <v>41</v>
      </c>
      <c r="F850">
        <v>2</v>
      </c>
      <c r="G850">
        <v>0</v>
      </c>
      <c r="H850">
        <v>350026</v>
      </c>
      <c r="I850">
        <v>14.1083</v>
      </c>
      <c r="K850" t="s">
        <v>17</v>
      </c>
    </row>
    <row r="851" spans="1:13" x14ac:dyDescent="0.3">
      <c r="A851">
        <v>3</v>
      </c>
      <c r="B851">
        <v>0</v>
      </c>
      <c r="C851" t="s">
        <v>1571</v>
      </c>
      <c r="D851" t="s">
        <v>20</v>
      </c>
      <c r="E851">
        <v>26</v>
      </c>
      <c r="F851">
        <v>1</v>
      </c>
      <c r="G851">
        <v>0</v>
      </c>
      <c r="H851">
        <v>350025</v>
      </c>
      <c r="I851">
        <v>7.8541999999999996</v>
      </c>
      <c r="K851" t="s">
        <v>17</v>
      </c>
    </row>
    <row r="852" spans="1:13" x14ac:dyDescent="0.3">
      <c r="A852">
        <v>3</v>
      </c>
      <c r="B852">
        <v>0</v>
      </c>
      <c r="C852" t="s">
        <v>1572</v>
      </c>
      <c r="D852" t="s">
        <v>20</v>
      </c>
      <c r="E852">
        <v>21</v>
      </c>
      <c r="F852">
        <v>0</v>
      </c>
      <c r="G852">
        <v>0</v>
      </c>
      <c r="H852">
        <v>350029</v>
      </c>
      <c r="I852">
        <v>7.8541999999999996</v>
      </c>
      <c r="K852" t="s">
        <v>17</v>
      </c>
      <c r="M852">
        <v>69</v>
      </c>
    </row>
    <row r="853" spans="1:13" x14ac:dyDescent="0.3">
      <c r="A853">
        <v>3</v>
      </c>
      <c r="B853">
        <v>1</v>
      </c>
      <c r="C853" t="s">
        <v>1573</v>
      </c>
      <c r="D853" t="s">
        <v>15</v>
      </c>
      <c r="E853">
        <v>45</v>
      </c>
      <c r="F853">
        <v>1</v>
      </c>
      <c r="G853">
        <v>0</v>
      </c>
      <c r="H853">
        <v>350026</v>
      </c>
      <c r="I853">
        <v>14.1083</v>
      </c>
      <c r="K853" t="s">
        <v>17</v>
      </c>
      <c r="L853">
        <v>11</v>
      </c>
    </row>
    <row r="854" spans="1:13" x14ac:dyDescent="0.3">
      <c r="A854">
        <v>3</v>
      </c>
      <c r="B854">
        <v>0</v>
      </c>
      <c r="C854" t="s">
        <v>1574</v>
      </c>
      <c r="D854" t="s">
        <v>15</v>
      </c>
      <c r="F854">
        <v>0</v>
      </c>
      <c r="G854">
        <v>0</v>
      </c>
      <c r="H854" t="s">
        <v>1575</v>
      </c>
      <c r="I854">
        <v>7.55</v>
      </c>
      <c r="K854" t="s">
        <v>17</v>
      </c>
    </row>
    <row r="855" spans="1:13" x14ac:dyDescent="0.3">
      <c r="A855">
        <v>3</v>
      </c>
      <c r="B855">
        <v>0</v>
      </c>
      <c r="C855" t="s">
        <v>1576</v>
      </c>
      <c r="D855" t="s">
        <v>20</v>
      </c>
      <c r="E855">
        <v>25</v>
      </c>
      <c r="F855">
        <v>0</v>
      </c>
      <c r="G855">
        <v>0</v>
      </c>
      <c r="H855">
        <v>374887</v>
      </c>
      <c r="I855">
        <v>7.25</v>
      </c>
      <c r="K855" t="s">
        <v>17</v>
      </c>
      <c r="L855" t="s">
        <v>54</v>
      </c>
    </row>
    <row r="856" spans="1:13" x14ac:dyDescent="0.3">
      <c r="A856">
        <v>3</v>
      </c>
      <c r="B856">
        <v>0</v>
      </c>
      <c r="C856" t="s">
        <v>1577</v>
      </c>
      <c r="D856" t="s">
        <v>20</v>
      </c>
      <c r="F856">
        <v>0</v>
      </c>
      <c r="G856">
        <v>0</v>
      </c>
      <c r="H856">
        <v>394140</v>
      </c>
      <c r="I856">
        <v>6.8582999999999998</v>
      </c>
      <c r="K856" t="s">
        <v>463</v>
      </c>
    </row>
    <row r="857" spans="1:13" x14ac:dyDescent="0.3">
      <c r="A857">
        <v>3</v>
      </c>
      <c r="B857">
        <v>0</v>
      </c>
      <c r="C857" t="s">
        <v>1578</v>
      </c>
      <c r="D857" t="s">
        <v>20</v>
      </c>
      <c r="E857">
        <v>11</v>
      </c>
      <c r="F857">
        <v>0</v>
      </c>
      <c r="G857">
        <v>0</v>
      </c>
      <c r="H857">
        <v>2699</v>
      </c>
      <c r="I857">
        <v>18.787500000000001</v>
      </c>
      <c r="K857" t="s">
        <v>41</v>
      </c>
    </row>
    <row r="858" spans="1:13" x14ac:dyDescent="0.3">
      <c r="A858">
        <v>3</v>
      </c>
      <c r="B858">
        <v>1</v>
      </c>
      <c r="C858" t="s">
        <v>1579</v>
      </c>
      <c r="D858" t="s">
        <v>15</v>
      </c>
      <c r="F858">
        <v>0</v>
      </c>
      <c r="G858">
        <v>0</v>
      </c>
      <c r="H858">
        <v>370375</v>
      </c>
      <c r="I858">
        <v>7.75</v>
      </c>
      <c r="K858" t="s">
        <v>463</v>
      </c>
      <c r="L858">
        <v>16</v>
      </c>
    </row>
    <row r="859" spans="1:13" x14ac:dyDescent="0.3">
      <c r="A859">
        <v>3</v>
      </c>
      <c r="B859">
        <v>1</v>
      </c>
      <c r="C859" t="s">
        <v>1580</v>
      </c>
      <c r="D859" t="s">
        <v>20</v>
      </c>
      <c r="E859">
        <v>27</v>
      </c>
      <c r="F859">
        <v>0</v>
      </c>
      <c r="G859">
        <v>0</v>
      </c>
      <c r="H859">
        <v>347089</v>
      </c>
      <c r="I859">
        <v>6.9749999999999996</v>
      </c>
      <c r="K859" t="s">
        <v>17</v>
      </c>
      <c r="L859">
        <v>15</v>
      </c>
    </row>
    <row r="860" spans="1:13" x14ac:dyDescent="0.3">
      <c r="A860">
        <v>3</v>
      </c>
      <c r="B860">
        <v>1</v>
      </c>
      <c r="C860" t="s">
        <v>1581</v>
      </c>
      <c r="D860" t="s">
        <v>20</v>
      </c>
      <c r="F860">
        <v>0</v>
      </c>
      <c r="G860">
        <v>0</v>
      </c>
      <c r="H860">
        <v>1601</v>
      </c>
      <c r="I860">
        <v>56.495800000000003</v>
      </c>
      <c r="K860" t="s">
        <v>17</v>
      </c>
      <c r="L860" t="s">
        <v>41</v>
      </c>
    </row>
    <row r="861" spans="1:13" x14ac:dyDescent="0.3">
      <c r="A861">
        <v>3</v>
      </c>
      <c r="B861">
        <v>0</v>
      </c>
      <c r="C861" t="s">
        <v>1582</v>
      </c>
      <c r="D861" t="s">
        <v>15</v>
      </c>
      <c r="E861">
        <v>18</v>
      </c>
      <c r="F861">
        <v>0</v>
      </c>
      <c r="G861">
        <v>0</v>
      </c>
      <c r="H861">
        <v>365226</v>
      </c>
      <c r="I861">
        <v>6.75</v>
      </c>
      <c r="K861" t="s">
        <v>463</v>
      </c>
    </row>
    <row r="862" spans="1:13" x14ac:dyDescent="0.3">
      <c r="A862">
        <v>3</v>
      </c>
      <c r="B862">
        <v>1</v>
      </c>
      <c r="C862" t="s">
        <v>1583</v>
      </c>
      <c r="D862" t="s">
        <v>15</v>
      </c>
      <c r="E862">
        <v>26</v>
      </c>
      <c r="F862">
        <v>0</v>
      </c>
      <c r="G862">
        <v>0</v>
      </c>
      <c r="H862" t="s">
        <v>1584</v>
      </c>
      <c r="I862">
        <v>7.9249999999999998</v>
      </c>
      <c r="K862" t="s">
        <v>17</v>
      </c>
    </row>
    <row r="863" spans="1:13" x14ac:dyDescent="0.3">
      <c r="A863">
        <v>3</v>
      </c>
      <c r="B863">
        <v>0</v>
      </c>
      <c r="C863" t="s">
        <v>1585</v>
      </c>
      <c r="D863" t="s">
        <v>15</v>
      </c>
      <c r="E863">
        <v>23</v>
      </c>
      <c r="F863">
        <v>0</v>
      </c>
      <c r="G863">
        <v>0</v>
      </c>
      <c r="H863" t="s">
        <v>1586</v>
      </c>
      <c r="I863">
        <v>7.9249999999999998</v>
      </c>
      <c r="K863" t="s">
        <v>17</v>
      </c>
    </row>
    <row r="864" spans="1:13" x14ac:dyDescent="0.3">
      <c r="A864">
        <v>3</v>
      </c>
      <c r="B864">
        <v>1</v>
      </c>
      <c r="C864" t="s">
        <v>1587</v>
      </c>
      <c r="D864" t="s">
        <v>15</v>
      </c>
      <c r="E864">
        <v>22</v>
      </c>
      <c r="F864">
        <v>0</v>
      </c>
      <c r="G864">
        <v>0</v>
      </c>
      <c r="H864">
        <v>7548</v>
      </c>
      <c r="I864">
        <v>8.9625000000000004</v>
      </c>
      <c r="K864" t="s">
        <v>17</v>
      </c>
      <c r="L864" t="s">
        <v>41</v>
      </c>
    </row>
    <row r="865" spans="1:13" x14ac:dyDescent="0.3">
      <c r="A865">
        <v>3</v>
      </c>
      <c r="B865">
        <v>0</v>
      </c>
      <c r="C865" t="s">
        <v>1588</v>
      </c>
      <c r="D865" t="s">
        <v>20</v>
      </c>
      <c r="E865">
        <v>28</v>
      </c>
      <c r="F865">
        <v>0</v>
      </c>
      <c r="G865">
        <v>0</v>
      </c>
      <c r="H865">
        <v>349243</v>
      </c>
      <c r="I865">
        <v>7.8958000000000004</v>
      </c>
      <c r="K865" t="s">
        <v>17</v>
      </c>
      <c r="M865">
        <v>306</v>
      </c>
    </row>
    <row r="866" spans="1:13" x14ac:dyDescent="0.3">
      <c r="A866">
        <v>3</v>
      </c>
      <c r="B866">
        <v>0</v>
      </c>
      <c r="C866" t="s">
        <v>1589</v>
      </c>
      <c r="D866" t="s">
        <v>15</v>
      </c>
      <c r="E866">
        <v>28</v>
      </c>
      <c r="F866">
        <v>0</v>
      </c>
      <c r="G866">
        <v>0</v>
      </c>
      <c r="H866">
        <v>347086</v>
      </c>
      <c r="I866">
        <v>7.7750000000000004</v>
      </c>
      <c r="K866" t="s">
        <v>17</v>
      </c>
    </row>
    <row r="867" spans="1:13" x14ac:dyDescent="0.3">
      <c r="A867">
        <v>3</v>
      </c>
      <c r="B867">
        <v>0</v>
      </c>
      <c r="C867" t="s">
        <v>1590</v>
      </c>
      <c r="D867" t="s">
        <v>15</v>
      </c>
      <c r="F867">
        <v>0</v>
      </c>
      <c r="G867">
        <v>0</v>
      </c>
      <c r="H867">
        <v>382649</v>
      </c>
      <c r="I867">
        <v>7.75</v>
      </c>
      <c r="K867" t="s">
        <v>463</v>
      </c>
    </row>
    <row r="868" spans="1:13" x14ac:dyDescent="0.3">
      <c r="A868">
        <v>3</v>
      </c>
      <c r="B868">
        <v>1</v>
      </c>
      <c r="C868" t="s">
        <v>1591</v>
      </c>
      <c r="D868" t="s">
        <v>15</v>
      </c>
      <c r="E868">
        <v>2</v>
      </c>
      <c r="F868">
        <v>0</v>
      </c>
      <c r="G868">
        <v>1</v>
      </c>
      <c r="H868">
        <v>3101298</v>
      </c>
      <c r="I868">
        <v>12.2875</v>
      </c>
      <c r="K868" t="s">
        <v>17</v>
      </c>
      <c r="L868">
        <v>15</v>
      </c>
    </row>
    <row r="869" spans="1:13" x14ac:dyDescent="0.3">
      <c r="A869">
        <v>3</v>
      </c>
      <c r="B869">
        <v>1</v>
      </c>
      <c r="C869" t="s">
        <v>1592</v>
      </c>
      <c r="D869" t="s">
        <v>15</v>
      </c>
      <c r="E869">
        <v>22</v>
      </c>
      <c r="F869">
        <v>1</v>
      </c>
      <c r="G869">
        <v>1</v>
      </c>
      <c r="H869">
        <v>3101298</v>
      </c>
      <c r="I869">
        <v>12.2875</v>
      </c>
      <c r="K869" t="s">
        <v>17</v>
      </c>
      <c r="L869">
        <v>15</v>
      </c>
    </row>
    <row r="870" spans="1:13" x14ac:dyDescent="0.3">
      <c r="A870">
        <v>3</v>
      </c>
      <c r="B870">
        <v>0</v>
      </c>
      <c r="C870" t="s">
        <v>1593</v>
      </c>
      <c r="D870" t="s">
        <v>20</v>
      </c>
      <c r="E870">
        <v>43</v>
      </c>
      <c r="F870">
        <v>0</v>
      </c>
      <c r="G870">
        <v>0</v>
      </c>
      <c r="H870" t="s">
        <v>1594</v>
      </c>
      <c r="I870">
        <v>6.45</v>
      </c>
      <c r="K870" t="s">
        <v>17</v>
      </c>
    </row>
    <row r="871" spans="1:13" x14ac:dyDescent="0.3">
      <c r="A871">
        <v>3</v>
      </c>
      <c r="B871">
        <v>0</v>
      </c>
      <c r="C871" t="s">
        <v>1595</v>
      </c>
      <c r="D871" t="s">
        <v>20</v>
      </c>
      <c r="E871">
        <v>28</v>
      </c>
      <c r="F871">
        <v>0</v>
      </c>
      <c r="G871">
        <v>0</v>
      </c>
      <c r="H871" t="s">
        <v>1220</v>
      </c>
      <c r="I871">
        <v>22.524999999999999</v>
      </c>
      <c r="K871" t="s">
        <v>17</v>
      </c>
    </row>
    <row r="872" spans="1:13" x14ac:dyDescent="0.3">
      <c r="A872">
        <v>3</v>
      </c>
      <c r="B872">
        <v>1</v>
      </c>
      <c r="C872" t="s">
        <v>1596</v>
      </c>
      <c r="D872" t="s">
        <v>15</v>
      </c>
      <c r="E872">
        <v>27</v>
      </c>
      <c r="F872">
        <v>0</v>
      </c>
      <c r="G872">
        <v>0</v>
      </c>
      <c r="H872" t="s">
        <v>1597</v>
      </c>
      <c r="I872">
        <v>7.9249999999999998</v>
      </c>
      <c r="K872" t="s">
        <v>17</v>
      </c>
    </row>
    <row r="873" spans="1:13" x14ac:dyDescent="0.3">
      <c r="A873">
        <v>3</v>
      </c>
      <c r="B873">
        <v>0</v>
      </c>
      <c r="C873" t="s">
        <v>1598</v>
      </c>
      <c r="D873" t="s">
        <v>20</v>
      </c>
      <c r="F873">
        <v>0</v>
      </c>
      <c r="G873">
        <v>0</v>
      </c>
      <c r="H873">
        <v>370377</v>
      </c>
      <c r="I873">
        <v>7.75</v>
      </c>
      <c r="K873" t="s">
        <v>463</v>
      </c>
    </row>
    <row r="874" spans="1:13" x14ac:dyDescent="0.3">
      <c r="A874">
        <v>3</v>
      </c>
      <c r="B874">
        <v>1</v>
      </c>
      <c r="C874" t="s">
        <v>1599</v>
      </c>
      <c r="D874" t="s">
        <v>15</v>
      </c>
      <c r="F874">
        <v>0</v>
      </c>
      <c r="G874">
        <v>0</v>
      </c>
      <c r="H874" t="s">
        <v>1600</v>
      </c>
      <c r="I874">
        <v>8.0500000000000007</v>
      </c>
      <c r="K874" t="s">
        <v>17</v>
      </c>
      <c r="L874" t="s">
        <v>41</v>
      </c>
    </row>
    <row r="875" spans="1:13" x14ac:dyDescent="0.3">
      <c r="A875">
        <v>3</v>
      </c>
      <c r="B875">
        <v>0</v>
      </c>
      <c r="C875" t="s">
        <v>1601</v>
      </c>
      <c r="D875" t="s">
        <v>20</v>
      </c>
      <c r="E875">
        <v>42</v>
      </c>
      <c r="F875">
        <v>0</v>
      </c>
      <c r="G875">
        <v>0</v>
      </c>
      <c r="H875">
        <v>348121</v>
      </c>
      <c r="I875">
        <v>7.65</v>
      </c>
      <c r="J875" t="s">
        <v>1186</v>
      </c>
      <c r="K875" t="s">
        <v>17</v>
      </c>
      <c r="M875">
        <v>120</v>
      </c>
    </row>
    <row r="876" spans="1:13" x14ac:dyDescent="0.3">
      <c r="A876">
        <v>3</v>
      </c>
      <c r="B876">
        <v>1</v>
      </c>
      <c r="C876" t="s">
        <v>1602</v>
      </c>
      <c r="D876" t="s">
        <v>20</v>
      </c>
      <c r="F876">
        <v>0</v>
      </c>
      <c r="G876">
        <v>0</v>
      </c>
      <c r="H876">
        <v>3470</v>
      </c>
      <c r="I876">
        <v>7.8875000000000002</v>
      </c>
      <c r="K876" t="s">
        <v>17</v>
      </c>
      <c r="L876" t="s">
        <v>41</v>
      </c>
    </row>
    <row r="877" spans="1:13" x14ac:dyDescent="0.3">
      <c r="A877">
        <v>3</v>
      </c>
      <c r="B877">
        <v>0</v>
      </c>
      <c r="C877" t="s">
        <v>1603</v>
      </c>
      <c r="D877" t="s">
        <v>20</v>
      </c>
      <c r="E877">
        <v>30</v>
      </c>
      <c r="F877">
        <v>0</v>
      </c>
      <c r="G877">
        <v>0</v>
      </c>
      <c r="H877">
        <v>2685</v>
      </c>
      <c r="I877">
        <v>7.2291999999999996</v>
      </c>
      <c r="K877" t="s">
        <v>41</v>
      </c>
    </row>
    <row r="878" spans="1:13" x14ac:dyDescent="0.3">
      <c r="A878">
        <v>3</v>
      </c>
      <c r="B878">
        <v>0</v>
      </c>
      <c r="C878" t="s">
        <v>1604</v>
      </c>
      <c r="D878" t="s">
        <v>20</v>
      </c>
      <c r="F878">
        <v>0</v>
      </c>
      <c r="G878">
        <v>0</v>
      </c>
      <c r="H878">
        <v>349220</v>
      </c>
      <c r="I878">
        <v>7.8958000000000004</v>
      </c>
      <c r="K878" t="s">
        <v>17</v>
      </c>
    </row>
    <row r="879" spans="1:13" x14ac:dyDescent="0.3">
      <c r="A879">
        <v>3</v>
      </c>
      <c r="B879">
        <v>0</v>
      </c>
      <c r="C879" t="s">
        <v>1605</v>
      </c>
      <c r="D879" t="s">
        <v>15</v>
      </c>
      <c r="E879">
        <v>27</v>
      </c>
      <c r="F879">
        <v>1</v>
      </c>
      <c r="G879">
        <v>0</v>
      </c>
      <c r="H879" t="s">
        <v>1606</v>
      </c>
      <c r="I879">
        <v>7.9249999999999998</v>
      </c>
      <c r="K879" t="s">
        <v>17</v>
      </c>
    </row>
    <row r="880" spans="1:13" x14ac:dyDescent="0.3">
      <c r="A880">
        <v>3</v>
      </c>
      <c r="B880">
        <v>0</v>
      </c>
      <c r="C880" t="s">
        <v>1607</v>
      </c>
      <c r="D880" t="s">
        <v>15</v>
      </c>
      <c r="E880">
        <v>25</v>
      </c>
      <c r="F880">
        <v>1</v>
      </c>
      <c r="G880">
        <v>0</v>
      </c>
      <c r="H880" t="s">
        <v>1608</v>
      </c>
      <c r="I880">
        <v>7.9249999999999998</v>
      </c>
      <c r="K880" t="s">
        <v>17</v>
      </c>
    </row>
    <row r="881" spans="1:13" x14ac:dyDescent="0.3">
      <c r="A881">
        <v>3</v>
      </c>
      <c r="B881">
        <v>0</v>
      </c>
      <c r="C881" t="s">
        <v>1609</v>
      </c>
      <c r="D881" t="s">
        <v>20</v>
      </c>
      <c r="F881">
        <v>0</v>
      </c>
      <c r="G881">
        <v>0</v>
      </c>
      <c r="H881">
        <v>349201</v>
      </c>
      <c r="I881">
        <v>7.8958000000000004</v>
      </c>
      <c r="K881" t="s">
        <v>17</v>
      </c>
    </row>
    <row r="882" spans="1:13" x14ac:dyDescent="0.3">
      <c r="A882">
        <v>3</v>
      </c>
      <c r="B882">
        <v>1</v>
      </c>
      <c r="C882" t="s">
        <v>1610</v>
      </c>
      <c r="D882" t="s">
        <v>20</v>
      </c>
      <c r="E882">
        <v>29</v>
      </c>
      <c r="F882">
        <v>0</v>
      </c>
      <c r="G882">
        <v>0</v>
      </c>
      <c r="H882">
        <v>349240</v>
      </c>
      <c r="I882">
        <v>7.8958000000000004</v>
      </c>
      <c r="K882" t="s">
        <v>41</v>
      </c>
      <c r="L882">
        <v>15</v>
      </c>
    </row>
    <row r="883" spans="1:13" x14ac:dyDescent="0.3">
      <c r="A883">
        <v>3</v>
      </c>
      <c r="B883">
        <v>1</v>
      </c>
      <c r="C883" t="s">
        <v>1611</v>
      </c>
      <c r="D883" t="s">
        <v>20</v>
      </c>
      <c r="E883">
        <v>21</v>
      </c>
      <c r="F883">
        <v>0</v>
      </c>
      <c r="G883">
        <v>0</v>
      </c>
      <c r="H883">
        <v>350034</v>
      </c>
      <c r="I883">
        <v>7.7957999999999998</v>
      </c>
      <c r="K883" t="s">
        <v>17</v>
      </c>
      <c r="L883" t="s">
        <v>67</v>
      </c>
    </row>
    <row r="884" spans="1:13" x14ac:dyDescent="0.3">
      <c r="A884">
        <v>3</v>
      </c>
      <c r="B884">
        <v>0</v>
      </c>
      <c r="C884" t="s">
        <v>1612</v>
      </c>
      <c r="D884" t="s">
        <v>20</v>
      </c>
      <c r="F884">
        <v>0</v>
      </c>
      <c r="G884">
        <v>0</v>
      </c>
      <c r="H884" t="s">
        <v>1613</v>
      </c>
      <c r="I884">
        <v>7.05</v>
      </c>
      <c r="K884" t="s">
        <v>17</v>
      </c>
    </row>
    <row r="885" spans="1:13" x14ac:dyDescent="0.3">
      <c r="A885">
        <v>3</v>
      </c>
      <c r="B885">
        <v>0</v>
      </c>
      <c r="C885" t="s">
        <v>1614</v>
      </c>
      <c r="D885" t="s">
        <v>20</v>
      </c>
      <c r="E885">
        <v>20</v>
      </c>
      <c r="F885">
        <v>0</v>
      </c>
      <c r="G885">
        <v>0</v>
      </c>
      <c r="H885">
        <v>350050</v>
      </c>
      <c r="I885">
        <v>7.8541999999999996</v>
      </c>
      <c r="K885" t="s">
        <v>17</v>
      </c>
    </row>
    <row r="886" spans="1:13" x14ac:dyDescent="0.3">
      <c r="A886">
        <v>3</v>
      </c>
      <c r="B886">
        <v>0</v>
      </c>
      <c r="C886" t="s">
        <v>1615</v>
      </c>
      <c r="D886" t="s">
        <v>20</v>
      </c>
      <c r="E886">
        <v>48</v>
      </c>
      <c r="F886">
        <v>0</v>
      </c>
      <c r="G886">
        <v>0</v>
      </c>
      <c r="H886">
        <v>350047</v>
      </c>
      <c r="I886">
        <v>7.8541999999999996</v>
      </c>
      <c r="K886" t="s">
        <v>17</v>
      </c>
    </row>
    <row r="887" spans="1:13" x14ac:dyDescent="0.3">
      <c r="A887">
        <v>3</v>
      </c>
      <c r="B887">
        <v>0</v>
      </c>
      <c r="C887" t="s">
        <v>1616</v>
      </c>
      <c r="D887" t="s">
        <v>20</v>
      </c>
      <c r="E887">
        <v>17</v>
      </c>
      <c r="F887">
        <v>1</v>
      </c>
      <c r="G887">
        <v>0</v>
      </c>
      <c r="H887">
        <v>350048</v>
      </c>
      <c r="I887">
        <v>7.0541999999999998</v>
      </c>
      <c r="K887" t="s">
        <v>17</v>
      </c>
    </row>
    <row r="888" spans="1:13" x14ac:dyDescent="0.3">
      <c r="A888">
        <v>3</v>
      </c>
      <c r="B888">
        <v>1</v>
      </c>
      <c r="C888" t="s">
        <v>1617</v>
      </c>
      <c r="D888" t="s">
        <v>15</v>
      </c>
      <c r="F888">
        <v>0</v>
      </c>
      <c r="G888">
        <v>0</v>
      </c>
      <c r="H888">
        <v>14313</v>
      </c>
      <c r="I888">
        <v>7.75</v>
      </c>
      <c r="K888" t="s">
        <v>463</v>
      </c>
      <c r="L888" t="s">
        <v>37</v>
      </c>
    </row>
    <row r="889" spans="1:13" x14ac:dyDescent="0.3">
      <c r="A889">
        <v>3</v>
      </c>
      <c r="B889">
        <v>1</v>
      </c>
      <c r="C889" t="s">
        <v>1618</v>
      </c>
      <c r="D889" t="s">
        <v>20</v>
      </c>
      <c r="F889">
        <v>0</v>
      </c>
      <c r="G889">
        <v>0</v>
      </c>
      <c r="H889">
        <v>65306</v>
      </c>
      <c r="I889">
        <v>8.1125000000000007</v>
      </c>
      <c r="K889" t="s">
        <v>17</v>
      </c>
      <c r="L889">
        <v>13</v>
      </c>
    </row>
    <row r="890" spans="1:13" x14ac:dyDescent="0.3">
      <c r="A890">
        <v>3</v>
      </c>
      <c r="B890">
        <v>0</v>
      </c>
      <c r="C890" t="s">
        <v>1619</v>
      </c>
      <c r="D890" t="s">
        <v>20</v>
      </c>
      <c r="E890">
        <v>34</v>
      </c>
      <c r="F890">
        <v>0</v>
      </c>
      <c r="G890">
        <v>0</v>
      </c>
      <c r="H890">
        <v>3101264</v>
      </c>
      <c r="I890">
        <v>6.4958</v>
      </c>
      <c r="K890" t="s">
        <v>17</v>
      </c>
      <c r="M890">
        <v>143</v>
      </c>
    </row>
    <row r="891" spans="1:13" x14ac:dyDescent="0.3">
      <c r="A891">
        <v>3</v>
      </c>
      <c r="B891">
        <v>1</v>
      </c>
      <c r="C891" t="s">
        <v>1620</v>
      </c>
      <c r="D891" t="s">
        <v>20</v>
      </c>
      <c r="E891">
        <v>26</v>
      </c>
      <c r="F891">
        <v>0</v>
      </c>
      <c r="G891">
        <v>0</v>
      </c>
      <c r="H891">
        <v>347070</v>
      </c>
      <c r="I891">
        <v>7.7750000000000004</v>
      </c>
      <c r="K891" t="s">
        <v>17</v>
      </c>
      <c r="L891">
        <v>15</v>
      </c>
    </row>
    <row r="892" spans="1:13" x14ac:dyDescent="0.3">
      <c r="A892">
        <v>3</v>
      </c>
      <c r="B892">
        <v>0</v>
      </c>
      <c r="C892" t="s">
        <v>1621</v>
      </c>
      <c r="D892" t="s">
        <v>20</v>
      </c>
      <c r="E892">
        <v>22</v>
      </c>
      <c r="F892">
        <v>0</v>
      </c>
      <c r="G892">
        <v>0</v>
      </c>
      <c r="H892">
        <v>350052</v>
      </c>
      <c r="I892">
        <v>7.7957999999999998</v>
      </c>
      <c r="K892" t="s">
        <v>17</v>
      </c>
      <c r="M892">
        <v>156</v>
      </c>
    </row>
    <row r="893" spans="1:13" x14ac:dyDescent="0.3">
      <c r="A893">
        <v>3</v>
      </c>
      <c r="B893">
        <v>0</v>
      </c>
      <c r="C893" t="s">
        <v>1622</v>
      </c>
      <c r="D893" t="s">
        <v>20</v>
      </c>
      <c r="E893">
        <v>33</v>
      </c>
      <c r="F893">
        <v>0</v>
      </c>
      <c r="G893">
        <v>0</v>
      </c>
      <c r="H893">
        <v>7540</v>
      </c>
      <c r="I893">
        <v>8.6541999999999994</v>
      </c>
      <c r="K893" t="s">
        <v>17</v>
      </c>
      <c r="M893">
        <v>285</v>
      </c>
    </row>
    <row r="894" spans="1:13" x14ac:dyDescent="0.3">
      <c r="A894">
        <v>3</v>
      </c>
      <c r="B894">
        <v>0</v>
      </c>
      <c r="C894" t="s">
        <v>1623</v>
      </c>
      <c r="D894" t="s">
        <v>20</v>
      </c>
      <c r="E894">
        <v>31</v>
      </c>
      <c r="F894">
        <v>0</v>
      </c>
      <c r="G894">
        <v>0</v>
      </c>
      <c r="H894">
        <v>347063</v>
      </c>
      <c r="I894">
        <v>7.7750000000000004</v>
      </c>
      <c r="K894" t="s">
        <v>17</v>
      </c>
    </row>
    <row r="895" spans="1:13" x14ac:dyDescent="0.3">
      <c r="A895">
        <v>3</v>
      </c>
      <c r="B895">
        <v>0</v>
      </c>
      <c r="C895" t="s">
        <v>1624</v>
      </c>
      <c r="D895" t="s">
        <v>20</v>
      </c>
      <c r="E895">
        <v>29</v>
      </c>
      <c r="F895">
        <v>0</v>
      </c>
      <c r="G895">
        <v>0</v>
      </c>
      <c r="H895">
        <v>347467</v>
      </c>
      <c r="I895">
        <v>7.8541999999999996</v>
      </c>
      <c r="K895" t="s">
        <v>17</v>
      </c>
    </row>
    <row r="896" spans="1:13" x14ac:dyDescent="0.3">
      <c r="A896">
        <v>3</v>
      </c>
      <c r="B896">
        <v>1</v>
      </c>
      <c r="C896" t="s">
        <v>1625</v>
      </c>
      <c r="D896" t="s">
        <v>20</v>
      </c>
      <c r="E896">
        <v>4</v>
      </c>
      <c r="F896">
        <v>1</v>
      </c>
      <c r="G896">
        <v>1</v>
      </c>
      <c r="H896">
        <v>347742</v>
      </c>
      <c r="I896">
        <v>11.1333</v>
      </c>
      <c r="K896" t="s">
        <v>17</v>
      </c>
      <c r="L896">
        <v>15</v>
      </c>
    </row>
    <row r="897" spans="1:13" x14ac:dyDescent="0.3">
      <c r="A897">
        <v>3</v>
      </c>
      <c r="B897">
        <v>1</v>
      </c>
      <c r="C897" t="s">
        <v>1626</v>
      </c>
      <c r="D897" t="s">
        <v>15</v>
      </c>
      <c r="E897">
        <v>1</v>
      </c>
      <c r="F897">
        <v>1</v>
      </c>
      <c r="G897">
        <v>1</v>
      </c>
      <c r="H897">
        <v>347742</v>
      </c>
      <c r="I897">
        <v>11.1333</v>
      </c>
      <c r="K897" t="s">
        <v>17</v>
      </c>
      <c r="L897">
        <v>15</v>
      </c>
    </row>
    <row r="898" spans="1:13" x14ac:dyDescent="0.3">
      <c r="A898">
        <v>3</v>
      </c>
      <c r="B898">
        <v>0</v>
      </c>
      <c r="C898" t="s">
        <v>1627</v>
      </c>
      <c r="D898" t="s">
        <v>20</v>
      </c>
      <c r="E898">
        <v>49</v>
      </c>
      <c r="F898">
        <v>0</v>
      </c>
      <c r="G898">
        <v>0</v>
      </c>
      <c r="H898" t="s">
        <v>1628</v>
      </c>
      <c r="I898">
        <v>0</v>
      </c>
      <c r="K898" t="s">
        <v>17</v>
      </c>
    </row>
    <row r="899" spans="1:13" x14ac:dyDescent="0.3">
      <c r="A899">
        <v>3</v>
      </c>
      <c r="B899">
        <v>0</v>
      </c>
      <c r="C899" t="s">
        <v>1629</v>
      </c>
      <c r="D899" t="s">
        <v>20</v>
      </c>
      <c r="E899">
        <v>33</v>
      </c>
      <c r="F899">
        <v>0</v>
      </c>
      <c r="G899">
        <v>0</v>
      </c>
      <c r="H899">
        <v>347062</v>
      </c>
      <c r="I899">
        <v>7.7750000000000004</v>
      </c>
      <c r="K899" t="s">
        <v>17</v>
      </c>
      <c r="M899">
        <v>37</v>
      </c>
    </row>
    <row r="900" spans="1:13" x14ac:dyDescent="0.3">
      <c r="A900">
        <v>3</v>
      </c>
      <c r="B900">
        <v>0</v>
      </c>
      <c r="C900" t="s">
        <v>1630</v>
      </c>
      <c r="D900" t="s">
        <v>20</v>
      </c>
      <c r="E900">
        <v>19</v>
      </c>
      <c r="F900">
        <v>0</v>
      </c>
      <c r="G900">
        <v>0</v>
      </c>
      <c r="H900" t="s">
        <v>1628</v>
      </c>
      <c r="I900">
        <v>0</v>
      </c>
      <c r="K900" t="s">
        <v>17</v>
      </c>
    </row>
    <row r="901" spans="1:13" x14ac:dyDescent="0.3">
      <c r="A901">
        <v>3</v>
      </c>
      <c r="B901">
        <v>1</v>
      </c>
      <c r="C901" t="s">
        <v>1631</v>
      </c>
      <c r="D901" t="s">
        <v>15</v>
      </c>
      <c r="E901">
        <v>27</v>
      </c>
      <c r="F901">
        <v>0</v>
      </c>
      <c r="G901">
        <v>2</v>
      </c>
      <c r="H901">
        <v>347742</v>
      </c>
      <c r="I901">
        <v>11.1333</v>
      </c>
      <c r="K901" t="s">
        <v>17</v>
      </c>
      <c r="L901">
        <v>15</v>
      </c>
    </row>
    <row r="902" spans="1:13" x14ac:dyDescent="0.3">
      <c r="A902">
        <v>3</v>
      </c>
      <c r="B902">
        <v>0</v>
      </c>
      <c r="C902" t="s">
        <v>1632</v>
      </c>
      <c r="D902" t="s">
        <v>20</v>
      </c>
      <c r="F902">
        <v>1</v>
      </c>
      <c r="G902">
        <v>2</v>
      </c>
      <c r="H902" t="s">
        <v>1633</v>
      </c>
      <c r="I902">
        <v>23.45</v>
      </c>
      <c r="K902" t="s">
        <v>17</v>
      </c>
    </row>
    <row r="903" spans="1:13" x14ac:dyDescent="0.3">
      <c r="A903">
        <v>3</v>
      </c>
      <c r="B903">
        <v>0</v>
      </c>
      <c r="C903" t="s">
        <v>1634</v>
      </c>
      <c r="D903" t="s">
        <v>15</v>
      </c>
      <c r="F903">
        <v>1</v>
      </c>
      <c r="G903">
        <v>2</v>
      </c>
      <c r="H903" t="s">
        <v>1633</v>
      </c>
      <c r="I903">
        <v>23.45</v>
      </c>
      <c r="K903" t="s">
        <v>17</v>
      </c>
    </row>
    <row r="904" spans="1:13" x14ac:dyDescent="0.3">
      <c r="A904">
        <v>3</v>
      </c>
      <c r="B904">
        <v>0</v>
      </c>
      <c r="C904" t="s">
        <v>1635</v>
      </c>
      <c r="D904" t="s">
        <v>20</v>
      </c>
      <c r="F904">
        <v>1</v>
      </c>
      <c r="G904">
        <v>2</v>
      </c>
      <c r="H904" t="s">
        <v>1633</v>
      </c>
      <c r="I904">
        <v>23.45</v>
      </c>
      <c r="K904" t="s">
        <v>17</v>
      </c>
    </row>
    <row r="905" spans="1:13" x14ac:dyDescent="0.3">
      <c r="A905">
        <v>3</v>
      </c>
      <c r="B905">
        <v>0</v>
      </c>
      <c r="C905" t="s">
        <v>1636</v>
      </c>
      <c r="D905" t="s">
        <v>15</v>
      </c>
      <c r="F905">
        <v>1</v>
      </c>
      <c r="G905">
        <v>2</v>
      </c>
      <c r="H905" t="s">
        <v>1633</v>
      </c>
      <c r="I905">
        <v>23.45</v>
      </c>
      <c r="K905" t="s">
        <v>17</v>
      </c>
    </row>
    <row r="906" spans="1:13" x14ac:dyDescent="0.3">
      <c r="A906">
        <v>3</v>
      </c>
      <c r="B906">
        <v>0</v>
      </c>
      <c r="C906" t="s">
        <v>1637</v>
      </c>
      <c r="D906" t="s">
        <v>20</v>
      </c>
      <c r="E906">
        <v>23</v>
      </c>
      <c r="F906">
        <v>0</v>
      </c>
      <c r="G906">
        <v>0</v>
      </c>
      <c r="H906">
        <v>349204</v>
      </c>
      <c r="I906">
        <v>7.8958000000000004</v>
      </c>
      <c r="K906" t="s">
        <v>17</v>
      </c>
    </row>
    <row r="907" spans="1:13" x14ac:dyDescent="0.3">
      <c r="A907">
        <v>3</v>
      </c>
      <c r="B907">
        <v>1</v>
      </c>
      <c r="C907" t="s">
        <v>1638</v>
      </c>
      <c r="D907" t="s">
        <v>20</v>
      </c>
      <c r="E907">
        <v>32</v>
      </c>
      <c r="F907">
        <v>0</v>
      </c>
      <c r="G907">
        <v>0</v>
      </c>
      <c r="H907">
        <v>350417</v>
      </c>
      <c r="I907">
        <v>7.8541999999999996</v>
      </c>
      <c r="K907" t="s">
        <v>17</v>
      </c>
      <c r="L907">
        <v>15</v>
      </c>
    </row>
    <row r="908" spans="1:13" x14ac:dyDescent="0.3">
      <c r="A908">
        <v>3</v>
      </c>
      <c r="B908">
        <v>0</v>
      </c>
      <c r="C908" t="s">
        <v>1639</v>
      </c>
      <c r="D908" t="s">
        <v>20</v>
      </c>
      <c r="E908">
        <v>27</v>
      </c>
      <c r="F908">
        <v>0</v>
      </c>
      <c r="G908">
        <v>0</v>
      </c>
      <c r="H908">
        <v>350408</v>
      </c>
      <c r="I908">
        <v>7.8541999999999996</v>
      </c>
      <c r="K908" t="s">
        <v>17</v>
      </c>
    </row>
    <row r="909" spans="1:13" x14ac:dyDescent="0.3">
      <c r="A909">
        <v>3</v>
      </c>
      <c r="B909">
        <v>0</v>
      </c>
      <c r="C909" t="s">
        <v>1640</v>
      </c>
      <c r="D909" t="s">
        <v>15</v>
      </c>
      <c r="E909">
        <v>20</v>
      </c>
      <c r="F909">
        <v>1</v>
      </c>
      <c r="G909">
        <v>0</v>
      </c>
      <c r="H909">
        <v>4136</v>
      </c>
      <c r="I909">
        <v>9.8249999999999993</v>
      </c>
      <c r="K909" t="s">
        <v>17</v>
      </c>
    </row>
    <row r="910" spans="1:13" x14ac:dyDescent="0.3">
      <c r="A910">
        <v>3</v>
      </c>
      <c r="B910">
        <v>0</v>
      </c>
      <c r="C910" t="s">
        <v>1641</v>
      </c>
      <c r="D910" t="s">
        <v>15</v>
      </c>
      <c r="E910">
        <v>21</v>
      </c>
      <c r="F910">
        <v>1</v>
      </c>
      <c r="G910">
        <v>0</v>
      </c>
      <c r="H910">
        <v>4137</v>
      </c>
      <c r="I910">
        <v>9.8249999999999993</v>
      </c>
      <c r="K910" t="s">
        <v>17</v>
      </c>
    </row>
    <row r="911" spans="1:13" x14ac:dyDescent="0.3">
      <c r="A911">
        <v>3</v>
      </c>
      <c r="B911">
        <v>1</v>
      </c>
      <c r="C911" t="s">
        <v>1642</v>
      </c>
      <c r="D911" t="s">
        <v>20</v>
      </c>
      <c r="E911">
        <v>32</v>
      </c>
      <c r="F911">
        <v>0</v>
      </c>
      <c r="G911">
        <v>0</v>
      </c>
      <c r="H911" t="s">
        <v>1643</v>
      </c>
      <c r="I911">
        <v>7.9249999999999998</v>
      </c>
      <c r="K911" t="s">
        <v>17</v>
      </c>
      <c r="L911">
        <v>15</v>
      </c>
    </row>
    <row r="912" spans="1:13" x14ac:dyDescent="0.3">
      <c r="A912">
        <v>3</v>
      </c>
      <c r="B912">
        <v>0</v>
      </c>
      <c r="C912" t="s">
        <v>1644</v>
      </c>
      <c r="D912" t="s">
        <v>20</v>
      </c>
      <c r="E912">
        <v>17</v>
      </c>
      <c r="F912">
        <v>0</v>
      </c>
      <c r="G912">
        <v>0</v>
      </c>
      <c r="H912" t="s">
        <v>1645</v>
      </c>
      <c r="I912">
        <v>7.125</v>
      </c>
      <c r="K912" t="s">
        <v>17</v>
      </c>
    </row>
    <row r="913" spans="1:13" x14ac:dyDescent="0.3">
      <c r="A913">
        <v>3</v>
      </c>
      <c r="B913">
        <v>0</v>
      </c>
      <c r="C913" t="s">
        <v>1646</v>
      </c>
      <c r="D913" t="s">
        <v>20</v>
      </c>
      <c r="E913">
        <v>21</v>
      </c>
      <c r="F913">
        <v>0</v>
      </c>
      <c r="G913">
        <v>0</v>
      </c>
      <c r="H913">
        <v>8475</v>
      </c>
      <c r="I913">
        <v>8.4332999999999991</v>
      </c>
      <c r="K913" t="s">
        <v>17</v>
      </c>
    </row>
    <row r="914" spans="1:13" x14ac:dyDescent="0.3">
      <c r="A914">
        <v>3</v>
      </c>
      <c r="B914">
        <v>0</v>
      </c>
      <c r="C914" t="s">
        <v>1647</v>
      </c>
      <c r="D914" t="s">
        <v>20</v>
      </c>
      <c r="E914">
        <v>30</v>
      </c>
      <c r="F914">
        <v>0</v>
      </c>
      <c r="G914">
        <v>0</v>
      </c>
      <c r="H914">
        <v>349246</v>
      </c>
      <c r="I914">
        <v>7.8958000000000004</v>
      </c>
      <c r="K914" t="s">
        <v>17</v>
      </c>
    </row>
    <row r="915" spans="1:13" x14ac:dyDescent="0.3">
      <c r="A915">
        <v>3</v>
      </c>
      <c r="B915">
        <v>1</v>
      </c>
      <c r="C915" t="s">
        <v>1648</v>
      </c>
      <c r="D915" t="s">
        <v>20</v>
      </c>
      <c r="E915">
        <v>21</v>
      </c>
      <c r="F915">
        <v>0</v>
      </c>
      <c r="G915">
        <v>0</v>
      </c>
      <c r="H915">
        <v>350053</v>
      </c>
      <c r="I915">
        <v>7.7957999999999998</v>
      </c>
      <c r="K915" t="s">
        <v>17</v>
      </c>
      <c r="L915">
        <v>13</v>
      </c>
    </row>
    <row r="916" spans="1:13" x14ac:dyDescent="0.3">
      <c r="A916">
        <v>3</v>
      </c>
      <c r="B916">
        <v>0</v>
      </c>
      <c r="C916" t="s">
        <v>1649</v>
      </c>
      <c r="D916" t="s">
        <v>20</v>
      </c>
      <c r="E916">
        <v>33</v>
      </c>
      <c r="F916">
        <v>0</v>
      </c>
      <c r="G916">
        <v>0</v>
      </c>
      <c r="H916">
        <v>347465</v>
      </c>
      <c r="I916">
        <v>7.8541999999999996</v>
      </c>
      <c r="K916" t="s">
        <v>17</v>
      </c>
    </row>
    <row r="917" spans="1:13" x14ac:dyDescent="0.3">
      <c r="A917">
        <v>3</v>
      </c>
      <c r="B917">
        <v>0</v>
      </c>
      <c r="C917" t="s">
        <v>1650</v>
      </c>
      <c r="D917" t="s">
        <v>20</v>
      </c>
      <c r="E917">
        <v>22</v>
      </c>
      <c r="F917">
        <v>0</v>
      </c>
      <c r="G917">
        <v>0</v>
      </c>
      <c r="H917">
        <v>350060</v>
      </c>
      <c r="I917">
        <v>7.5208000000000004</v>
      </c>
      <c r="K917" t="s">
        <v>17</v>
      </c>
    </row>
    <row r="918" spans="1:13" x14ac:dyDescent="0.3">
      <c r="A918">
        <v>3</v>
      </c>
      <c r="B918">
        <v>1</v>
      </c>
      <c r="C918" t="s">
        <v>1651</v>
      </c>
      <c r="D918" t="s">
        <v>15</v>
      </c>
      <c r="E918">
        <v>4</v>
      </c>
      <c r="F918">
        <v>0</v>
      </c>
      <c r="G918">
        <v>1</v>
      </c>
      <c r="H918">
        <v>349256</v>
      </c>
      <c r="I918">
        <v>13.416700000000001</v>
      </c>
      <c r="K918" t="s">
        <v>41</v>
      </c>
      <c r="L918">
        <v>15</v>
      </c>
    </row>
    <row r="919" spans="1:13" x14ac:dyDescent="0.3">
      <c r="A919">
        <v>3</v>
      </c>
      <c r="B919">
        <v>1</v>
      </c>
      <c r="C919" t="s">
        <v>1652</v>
      </c>
      <c r="D919" t="s">
        <v>20</v>
      </c>
      <c r="E919">
        <v>39</v>
      </c>
      <c r="F919">
        <v>0</v>
      </c>
      <c r="G919">
        <v>1</v>
      </c>
      <c r="H919">
        <v>349256</v>
      </c>
      <c r="I919">
        <v>13.416700000000001</v>
      </c>
      <c r="K919" t="s">
        <v>41</v>
      </c>
      <c r="L919">
        <v>15</v>
      </c>
    </row>
    <row r="920" spans="1:13" x14ac:dyDescent="0.3">
      <c r="A920">
        <v>3</v>
      </c>
      <c r="B920">
        <v>0</v>
      </c>
      <c r="C920" t="s">
        <v>1653</v>
      </c>
      <c r="D920" t="s">
        <v>20</v>
      </c>
      <c r="F920">
        <v>0</v>
      </c>
      <c r="G920">
        <v>0</v>
      </c>
      <c r="H920">
        <v>2700</v>
      </c>
      <c r="I920">
        <v>7.2291999999999996</v>
      </c>
      <c r="K920" t="s">
        <v>41</v>
      </c>
    </row>
    <row r="921" spans="1:13" x14ac:dyDescent="0.3">
      <c r="A921">
        <v>3</v>
      </c>
      <c r="B921">
        <v>0</v>
      </c>
      <c r="C921" t="s">
        <v>1654</v>
      </c>
      <c r="D921" t="s">
        <v>20</v>
      </c>
      <c r="E921">
        <v>18.5</v>
      </c>
      <c r="F921">
        <v>0</v>
      </c>
      <c r="G921">
        <v>0</v>
      </c>
      <c r="H921">
        <v>2682</v>
      </c>
      <c r="I921">
        <v>7.2291999999999996</v>
      </c>
      <c r="K921" t="s">
        <v>41</v>
      </c>
      <c r="M921">
        <v>58</v>
      </c>
    </row>
    <row r="922" spans="1:13" x14ac:dyDescent="0.3">
      <c r="A922">
        <v>3</v>
      </c>
      <c r="B922">
        <v>0</v>
      </c>
      <c r="C922" t="s">
        <v>1655</v>
      </c>
      <c r="D922" t="s">
        <v>20</v>
      </c>
      <c r="F922">
        <v>0</v>
      </c>
      <c r="G922">
        <v>0</v>
      </c>
      <c r="H922">
        <v>12460</v>
      </c>
      <c r="I922">
        <v>7.75</v>
      </c>
      <c r="K922" t="s">
        <v>463</v>
      </c>
    </row>
    <row r="923" spans="1:13" x14ac:dyDescent="0.3">
      <c r="A923">
        <v>3</v>
      </c>
      <c r="B923">
        <v>0</v>
      </c>
      <c r="C923" t="s">
        <v>1656</v>
      </c>
      <c r="D923" t="s">
        <v>20</v>
      </c>
      <c r="F923">
        <v>0</v>
      </c>
      <c r="G923">
        <v>0</v>
      </c>
      <c r="H923">
        <v>323592</v>
      </c>
      <c r="I923">
        <v>7.25</v>
      </c>
      <c r="K923" t="s">
        <v>17</v>
      </c>
      <c r="L923" t="s">
        <v>67</v>
      </c>
    </row>
    <row r="924" spans="1:13" x14ac:dyDescent="0.3">
      <c r="A924">
        <v>3</v>
      </c>
      <c r="B924">
        <v>1</v>
      </c>
      <c r="C924" t="s">
        <v>1657</v>
      </c>
      <c r="D924" t="s">
        <v>15</v>
      </c>
      <c r="F924">
        <v>0</v>
      </c>
      <c r="G924">
        <v>0</v>
      </c>
      <c r="H924">
        <v>9234</v>
      </c>
      <c r="I924">
        <v>7.75</v>
      </c>
      <c r="K924" t="s">
        <v>463</v>
      </c>
      <c r="L924">
        <v>16</v>
      </c>
    </row>
    <row r="925" spans="1:13" x14ac:dyDescent="0.3">
      <c r="A925">
        <v>3</v>
      </c>
      <c r="B925">
        <v>1</v>
      </c>
      <c r="C925" t="s">
        <v>1658</v>
      </c>
      <c r="D925" t="s">
        <v>15</v>
      </c>
      <c r="F925">
        <v>0</v>
      </c>
      <c r="G925">
        <v>0</v>
      </c>
      <c r="H925">
        <v>14312</v>
      </c>
      <c r="I925">
        <v>7.75</v>
      </c>
      <c r="K925" t="s">
        <v>463</v>
      </c>
      <c r="L925" t="s">
        <v>37</v>
      </c>
    </row>
    <row r="926" spans="1:13" x14ac:dyDescent="0.3">
      <c r="A926">
        <v>3</v>
      </c>
      <c r="B926">
        <v>0</v>
      </c>
      <c r="C926" t="s">
        <v>1659</v>
      </c>
      <c r="D926" t="s">
        <v>20</v>
      </c>
      <c r="E926">
        <v>34.5</v>
      </c>
      <c r="F926">
        <v>0</v>
      </c>
      <c r="G926">
        <v>0</v>
      </c>
      <c r="H926">
        <v>330911</v>
      </c>
      <c r="I926">
        <v>7.8292000000000002</v>
      </c>
      <c r="K926" t="s">
        <v>463</v>
      </c>
      <c r="M926">
        <v>70</v>
      </c>
    </row>
    <row r="927" spans="1:13" x14ac:dyDescent="0.3">
      <c r="A927">
        <v>3</v>
      </c>
      <c r="B927">
        <v>0</v>
      </c>
      <c r="C927" t="s">
        <v>1659</v>
      </c>
      <c r="D927" t="s">
        <v>20</v>
      </c>
      <c r="E927">
        <v>44</v>
      </c>
      <c r="F927">
        <v>0</v>
      </c>
      <c r="G927">
        <v>0</v>
      </c>
      <c r="H927">
        <v>363592</v>
      </c>
      <c r="I927">
        <v>8.0500000000000007</v>
      </c>
      <c r="K927" t="s">
        <v>17</v>
      </c>
    </row>
    <row r="928" spans="1:13" x14ac:dyDescent="0.3">
      <c r="A928">
        <v>3</v>
      </c>
      <c r="B928">
        <v>1</v>
      </c>
      <c r="C928" t="s">
        <v>1660</v>
      </c>
      <c r="D928" t="s">
        <v>20</v>
      </c>
      <c r="F928">
        <v>0</v>
      </c>
      <c r="G928">
        <v>0</v>
      </c>
      <c r="H928">
        <v>368783</v>
      </c>
      <c r="I928">
        <v>7.75</v>
      </c>
      <c r="K928" t="s">
        <v>463</v>
      </c>
    </row>
    <row r="929" spans="1:12" x14ac:dyDescent="0.3">
      <c r="A929">
        <v>3</v>
      </c>
      <c r="B929">
        <v>0</v>
      </c>
      <c r="C929" t="s">
        <v>1661</v>
      </c>
      <c r="D929" t="s">
        <v>20</v>
      </c>
      <c r="F929">
        <v>1</v>
      </c>
      <c r="G929">
        <v>0</v>
      </c>
      <c r="H929">
        <v>2660</v>
      </c>
      <c r="I929">
        <v>14.4542</v>
      </c>
      <c r="K929" t="s">
        <v>41</v>
      </c>
    </row>
    <row r="930" spans="1:12" x14ac:dyDescent="0.3">
      <c r="A930">
        <v>3</v>
      </c>
      <c r="B930">
        <v>0</v>
      </c>
      <c r="C930" t="s">
        <v>1662</v>
      </c>
      <c r="D930" t="s">
        <v>15</v>
      </c>
      <c r="F930">
        <v>1</v>
      </c>
      <c r="G930">
        <v>0</v>
      </c>
      <c r="H930">
        <v>2660</v>
      </c>
      <c r="I930">
        <v>14.4542</v>
      </c>
      <c r="K930" t="s">
        <v>41</v>
      </c>
    </row>
    <row r="931" spans="1:12" x14ac:dyDescent="0.3">
      <c r="A931">
        <v>3</v>
      </c>
      <c r="B931">
        <v>0</v>
      </c>
      <c r="C931" t="s">
        <v>1663</v>
      </c>
      <c r="D931" t="s">
        <v>20</v>
      </c>
      <c r="F931">
        <v>1</v>
      </c>
      <c r="G931">
        <v>0</v>
      </c>
      <c r="H931">
        <v>367227</v>
      </c>
      <c r="I931">
        <v>7.75</v>
      </c>
      <c r="K931" t="s">
        <v>463</v>
      </c>
    </row>
    <row r="932" spans="1:12" x14ac:dyDescent="0.3">
      <c r="A932">
        <v>3</v>
      </c>
      <c r="B932">
        <v>0</v>
      </c>
      <c r="C932" t="s">
        <v>1664</v>
      </c>
      <c r="D932" t="s">
        <v>20</v>
      </c>
      <c r="F932">
        <v>1</v>
      </c>
      <c r="G932">
        <v>0</v>
      </c>
      <c r="H932">
        <v>367229</v>
      </c>
      <c r="I932">
        <v>7.75</v>
      </c>
      <c r="K932" t="s">
        <v>463</v>
      </c>
    </row>
    <row r="933" spans="1:12" x14ac:dyDescent="0.3">
      <c r="A933">
        <v>3</v>
      </c>
      <c r="B933">
        <v>0</v>
      </c>
      <c r="C933" t="s">
        <v>1665</v>
      </c>
      <c r="D933" t="s">
        <v>20</v>
      </c>
      <c r="F933">
        <v>0</v>
      </c>
      <c r="G933">
        <v>0</v>
      </c>
      <c r="H933">
        <v>36865</v>
      </c>
      <c r="I933">
        <v>7.7374999999999998</v>
      </c>
      <c r="K933" t="s">
        <v>463</v>
      </c>
    </row>
    <row r="934" spans="1:12" x14ac:dyDescent="0.3">
      <c r="A934">
        <v>3</v>
      </c>
      <c r="B934">
        <v>0</v>
      </c>
      <c r="C934" t="s">
        <v>1666</v>
      </c>
      <c r="D934" t="s">
        <v>15</v>
      </c>
      <c r="E934">
        <v>22</v>
      </c>
      <c r="F934">
        <v>2</v>
      </c>
      <c r="G934">
        <v>0</v>
      </c>
      <c r="H934">
        <v>315152</v>
      </c>
      <c r="I934">
        <v>8.6624999999999996</v>
      </c>
      <c r="K934" t="s">
        <v>17</v>
      </c>
    </row>
    <row r="935" spans="1:12" x14ac:dyDescent="0.3">
      <c r="A935">
        <v>3</v>
      </c>
      <c r="B935">
        <v>0</v>
      </c>
      <c r="C935" t="s">
        <v>1667</v>
      </c>
      <c r="D935" t="s">
        <v>20</v>
      </c>
      <c r="E935">
        <v>26</v>
      </c>
      <c r="F935">
        <v>2</v>
      </c>
      <c r="G935">
        <v>0</v>
      </c>
      <c r="H935">
        <v>315151</v>
      </c>
      <c r="I935">
        <v>8.6624999999999996</v>
      </c>
      <c r="K935" t="s">
        <v>17</v>
      </c>
    </row>
    <row r="936" spans="1:12" x14ac:dyDescent="0.3">
      <c r="A936">
        <v>3</v>
      </c>
      <c r="B936">
        <v>1</v>
      </c>
      <c r="C936" t="s">
        <v>1668</v>
      </c>
      <c r="D936" t="s">
        <v>15</v>
      </c>
      <c r="E936">
        <v>4</v>
      </c>
      <c r="F936">
        <v>0</v>
      </c>
      <c r="G936">
        <v>2</v>
      </c>
      <c r="H936">
        <v>315153</v>
      </c>
      <c r="I936">
        <v>22.024999999999999</v>
      </c>
      <c r="K936" t="s">
        <v>17</v>
      </c>
      <c r="L936">
        <v>2</v>
      </c>
    </row>
    <row r="937" spans="1:12" x14ac:dyDescent="0.3">
      <c r="A937">
        <v>3</v>
      </c>
      <c r="B937">
        <v>1</v>
      </c>
      <c r="C937" t="s">
        <v>1669</v>
      </c>
      <c r="D937" t="s">
        <v>20</v>
      </c>
      <c r="E937">
        <v>29</v>
      </c>
      <c r="F937">
        <v>3</v>
      </c>
      <c r="G937">
        <v>1</v>
      </c>
      <c r="H937">
        <v>315153</v>
      </c>
      <c r="I937">
        <v>22.024999999999999</v>
      </c>
      <c r="K937" t="s">
        <v>17</v>
      </c>
      <c r="L937">
        <v>2</v>
      </c>
    </row>
    <row r="938" spans="1:12" x14ac:dyDescent="0.3">
      <c r="A938">
        <v>3</v>
      </c>
      <c r="B938">
        <v>1</v>
      </c>
      <c r="C938" t="s">
        <v>1670</v>
      </c>
      <c r="D938" t="s">
        <v>15</v>
      </c>
      <c r="E938">
        <v>26</v>
      </c>
      <c r="F938">
        <v>1</v>
      </c>
      <c r="G938">
        <v>1</v>
      </c>
      <c r="H938">
        <v>315153</v>
      </c>
      <c r="I938">
        <v>22.024999999999999</v>
      </c>
      <c r="K938" t="s">
        <v>17</v>
      </c>
      <c r="L938">
        <v>2</v>
      </c>
    </row>
    <row r="939" spans="1:12" x14ac:dyDescent="0.3">
      <c r="A939">
        <v>3</v>
      </c>
      <c r="B939">
        <v>0</v>
      </c>
      <c r="C939" t="s">
        <v>1671</v>
      </c>
      <c r="D939" t="s">
        <v>15</v>
      </c>
      <c r="E939">
        <v>1</v>
      </c>
      <c r="F939">
        <v>1</v>
      </c>
      <c r="G939">
        <v>1</v>
      </c>
      <c r="H939">
        <v>350405</v>
      </c>
      <c r="I939">
        <v>12.183299999999999</v>
      </c>
      <c r="K939" t="s">
        <v>17</v>
      </c>
    </row>
    <row r="940" spans="1:12" x14ac:dyDescent="0.3">
      <c r="A940">
        <v>3</v>
      </c>
      <c r="B940">
        <v>0</v>
      </c>
      <c r="C940" t="s">
        <v>1672</v>
      </c>
      <c r="D940" t="s">
        <v>20</v>
      </c>
      <c r="E940">
        <v>18</v>
      </c>
      <c r="F940">
        <v>1</v>
      </c>
      <c r="G940">
        <v>1</v>
      </c>
      <c r="H940">
        <v>350404</v>
      </c>
      <c r="I940">
        <v>7.8541999999999996</v>
      </c>
      <c r="K940" t="s">
        <v>17</v>
      </c>
    </row>
    <row r="941" spans="1:12" x14ac:dyDescent="0.3">
      <c r="A941">
        <v>3</v>
      </c>
      <c r="B941">
        <v>0</v>
      </c>
      <c r="C941" t="s">
        <v>1673</v>
      </c>
      <c r="D941" t="s">
        <v>15</v>
      </c>
      <c r="E941">
        <v>36</v>
      </c>
      <c r="F941">
        <v>0</v>
      </c>
      <c r="G941">
        <v>2</v>
      </c>
      <c r="H941">
        <v>350405</v>
      </c>
      <c r="I941">
        <v>12.183299999999999</v>
      </c>
      <c r="K941" t="s">
        <v>17</v>
      </c>
    </row>
    <row r="942" spans="1:12" x14ac:dyDescent="0.3">
      <c r="A942">
        <v>3</v>
      </c>
      <c r="B942">
        <v>0</v>
      </c>
      <c r="C942" t="s">
        <v>1674</v>
      </c>
      <c r="D942" t="s">
        <v>20</v>
      </c>
      <c r="F942">
        <v>0</v>
      </c>
      <c r="G942">
        <v>0</v>
      </c>
      <c r="H942">
        <v>349253</v>
      </c>
      <c r="I942">
        <v>7.8958000000000004</v>
      </c>
      <c r="K942" t="s">
        <v>41</v>
      </c>
    </row>
    <row r="943" spans="1:12" x14ac:dyDescent="0.3">
      <c r="A943">
        <v>3</v>
      </c>
      <c r="B943">
        <v>1</v>
      </c>
      <c r="C943" t="s">
        <v>1675</v>
      </c>
      <c r="D943" t="s">
        <v>20</v>
      </c>
      <c r="E943">
        <v>25</v>
      </c>
      <c r="F943">
        <v>0</v>
      </c>
      <c r="G943">
        <v>0</v>
      </c>
      <c r="H943">
        <v>2654</v>
      </c>
      <c r="I943">
        <v>7.2291999999999996</v>
      </c>
      <c r="J943" t="s">
        <v>1676</v>
      </c>
      <c r="K943" t="s">
        <v>41</v>
      </c>
      <c r="L943">
        <v>10</v>
      </c>
    </row>
    <row r="944" spans="1:12" x14ac:dyDescent="0.3">
      <c r="A944">
        <v>3</v>
      </c>
      <c r="B944">
        <v>0</v>
      </c>
      <c r="C944" t="s">
        <v>1677</v>
      </c>
      <c r="D944" t="s">
        <v>20</v>
      </c>
      <c r="F944">
        <v>0</v>
      </c>
      <c r="G944">
        <v>0</v>
      </c>
      <c r="H944">
        <v>2624</v>
      </c>
      <c r="I944">
        <v>7.2249999999999996</v>
      </c>
      <c r="K944" t="s">
        <v>41</v>
      </c>
    </row>
    <row r="945" spans="1:12" x14ac:dyDescent="0.3">
      <c r="A945">
        <v>3</v>
      </c>
      <c r="B945">
        <v>0</v>
      </c>
      <c r="C945" t="s">
        <v>1678</v>
      </c>
      <c r="D945" t="s">
        <v>15</v>
      </c>
      <c r="E945">
        <v>37</v>
      </c>
      <c r="F945">
        <v>0</v>
      </c>
      <c r="G945">
        <v>0</v>
      </c>
      <c r="H945">
        <v>4135</v>
      </c>
      <c r="I945">
        <v>9.5875000000000004</v>
      </c>
      <c r="K945" t="s">
        <v>17</v>
      </c>
    </row>
    <row r="946" spans="1:12" x14ac:dyDescent="0.3">
      <c r="A946">
        <v>3</v>
      </c>
      <c r="B946">
        <v>0</v>
      </c>
      <c r="C946" t="s">
        <v>1679</v>
      </c>
      <c r="D946" t="s">
        <v>20</v>
      </c>
      <c r="F946">
        <v>0</v>
      </c>
      <c r="G946">
        <v>0</v>
      </c>
      <c r="H946">
        <v>349217</v>
      </c>
      <c r="I946">
        <v>7.8958000000000004</v>
      </c>
      <c r="K946" t="s">
        <v>17</v>
      </c>
    </row>
    <row r="947" spans="1:12" x14ac:dyDescent="0.3">
      <c r="A947">
        <v>3</v>
      </c>
      <c r="B947">
        <v>1</v>
      </c>
      <c r="C947" t="s">
        <v>1680</v>
      </c>
      <c r="D947" t="s">
        <v>20</v>
      </c>
      <c r="F947">
        <v>0</v>
      </c>
      <c r="G947">
        <v>0</v>
      </c>
      <c r="H947">
        <v>1601</v>
      </c>
      <c r="I947">
        <v>56.495800000000003</v>
      </c>
      <c r="K947" t="s">
        <v>17</v>
      </c>
      <c r="L947" t="s">
        <v>41</v>
      </c>
    </row>
    <row r="948" spans="1:12" x14ac:dyDescent="0.3">
      <c r="A948">
        <v>3</v>
      </c>
      <c r="B948">
        <v>0</v>
      </c>
      <c r="C948" t="s">
        <v>1681</v>
      </c>
      <c r="D948" t="s">
        <v>20</v>
      </c>
      <c r="F948">
        <v>0</v>
      </c>
      <c r="G948">
        <v>0</v>
      </c>
      <c r="H948">
        <v>1601</v>
      </c>
      <c r="I948">
        <v>56.495800000000003</v>
      </c>
      <c r="K948" t="s">
        <v>17</v>
      </c>
    </row>
    <row r="949" spans="1:12" x14ac:dyDescent="0.3">
      <c r="A949">
        <v>3</v>
      </c>
      <c r="B949">
        <v>1</v>
      </c>
      <c r="C949" t="s">
        <v>1682</v>
      </c>
      <c r="D949" t="s">
        <v>15</v>
      </c>
      <c r="E949">
        <v>22</v>
      </c>
      <c r="F949">
        <v>0</v>
      </c>
      <c r="G949">
        <v>0</v>
      </c>
      <c r="H949" t="s">
        <v>1683</v>
      </c>
      <c r="I949">
        <v>7.25</v>
      </c>
      <c r="K949" t="s">
        <v>17</v>
      </c>
      <c r="L949">
        <v>13</v>
      </c>
    </row>
    <row r="950" spans="1:12" x14ac:dyDescent="0.3">
      <c r="A950">
        <v>3</v>
      </c>
      <c r="B950">
        <v>0</v>
      </c>
      <c r="C950" t="s">
        <v>1684</v>
      </c>
      <c r="D950" t="s">
        <v>20</v>
      </c>
      <c r="F950">
        <v>0</v>
      </c>
      <c r="G950">
        <v>0</v>
      </c>
      <c r="H950">
        <v>7935</v>
      </c>
      <c r="I950">
        <v>7.75</v>
      </c>
      <c r="K950" t="s">
        <v>463</v>
      </c>
    </row>
    <row r="951" spans="1:12" x14ac:dyDescent="0.3">
      <c r="A951">
        <v>3</v>
      </c>
      <c r="B951">
        <v>1</v>
      </c>
      <c r="C951" t="s">
        <v>1685</v>
      </c>
      <c r="D951" t="s">
        <v>20</v>
      </c>
      <c r="E951">
        <v>26</v>
      </c>
      <c r="F951">
        <v>0</v>
      </c>
      <c r="G951">
        <v>0</v>
      </c>
      <c r="H951">
        <v>1601</v>
      </c>
      <c r="I951">
        <v>56.495800000000003</v>
      </c>
      <c r="K951" t="s">
        <v>17</v>
      </c>
      <c r="L951">
        <v>14</v>
      </c>
    </row>
    <row r="952" spans="1:12" x14ac:dyDescent="0.3">
      <c r="A952">
        <v>3</v>
      </c>
      <c r="B952">
        <v>0</v>
      </c>
      <c r="C952" t="s">
        <v>1686</v>
      </c>
      <c r="D952" t="s">
        <v>20</v>
      </c>
      <c r="E952">
        <v>29</v>
      </c>
      <c r="F952">
        <v>0</v>
      </c>
      <c r="G952">
        <v>0</v>
      </c>
      <c r="H952">
        <v>7545</v>
      </c>
      <c r="I952">
        <v>9.4832999999999998</v>
      </c>
      <c r="K952" t="s">
        <v>17</v>
      </c>
    </row>
    <row r="953" spans="1:12" x14ac:dyDescent="0.3">
      <c r="A953">
        <v>3</v>
      </c>
      <c r="B953">
        <v>0</v>
      </c>
      <c r="C953" t="s">
        <v>1687</v>
      </c>
      <c r="D953" t="s">
        <v>20</v>
      </c>
      <c r="E953">
        <v>29</v>
      </c>
      <c r="F953">
        <v>0</v>
      </c>
      <c r="G953">
        <v>0</v>
      </c>
      <c r="H953">
        <v>347067</v>
      </c>
      <c r="I953">
        <v>7.7750000000000004</v>
      </c>
      <c r="K953" t="s">
        <v>17</v>
      </c>
    </row>
    <row r="954" spans="1:12" x14ac:dyDescent="0.3">
      <c r="A954">
        <v>3</v>
      </c>
      <c r="B954">
        <v>0</v>
      </c>
      <c r="C954" t="s">
        <v>1688</v>
      </c>
      <c r="D954" t="s">
        <v>20</v>
      </c>
      <c r="E954">
        <v>22</v>
      </c>
      <c r="F954">
        <v>0</v>
      </c>
      <c r="G954">
        <v>0</v>
      </c>
      <c r="H954">
        <v>347065</v>
      </c>
      <c r="I954">
        <v>7.7750000000000004</v>
      </c>
      <c r="K954" t="s">
        <v>17</v>
      </c>
    </row>
    <row r="955" spans="1:12" x14ac:dyDescent="0.3">
      <c r="A955">
        <v>3</v>
      </c>
      <c r="B955">
        <v>1</v>
      </c>
      <c r="C955" t="s">
        <v>1689</v>
      </c>
      <c r="D955" t="s">
        <v>20</v>
      </c>
      <c r="E955">
        <v>22</v>
      </c>
      <c r="F955">
        <v>0</v>
      </c>
      <c r="G955">
        <v>0</v>
      </c>
      <c r="H955">
        <v>2620</v>
      </c>
      <c r="I955">
        <v>7.2249999999999996</v>
      </c>
      <c r="K955" t="s">
        <v>41</v>
      </c>
      <c r="L955">
        <v>6</v>
      </c>
    </row>
    <row r="956" spans="1:12" x14ac:dyDescent="0.3">
      <c r="A956">
        <v>3</v>
      </c>
      <c r="B956">
        <v>0</v>
      </c>
      <c r="C956" t="s">
        <v>1690</v>
      </c>
      <c r="D956" t="s">
        <v>20</v>
      </c>
      <c r="F956">
        <v>3</v>
      </c>
      <c r="G956">
        <v>1</v>
      </c>
      <c r="H956">
        <v>4133</v>
      </c>
      <c r="I956">
        <v>25.466699999999999</v>
      </c>
      <c r="K956" t="s">
        <v>17</v>
      </c>
    </row>
    <row r="957" spans="1:12" x14ac:dyDescent="0.3">
      <c r="A957">
        <v>3</v>
      </c>
      <c r="B957">
        <v>0</v>
      </c>
      <c r="C957" t="s">
        <v>1691</v>
      </c>
      <c r="D957" t="s">
        <v>15</v>
      </c>
      <c r="F957">
        <v>3</v>
      </c>
      <c r="G957">
        <v>1</v>
      </c>
      <c r="H957">
        <v>4133</v>
      </c>
      <c r="I957">
        <v>25.466699999999999</v>
      </c>
      <c r="K957" t="s">
        <v>17</v>
      </c>
    </row>
    <row r="958" spans="1:12" x14ac:dyDescent="0.3">
      <c r="A958">
        <v>3</v>
      </c>
      <c r="B958">
        <v>0</v>
      </c>
      <c r="C958" t="s">
        <v>1692</v>
      </c>
      <c r="D958" t="s">
        <v>15</v>
      </c>
      <c r="F958">
        <v>3</v>
      </c>
      <c r="G958">
        <v>1</v>
      </c>
      <c r="H958">
        <v>4133</v>
      </c>
      <c r="I958">
        <v>25.466699999999999</v>
      </c>
      <c r="K958" t="s">
        <v>17</v>
      </c>
    </row>
    <row r="959" spans="1:12" x14ac:dyDescent="0.3">
      <c r="A959">
        <v>3</v>
      </c>
      <c r="B959">
        <v>0</v>
      </c>
      <c r="C959" t="s">
        <v>1693</v>
      </c>
      <c r="D959" t="s">
        <v>15</v>
      </c>
      <c r="F959">
        <v>3</v>
      </c>
      <c r="G959">
        <v>1</v>
      </c>
      <c r="H959">
        <v>4133</v>
      </c>
      <c r="I959">
        <v>25.466699999999999</v>
      </c>
      <c r="K959" t="s">
        <v>17</v>
      </c>
    </row>
    <row r="960" spans="1:12" x14ac:dyDescent="0.3">
      <c r="A960">
        <v>3</v>
      </c>
      <c r="B960">
        <v>0</v>
      </c>
      <c r="C960" t="s">
        <v>1694</v>
      </c>
      <c r="D960" t="s">
        <v>15</v>
      </c>
      <c r="F960">
        <v>0</v>
      </c>
      <c r="G960">
        <v>4</v>
      </c>
      <c r="H960">
        <v>4133</v>
      </c>
      <c r="I960">
        <v>25.466699999999999</v>
      </c>
      <c r="K960" t="s">
        <v>17</v>
      </c>
    </row>
    <row r="961" spans="1:13" x14ac:dyDescent="0.3">
      <c r="A961">
        <v>3</v>
      </c>
      <c r="B961">
        <v>0</v>
      </c>
      <c r="C961" t="s">
        <v>1695</v>
      </c>
      <c r="D961" t="s">
        <v>20</v>
      </c>
      <c r="E961">
        <v>32</v>
      </c>
      <c r="F961">
        <v>0</v>
      </c>
      <c r="G961">
        <v>0</v>
      </c>
      <c r="H961" t="s">
        <v>1696</v>
      </c>
      <c r="I961">
        <v>7.9249999999999998</v>
      </c>
      <c r="K961" t="s">
        <v>17</v>
      </c>
    </row>
    <row r="962" spans="1:13" x14ac:dyDescent="0.3">
      <c r="A962">
        <v>3</v>
      </c>
      <c r="B962">
        <v>0</v>
      </c>
      <c r="C962" t="s">
        <v>1697</v>
      </c>
      <c r="D962" t="s">
        <v>20</v>
      </c>
      <c r="E962">
        <v>34.5</v>
      </c>
      <c r="F962">
        <v>0</v>
      </c>
      <c r="G962">
        <v>0</v>
      </c>
      <c r="H962">
        <v>2683</v>
      </c>
      <c r="I962">
        <v>6.4375</v>
      </c>
      <c r="K962" t="s">
        <v>41</v>
      </c>
      <c r="M962">
        <v>196</v>
      </c>
    </row>
    <row r="963" spans="1:13" x14ac:dyDescent="0.3">
      <c r="A963">
        <v>3</v>
      </c>
      <c r="B963">
        <v>0</v>
      </c>
      <c r="C963" t="s">
        <v>1698</v>
      </c>
      <c r="D963" t="s">
        <v>15</v>
      </c>
      <c r="F963">
        <v>1</v>
      </c>
      <c r="G963">
        <v>0</v>
      </c>
      <c r="H963">
        <v>370371</v>
      </c>
      <c r="I963">
        <v>15.5</v>
      </c>
      <c r="K963" t="s">
        <v>463</v>
      </c>
    </row>
    <row r="964" spans="1:13" x14ac:dyDescent="0.3">
      <c r="A964">
        <v>3</v>
      </c>
      <c r="B964">
        <v>0</v>
      </c>
      <c r="C964" t="s">
        <v>1699</v>
      </c>
      <c r="D964" t="s">
        <v>20</v>
      </c>
      <c r="F964">
        <v>1</v>
      </c>
      <c r="G964">
        <v>0</v>
      </c>
      <c r="H964">
        <v>370371</v>
      </c>
      <c r="I964">
        <v>15.5</v>
      </c>
      <c r="K964" t="s">
        <v>463</v>
      </c>
    </row>
    <row r="965" spans="1:13" x14ac:dyDescent="0.3">
      <c r="A965">
        <v>3</v>
      </c>
      <c r="B965">
        <v>0</v>
      </c>
      <c r="C965" t="s">
        <v>1700</v>
      </c>
      <c r="D965" t="s">
        <v>20</v>
      </c>
      <c r="E965">
        <v>36</v>
      </c>
      <c r="F965">
        <v>0</v>
      </c>
      <c r="G965">
        <v>0</v>
      </c>
      <c r="H965" t="s">
        <v>1628</v>
      </c>
      <c r="I965">
        <v>0</v>
      </c>
      <c r="K965" t="s">
        <v>17</v>
      </c>
    </row>
    <row r="966" spans="1:13" x14ac:dyDescent="0.3">
      <c r="A966">
        <v>3</v>
      </c>
      <c r="B966">
        <v>0</v>
      </c>
      <c r="C966" t="s">
        <v>1701</v>
      </c>
      <c r="D966" t="s">
        <v>20</v>
      </c>
      <c r="E966">
        <v>39</v>
      </c>
      <c r="F966">
        <v>0</v>
      </c>
      <c r="G966">
        <v>0</v>
      </c>
      <c r="H966" t="s">
        <v>1427</v>
      </c>
      <c r="I966">
        <v>24.15</v>
      </c>
      <c r="K966" t="s">
        <v>17</v>
      </c>
    </row>
    <row r="967" spans="1:13" x14ac:dyDescent="0.3">
      <c r="A967">
        <v>3</v>
      </c>
      <c r="B967">
        <v>0</v>
      </c>
      <c r="C967" t="s">
        <v>1702</v>
      </c>
      <c r="D967" t="s">
        <v>20</v>
      </c>
      <c r="E967">
        <v>24</v>
      </c>
      <c r="F967">
        <v>0</v>
      </c>
      <c r="G967">
        <v>0</v>
      </c>
      <c r="H967">
        <v>345781</v>
      </c>
      <c r="I967">
        <v>9.5</v>
      </c>
      <c r="K967" t="s">
        <v>17</v>
      </c>
    </row>
    <row r="968" spans="1:13" x14ac:dyDescent="0.3">
      <c r="A968">
        <v>3</v>
      </c>
      <c r="B968">
        <v>0</v>
      </c>
      <c r="C968" t="s">
        <v>1703</v>
      </c>
      <c r="D968" t="s">
        <v>15</v>
      </c>
      <c r="E968">
        <v>25</v>
      </c>
      <c r="F968">
        <v>0</v>
      </c>
      <c r="G968">
        <v>0</v>
      </c>
      <c r="H968">
        <v>347071</v>
      </c>
      <c r="I968">
        <v>7.7750000000000004</v>
      </c>
      <c r="K968" t="s">
        <v>17</v>
      </c>
    </row>
    <row r="969" spans="1:13" x14ac:dyDescent="0.3">
      <c r="A969">
        <v>3</v>
      </c>
      <c r="B969">
        <v>0</v>
      </c>
      <c r="C969" t="s">
        <v>1704</v>
      </c>
      <c r="D969" t="s">
        <v>15</v>
      </c>
      <c r="E969">
        <v>45</v>
      </c>
      <c r="F969">
        <v>0</v>
      </c>
      <c r="G969">
        <v>0</v>
      </c>
      <c r="H969">
        <v>347073</v>
      </c>
      <c r="I969">
        <v>7.75</v>
      </c>
      <c r="K969" t="s">
        <v>17</v>
      </c>
    </row>
    <row r="970" spans="1:13" x14ac:dyDescent="0.3">
      <c r="A970">
        <v>3</v>
      </c>
      <c r="B970">
        <v>0</v>
      </c>
      <c r="C970" t="s">
        <v>1705</v>
      </c>
      <c r="D970" t="s">
        <v>20</v>
      </c>
      <c r="E970">
        <v>36</v>
      </c>
      <c r="F970">
        <v>1</v>
      </c>
      <c r="G970">
        <v>0</v>
      </c>
      <c r="H970">
        <v>349910</v>
      </c>
      <c r="I970">
        <v>15.55</v>
      </c>
      <c r="K970" t="s">
        <v>17</v>
      </c>
      <c r="L970" t="s">
        <v>67</v>
      </c>
    </row>
    <row r="971" spans="1:13" x14ac:dyDescent="0.3">
      <c r="A971">
        <v>3</v>
      </c>
      <c r="B971">
        <v>0</v>
      </c>
      <c r="C971" t="s">
        <v>1706</v>
      </c>
      <c r="D971" t="s">
        <v>15</v>
      </c>
      <c r="E971">
        <v>30</v>
      </c>
      <c r="F971">
        <v>1</v>
      </c>
      <c r="G971">
        <v>0</v>
      </c>
      <c r="H971">
        <v>349910</v>
      </c>
      <c r="I971">
        <v>15.55</v>
      </c>
      <c r="K971" t="s">
        <v>17</v>
      </c>
      <c r="L971" t="s">
        <v>67</v>
      </c>
    </row>
    <row r="972" spans="1:13" x14ac:dyDescent="0.3">
      <c r="A972">
        <v>3</v>
      </c>
      <c r="B972">
        <v>1</v>
      </c>
      <c r="C972" t="s">
        <v>1707</v>
      </c>
      <c r="D972" t="s">
        <v>20</v>
      </c>
      <c r="E972">
        <v>20</v>
      </c>
      <c r="F972">
        <v>1</v>
      </c>
      <c r="G972">
        <v>0</v>
      </c>
      <c r="H972" t="s">
        <v>1708</v>
      </c>
      <c r="I972">
        <v>7.9249999999999998</v>
      </c>
      <c r="K972" t="s">
        <v>17</v>
      </c>
      <c r="L972">
        <v>15</v>
      </c>
    </row>
    <row r="973" spans="1:13" x14ac:dyDescent="0.3">
      <c r="A973">
        <v>3</v>
      </c>
      <c r="B973">
        <v>0</v>
      </c>
      <c r="C973" t="s">
        <v>1709</v>
      </c>
      <c r="D973" t="s">
        <v>20</v>
      </c>
      <c r="F973">
        <v>0</v>
      </c>
      <c r="G973">
        <v>0</v>
      </c>
      <c r="H973">
        <v>330971</v>
      </c>
      <c r="I973">
        <v>7.8792</v>
      </c>
      <c r="K973" t="s">
        <v>463</v>
      </c>
    </row>
    <row r="974" spans="1:13" x14ac:dyDescent="0.3">
      <c r="A974">
        <v>3</v>
      </c>
      <c r="B974">
        <v>0</v>
      </c>
      <c r="C974" t="s">
        <v>1710</v>
      </c>
      <c r="D974" t="s">
        <v>20</v>
      </c>
      <c r="E974">
        <v>28</v>
      </c>
      <c r="F974">
        <v>0</v>
      </c>
      <c r="G974">
        <v>0</v>
      </c>
      <c r="H974">
        <v>1601</v>
      </c>
      <c r="I974">
        <v>56.495800000000003</v>
      </c>
      <c r="K974" t="s">
        <v>17</v>
      </c>
    </row>
    <row r="975" spans="1:13" x14ac:dyDescent="0.3">
      <c r="A975">
        <v>3</v>
      </c>
      <c r="B975">
        <v>0</v>
      </c>
      <c r="C975" t="s">
        <v>1711</v>
      </c>
      <c r="D975" t="s">
        <v>20</v>
      </c>
      <c r="F975">
        <v>0</v>
      </c>
      <c r="G975">
        <v>0</v>
      </c>
      <c r="H975" t="s">
        <v>1712</v>
      </c>
      <c r="I975">
        <v>7.55</v>
      </c>
      <c r="K975" t="s">
        <v>17</v>
      </c>
    </row>
    <row r="976" spans="1:13" x14ac:dyDescent="0.3">
      <c r="A976">
        <v>3</v>
      </c>
      <c r="B976">
        <v>0</v>
      </c>
      <c r="C976" t="s">
        <v>1713</v>
      </c>
      <c r="D976" t="s">
        <v>20</v>
      </c>
      <c r="E976">
        <v>30</v>
      </c>
      <c r="F976">
        <v>1</v>
      </c>
      <c r="G976">
        <v>0</v>
      </c>
      <c r="H976" t="s">
        <v>1714</v>
      </c>
      <c r="I976">
        <v>16.100000000000001</v>
      </c>
      <c r="K976" t="s">
        <v>17</v>
      </c>
    </row>
    <row r="977" spans="1:13" x14ac:dyDescent="0.3">
      <c r="A977">
        <v>3</v>
      </c>
      <c r="B977">
        <v>0</v>
      </c>
      <c r="C977" t="s">
        <v>1715</v>
      </c>
      <c r="D977" t="s">
        <v>15</v>
      </c>
      <c r="E977">
        <v>26</v>
      </c>
      <c r="F977">
        <v>1</v>
      </c>
      <c r="G977">
        <v>0</v>
      </c>
      <c r="H977" t="s">
        <v>1714</v>
      </c>
      <c r="I977">
        <v>16.100000000000001</v>
      </c>
      <c r="K977" t="s">
        <v>17</v>
      </c>
    </row>
    <row r="978" spans="1:13" x14ac:dyDescent="0.3">
      <c r="A978">
        <v>3</v>
      </c>
      <c r="B978">
        <v>0</v>
      </c>
      <c r="C978" t="s">
        <v>1716</v>
      </c>
      <c r="D978" t="s">
        <v>20</v>
      </c>
      <c r="F978">
        <v>0</v>
      </c>
      <c r="G978">
        <v>0</v>
      </c>
      <c r="H978">
        <v>1222</v>
      </c>
      <c r="I978">
        <v>7.8792</v>
      </c>
      <c r="K978" t="s">
        <v>17</v>
      </c>
      <c r="M978">
        <v>153</v>
      </c>
    </row>
    <row r="979" spans="1:13" x14ac:dyDescent="0.3">
      <c r="A979">
        <v>3</v>
      </c>
      <c r="B979">
        <v>0</v>
      </c>
      <c r="C979" t="s">
        <v>1717</v>
      </c>
      <c r="D979" t="s">
        <v>20</v>
      </c>
      <c r="E979">
        <v>20.5</v>
      </c>
      <c r="F979">
        <v>0</v>
      </c>
      <c r="G979">
        <v>0</v>
      </c>
      <c r="H979" t="s">
        <v>1718</v>
      </c>
      <c r="I979">
        <v>7.25</v>
      </c>
      <c r="K979" t="s">
        <v>17</v>
      </c>
    </row>
    <row r="980" spans="1:13" x14ac:dyDescent="0.3">
      <c r="A980">
        <v>3</v>
      </c>
      <c r="B980">
        <v>1</v>
      </c>
      <c r="C980" t="s">
        <v>1719</v>
      </c>
      <c r="D980" t="s">
        <v>20</v>
      </c>
      <c r="E980">
        <v>27</v>
      </c>
      <c r="F980">
        <v>0</v>
      </c>
      <c r="G980">
        <v>0</v>
      </c>
      <c r="H980">
        <v>315098</v>
      </c>
      <c r="I980">
        <v>8.6624999999999996</v>
      </c>
      <c r="K980" t="s">
        <v>17</v>
      </c>
      <c r="L980">
        <v>15</v>
      </c>
    </row>
    <row r="981" spans="1:13" x14ac:dyDescent="0.3">
      <c r="A981">
        <v>3</v>
      </c>
      <c r="B981">
        <v>0</v>
      </c>
      <c r="C981" t="s">
        <v>1720</v>
      </c>
      <c r="D981" t="s">
        <v>20</v>
      </c>
      <c r="E981">
        <v>51</v>
      </c>
      <c r="F981">
        <v>0</v>
      </c>
      <c r="G981">
        <v>0</v>
      </c>
      <c r="H981">
        <v>347743</v>
      </c>
      <c r="I981">
        <v>7.0541999999999998</v>
      </c>
      <c r="K981" t="s">
        <v>17</v>
      </c>
    </row>
    <row r="982" spans="1:13" x14ac:dyDescent="0.3">
      <c r="A982">
        <v>3</v>
      </c>
      <c r="B982">
        <v>1</v>
      </c>
      <c r="C982" t="s">
        <v>1721</v>
      </c>
      <c r="D982" t="s">
        <v>15</v>
      </c>
      <c r="E982">
        <v>23</v>
      </c>
      <c r="F982">
        <v>0</v>
      </c>
      <c r="G982">
        <v>0</v>
      </c>
      <c r="H982">
        <v>347469</v>
      </c>
      <c r="I982">
        <v>7.8541999999999996</v>
      </c>
      <c r="K982" t="s">
        <v>17</v>
      </c>
      <c r="L982">
        <v>10</v>
      </c>
    </row>
    <row r="983" spans="1:13" x14ac:dyDescent="0.3">
      <c r="A983">
        <v>3</v>
      </c>
      <c r="B983">
        <v>1</v>
      </c>
      <c r="C983" t="s">
        <v>1722</v>
      </c>
      <c r="D983" t="s">
        <v>20</v>
      </c>
      <c r="E983">
        <v>32</v>
      </c>
      <c r="F983">
        <v>0</v>
      </c>
      <c r="G983">
        <v>0</v>
      </c>
      <c r="H983">
        <v>350403</v>
      </c>
      <c r="I983">
        <v>7.5792000000000002</v>
      </c>
      <c r="K983" t="s">
        <v>17</v>
      </c>
      <c r="L983">
        <v>15</v>
      </c>
    </row>
    <row r="984" spans="1:13" x14ac:dyDescent="0.3">
      <c r="A984">
        <v>3</v>
      </c>
      <c r="B984">
        <v>0</v>
      </c>
      <c r="C984" t="s">
        <v>1723</v>
      </c>
      <c r="D984" t="s">
        <v>20</v>
      </c>
      <c r="F984">
        <v>0</v>
      </c>
      <c r="G984">
        <v>0</v>
      </c>
      <c r="H984">
        <v>349235</v>
      </c>
      <c r="I984">
        <v>7.8958000000000004</v>
      </c>
      <c r="K984" t="s">
        <v>17</v>
      </c>
    </row>
    <row r="985" spans="1:13" x14ac:dyDescent="0.3">
      <c r="A985">
        <v>3</v>
      </c>
      <c r="B985">
        <v>0</v>
      </c>
      <c r="C985" t="s">
        <v>1724</v>
      </c>
      <c r="D985" t="s">
        <v>20</v>
      </c>
      <c r="F985">
        <v>0</v>
      </c>
      <c r="G985">
        <v>0</v>
      </c>
      <c r="H985" t="s">
        <v>1725</v>
      </c>
      <c r="I985">
        <v>7.55</v>
      </c>
      <c r="K985" t="s">
        <v>17</v>
      </c>
    </row>
    <row r="986" spans="1:13" x14ac:dyDescent="0.3">
      <c r="A986">
        <v>3</v>
      </c>
      <c r="B986">
        <v>1</v>
      </c>
      <c r="C986" t="s">
        <v>1726</v>
      </c>
      <c r="D986" t="s">
        <v>15</v>
      </c>
      <c r="F986">
        <v>0</v>
      </c>
      <c r="G986">
        <v>0</v>
      </c>
      <c r="H986">
        <v>370370</v>
      </c>
      <c r="I986">
        <v>7.75</v>
      </c>
      <c r="K986" t="s">
        <v>463</v>
      </c>
      <c r="L986">
        <v>15</v>
      </c>
    </row>
    <row r="987" spans="1:13" x14ac:dyDescent="0.3">
      <c r="A987">
        <v>3</v>
      </c>
      <c r="B987">
        <v>1</v>
      </c>
      <c r="C987" t="s">
        <v>1727</v>
      </c>
      <c r="D987" t="s">
        <v>20</v>
      </c>
      <c r="E987">
        <v>24</v>
      </c>
      <c r="F987">
        <v>0</v>
      </c>
      <c r="G987">
        <v>0</v>
      </c>
      <c r="H987" t="s">
        <v>1728</v>
      </c>
      <c r="I987">
        <v>7.1417000000000002</v>
      </c>
      <c r="K987" t="s">
        <v>17</v>
      </c>
      <c r="L987">
        <v>13</v>
      </c>
    </row>
    <row r="988" spans="1:13" x14ac:dyDescent="0.3">
      <c r="A988">
        <v>3</v>
      </c>
      <c r="B988">
        <v>0</v>
      </c>
      <c r="C988" t="s">
        <v>1729</v>
      </c>
      <c r="D988" t="s">
        <v>20</v>
      </c>
      <c r="E988">
        <v>22</v>
      </c>
      <c r="F988">
        <v>0</v>
      </c>
      <c r="G988">
        <v>0</v>
      </c>
      <c r="H988" t="s">
        <v>1730</v>
      </c>
      <c r="I988">
        <v>7.125</v>
      </c>
      <c r="K988" t="s">
        <v>17</v>
      </c>
    </row>
    <row r="989" spans="1:13" x14ac:dyDescent="0.3">
      <c r="A989">
        <v>3</v>
      </c>
      <c r="B989">
        <v>0</v>
      </c>
      <c r="C989" t="s">
        <v>1731</v>
      </c>
      <c r="D989" t="s">
        <v>15</v>
      </c>
      <c r="F989">
        <v>0</v>
      </c>
      <c r="G989">
        <v>0</v>
      </c>
      <c r="H989">
        <v>330924</v>
      </c>
      <c r="I989">
        <v>7.8792</v>
      </c>
      <c r="K989" t="s">
        <v>463</v>
      </c>
    </row>
    <row r="990" spans="1:13" x14ac:dyDescent="0.3">
      <c r="A990">
        <v>3</v>
      </c>
      <c r="B990">
        <v>0</v>
      </c>
      <c r="C990" t="s">
        <v>1732</v>
      </c>
      <c r="D990" t="s">
        <v>20</v>
      </c>
      <c r="F990">
        <v>0</v>
      </c>
      <c r="G990">
        <v>0</v>
      </c>
      <c r="H990" t="s">
        <v>1733</v>
      </c>
      <c r="I990">
        <v>7.75</v>
      </c>
      <c r="K990" t="s">
        <v>463</v>
      </c>
    </row>
    <row r="991" spans="1:13" x14ac:dyDescent="0.3">
      <c r="A991">
        <v>3</v>
      </c>
      <c r="B991">
        <v>0</v>
      </c>
      <c r="C991" t="s">
        <v>1734</v>
      </c>
      <c r="D991" t="s">
        <v>20</v>
      </c>
      <c r="F991">
        <v>0</v>
      </c>
      <c r="G991">
        <v>0</v>
      </c>
      <c r="H991" t="s">
        <v>1735</v>
      </c>
      <c r="I991">
        <v>8.0500000000000007</v>
      </c>
      <c r="K991" t="s">
        <v>17</v>
      </c>
    </row>
    <row r="992" spans="1:13" x14ac:dyDescent="0.3">
      <c r="A992">
        <v>3</v>
      </c>
      <c r="B992">
        <v>0</v>
      </c>
      <c r="C992" t="s">
        <v>1736</v>
      </c>
      <c r="D992" t="s">
        <v>20</v>
      </c>
      <c r="E992">
        <v>29</v>
      </c>
      <c r="F992">
        <v>0</v>
      </c>
      <c r="G992">
        <v>0</v>
      </c>
      <c r="H992" t="s">
        <v>1737</v>
      </c>
      <c r="I992">
        <v>7.9249999999999998</v>
      </c>
      <c r="K992" t="s">
        <v>17</v>
      </c>
    </row>
    <row r="993" spans="1:13" x14ac:dyDescent="0.3">
      <c r="A993">
        <v>3</v>
      </c>
      <c r="B993">
        <v>1</v>
      </c>
      <c r="C993" t="s">
        <v>1738</v>
      </c>
      <c r="D993" t="s">
        <v>20</v>
      </c>
      <c r="F993">
        <v>0</v>
      </c>
      <c r="G993">
        <v>0</v>
      </c>
      <c r="H993">
        <v>2677</v>
      </c>
      <c r="I993">
        <v>7.2291999999999996</v>
      </c>
      <c r="K993" t="s">
        <v>41</v>
      </c>
      <c r="L993">
        <v>15</v>
      </c>
    </row>
    <row r="994" spans="1:13" x14ac:dyDescent="0.3">
      <c r="A994">
        <v>3</v>
      </c>
      <c r="B994">
        <v>0</v>
      </c>
      <c r="C994" t="s">
        <v>1739</v>
      </c>
      <c r="D994" t="s">
        <v>15</v>
      </c>
      <c r="E994">
        <v>30.5</v>
      </c>
      <c r="F994">
        <v>0</v>
      </c>
      <c r="G994">
        <v>0</v>
      </c>
      <c r="H994">
        <v>364850</v>
      </c>
      <c r="I994">
        <v>7.75</v>
      </c>
      <c r="K994" t="s">
        <v>463</v>
      </c>
      <c r="M994">
        <v>61</v>
      </c>
    </row>
    <row r="995" spans="1:13" x14ac:dyDescent="0.3">
      <c r="A995">
        <v>3</v>
      </c>
      <c r="B995">
        <v>1</v>
      </c>
      <c r="C995" t="s">
        <v>1740</v>
      </c>
      <c r="D995" t="s">
        <v>15</v>
      </c>
      <c r="F995">
        <v>0</v>
      </c>
      <c r="G995">
        <v>0</v>
      </c>
      <c r="H995">
        <v>36866</v>
      </c>
      <c r="I995">
        <v>7.7374999999999998</v>
      </c>
      <c r="K995" t="s">
        <v>463</v>
      </c>
      <c r="L995">
        <v>16</v>
      </c>
    </row>
    <row r="996" spans="1:13" x14ac:dyDescent="0.3">
      <c r="A996">
        <v>3</v>
      </c>
      <c r="B996">
        <v>0</v>
      </c>
      <c r="C996" t="s">
        <v>1741</v>
      </c>
      <c r="D996" t="s">
        <v>20</v>
      </c>
      <c r="F996">
        <v>0</v>
      </c>
      <c r="G996">
        <v>0</v>
      </c>
      <c r="H996">
        <v>2655</v>
      </c>
      <c r="I996">
        <v>7.2291999999999996</v>
      </c>
      <c r="J996" t="s">
        <v>1742</v>
      </c>
      <c r="K996" t="s">
        <v>41</v>
      </c>
    </row>
    <row r="997" spans="1:13" x14ac:dyDescent="0.3">
      <c r="A997">
        <v>3</v>
      </c>
      <c r="B997">
        <v>0</v>
      </c>
      <c r="C997" t="s">
        <v>1743</v>
      </c>
      <c r="D997" t="s">
        <v>20</v>
      </c>
      <c r="E997">
        <v>35</v>
      </c>
      <c r="F997">
        <v>0</v>
      </c>
      <c r="G997">
        <v>0</v>
      </c>
      <c r="H997">
        <v>349213</v>
      </c>
      <c r="I997">
        <v>7.8958000000000004</v>
      </c>
      <c r="K997" t="s">
        <v>41</v>
      </c>
    </row>
    <row r="998" spans="1:13" x14ac:dyDescent="0.3">
      <c r="A998">
        <v>3</v>
      </c>
      <c r="B998">
        <v>0</v>
      </c>
      <c r="C998" t="s">
        <v>1744</v>
      </c>
      <c r="D998" t="s">
        <v>20</v>
      </c>
      <c r="E998">
        <v>33</v>
      </c>
      <c r="F998">
        <v>0</v>
      </c>
      <c r="G998">
        <v>0</v>
      </c>
      <c r="H998">
        <v>349257</v>
      </c>
      <c r="I998">
        <v>7.8958000000000004</v>
      </c>
      <c r="K998" t="s">
        <v>17</v>
      </c>
    </row>
    <row r="999" spans="1:13" x14ac:dyDescent="0.3">
      <c r="A999">
        <v>3</v>
      </c>
      <c r="B999">
        <v>1</v>
      </c>
      <c r="C999" t="s">
        <v>1745</v>
      </c>
      <c r="D999" t="s">
        <v>15</v>
      </c>
      <c r="F999">
        <v>0</v>
      </c>
      <c r="G999">
        <v>0</v>
      </c>
      <c r="H999">
        <v>2649</v>
      </c>
      <c r="I999">
        <v>7.2249999999999996</v>
      </c>
      <c r="K999" t="s">
        <v>41</v>
      </c>
      <c r="L999" t="s">
        <v>41</v>
      </c>
    </row>
    <row r="1000" spans="1:13" x14ac:dyDescent="0.3">
      <c r="A1000">
        <v>3</v>
      </c>
      <c r="B1000">
        <v>0</v>
      </c>
      <c r="C1000" t="s">
        <v>1746</v>
      </c>
      <c r="D1000" t="s">
        <v>20</v>
      </c>
      <c r="F1000">
        <v>0</v>
      </c>
      <c r="G1000">
        <v>0</v>
      </c>
      <c r="H1000">
        <v>349255</v>
      </c>
      <c r="I1000">
        <v>7.8958000000000004</v>
      </c>
      <c r="K1000" t="s">
        <v>41</v>
      </c>
    </row>
    <row r="1001" spans="1:13" x14ac:dyDescent="0.3">
      <c r="A1001">
        <v>3</v>
      </c>
      <c r="B1001">
        <v>1</v>
      </c>
      <c r="C1001" t="s">
        <v>1747</v>
      </c>
      <c r="D1001" t="s">
        <v>15</v>
      </c>
      <c r="F1001">
        <v>0</v>
      </c>
      <c r="G1001">
        <v>0</v>
      </c>
      <c r="H1001">
        <v>383123</v>
      </c>
      <c r="I1001">
        <v>7.75</v>
      </c>
      <c r="K1001" t="s">
        <v>463</v>
      </c>
      <c r="L1001" t="s">
        <v>1748</v>
      </c>
    </row>
    <row r="1002" spans="1:13" x14ac:dyDescent="0.3">
      <c r="A1002">
        <v>3</v>
      </c>
      <c r="B1002">
        <v>1</v>
      </c>
      <c r="C1002" t="s">
        <v>1749</v>
      </c>
      <c r="D1002" t="s">
        <v>20</v>
      </c>
      <c r="F1002">
        <v>0</v>
      </c>
      <c r="G1002">
        <v>0</v>
      </c>
      <c r="H1002">
        <v>367228</v>
      </c>
      <c r="I1002">
        <v>7.75</v>
      </c>
      <c r="K1002" t="s">
        <v>463</v>
      </c>
    </row>
    <row r="1003" spans="1:13" x14ac:dyDescent="0.3">
      <c r="A1003">
        <v>3</v>
      </c>
      <c r="B1003">
        <v>1</v>
      </c>
      <c r="C1003" t="s">
        <v>1750</v>
      </c>
      <c r="D1003" t="s">
        <v>15</v>
      </c>
      <c r="F1003">
        <v>2</v>
      </c>
      <c r="G1003">
        <v>0</v>
      </c>
      <c r="H1003">
        <v>367226</v>
      </c>
      <c r="I1003">
        <v>23.25</v>
      </c>
      <c r="K1003" t="s">
        <v>463</v>
      </c>
      <c r="L1003">
        <v>16</v>
      </c>
    </row>
    <row r="1004" spans="1:13" x14ac:dyDescent="0.3">
      <c r="A1004">
        <v>3</v>
      </c>
      <c r="B1004">
        <v>1</v>
      </c>
      <c r="C1004" t="s">
        <v>1751</v>
      </c>
      <c r="D1004" t="s">
        <v>15</v>
      </c>
      <c r="F1004">
        <v>2</v>
      </c>
      <c r="G1004">
        <v>0</v>
      </c>
      <c r="H1004">
        <v>367226</v>
      </c>
      <c r="I1004">
        <v>23.25</v>
      </c>
      <c r="K1004" t="s">
        <v>463</v>
      </c>
      <c r="L1004">
        <v>16</v>
      </c>
    </row>
    <row r="1005" spans="1:13" x14ac:dyDescent="0.3">
      <c r="A1005">
        <v>3</v>
      </c>
      <c r="B1005">
        <v>1</v>
      </c>
      <c r="C1005" t="s">
        <v>1752</v>
      </c>
      <c r="D1005" t="s">
        <v>20</v>
      </c>
      <c r="F1005">
        <v>2</v>
      </c>
      <c r="G1005">
        <v>0</v>
      </c>
      <c r="H1005">
        <v>367226</v>
      </c>
      <c r="I1005">
        <v>23.25</v>
      </c>
      <c r="K1005" t="s">
        <v>463</v>
      </c>
      <c r="L1005">
        <v>16</v>
      </c>
    </row>
    <row r="1006" spans="1:13" x14ac:dyDescent="0.3">
      <c r="A1006">
        <v>3</v>
      </c>
      <c r="B1006">
        <v>1</v>
      </c>
      <c r="C1006" t="s">
        <v>1753</v>
      </c>
      <c r="D1006" t="s">
        <v>15</v>
      </c>
      <c r="F1006">
        <v>0</v>
      </c>
      <c r="G1006">
        <v>0</v>
      </c>
      <c r="H1006">
        <v>330932</v>
      </c>
      <c r="I1006">
        <v>7.7874999999999996</v>
      </c>
      <c r="K1006" t="s">
        <v>463</v>
      </c>
      <c r="L1006">
        <v>13</v>
      </c>
    </row>
    <row r="1007" spans="1:13" x14ac:dyDescent="0.3">
      <c r="A1007">
        <v>3</v>
      </c>
      <c r="B1007">
        <v>0</v>
      </c>
      <c r="C1007" t="s">
        <v>1754</v>
      </c>
      <c r="D1007" t="s">
        <v>20</v>
      </c>
      <c r="F1007">
        <v>0</v>
      </c>
      <c r="G1007">
        <v>0</v>
      </c>
      <c r="H1007">
        <v>36568</v>
      </c>
      <c r="I1007">
        <v>15.5</v>
      </c>
      <c r="K1007" t="s">
        <v>463</v>
      </c>
    </row>
    <row r="1008" spans="1:13" x14ac:dyDescent="0.3">
      <c r="A1008">
        <v>3</v>
      </c>
      <c r="B1008">
        <v>1</v>
      </c>
      <c r="C1008" t="s">
        <v>1755</v>
      </c>
      <c r="D1008" t="s">
        <v>15</v>
      </c>
      <c r="F1008">
        <v>0</v>
      </c>
      <c r="G1008">
        <v>0</v>
      </c>
      <c r="H1008">
        <v>330931</v>
      </c>
      <c r="I1008">
        <v>7.8792</v>
      </c>
      <c r="K1008" t="s">
        <v>463</v>
      </c>
      <c r="L1008">
        <v>13</v>
      </c>
    </row>
    <row r="1009" spans="1:13" x14ac:dyDescent="0.3">
      <c r="A1009">
        <v>3</v>
      </c>
      <c r="B1009">
        <v>1</v>
      </c>
      <c r="C1009" t="s">
        <v>1756</v>
      </c>
      <c r="D1009" t="s">
        <v>15</v>
      </c>
      <c r="E1009">
        <v>15</v>
      </c>
      <c r="F1009">
        <v>0</v>
      </c>
      <c r="G1009">
        <v>0</v>
      </c>
      <c r="H1009">
        <v>330923</v>
      </c>
      <c r="I1009">
        <v>8.0291999999999994</v>
      </c>
      <c r="K1009" t="s">
        <v>463</v>
      </c>
    </row>
    <row r="1010" spans="1:13" x14ac:dyDescent="0.3">
      <c r="A1010">
        <v>3</v>
      </c>
      <c r="B1010">
        <v>0</v>
      </c>
      <c r="C1010" t="s">
        <v>1757</v>
      </c>
      <c r="D1010" t="s">
        <v>15</v>
      </c>
      <c r="E1010">
        <v>35</v>
      </c>
      <c r="F1010">
        <v>0</v>
      </c>
      <c r="G1010">
        <v>0</v>
      </c>
      <c r="H1010">
        <v>9232</v>
      </c>
      <c r="I1010">
        <v>7.75</v>
      </c>
      <c r="K1010" t="s">
        <v>463</v>
      </c>
    </row>
    <row r="1011" spans="1:13" x14ac:dyDescent="0.3">
      <c r="A1011">
        <v>3</v>
      </c>
      <c r="B1011">
        <v>0</v>
      </c>
      <c r="C1011" t="s">
        <v>1758</v>
      </c>
      <c r="D1011" t="s">
        <v>20</v>
      </c>
      <c r="F1011">
        <v>0</v>
      </c>
      <c r="G1011">
        <v>0</v>
      </c>
      <c r="H1011">
        <v>370372</v>
      </c>
      <c r="I1011">
        <v>7.75</v>
      </c>
      <c r="K1011" t="s">
        <v>463</v>
      </c>
    </row>
    <row r="1012" spans="1:13" x14ac:dyDescent="0.3">
      <c r="A1012">
        <v>3</v>
      </c>
      <c r="B1012">
        <v>0</v>
      </c>
      <c r="C1012" t="s">
        <v>1759</v>
      </c>
      <c r="D1012" t="s">
        <v>20</v>
      </c>
      <c r="E1012">
        <v>24</v>
      </c>
      <c r="F1012">
        <v>1</v>
      </c>
      <c r="G1012">
        <v>0</v>
      </c>
      <c r="H1012">
        <v>376566</v>
      </c>
      <c r="I1012">
        <v>16.100000000000001</v>
      </c>
      <c r="K1012" t="s">
        <v>17</v>
      </c>
    </row>
    <row r="1013" spans="1:13" x14ac:dyDescent="0.3">
      <c r="A1013">
        <v>3</v>
      </c>
      <c r="B1013">
        <v>0</v>
      </c>
      <c r="C1013" t="s">
        <v>1760</v>
      </c>
      <c r="D1013" t="s">
        <v>15</v>
      </c>
      <c r="E1013">
        <v>19</v>
      </c>
      <c r="F1013">
        <v>1</v>
      </c>
      <c r="G1013">
        <v>0</v>
      </c>
      <c r="H1013">
        <v>376566</v>
      </c>
      <c r="I1013">
        <v>16.100000000000001</v>
      </c>
      <c r="K1013" t="s">
        <v>17</v>
      </c>
      <c r="M1013">
        <v>53</v>
      </c>
    </row>
    <row r="1014" spans="1:13" x14ac:dyDescent="0.3">
      <c r="A1014">
        <v>3</v>
      </c>
      <c r="B1014">
        <v>0</v>
      </c>
      <c r="C1014" t="s">
        <v>1761</v>
      </c>
      <c r="D1014" t="s">
        <v>15</v>
      </c>
      <c r="F1014">
        <v>0</v>
      </c>
      <c r="G1014">
        <v>0</v>
      </c>
      <c r="H1014">
        <v>370368</v>
      </c>
      <c r="I1014">
        <v>7.75</v>
      </c>
      <c r="K1014" t="s">
        <v>463</v>
      </c>
    </row>
    <row r="1015" spans="1:13" x14ac:dyDescent="0.3">
      <c r="A1015">
        <v>3</v>
      </c>
      <c r="B1015">
        <v>0</v>
      </c>
      <c r="C1015" t="s">
        <v>1762</v>
      </c>
      <c r="D1015" t="s">
        <v>15</v>
      </c>
      <c r="F1015">
        <v>0</v>
      </c>
      <c r="G1015">
        <v>0</v>
      </c>
      <c r="H1015" t="s">
        <v>1763</v>
      </c>
      <c r="I1015">
        <v>8.0500000000000007</v>
      </c>
      <c r="K1015" t="s">
        <v>17</v>
      </c>
    </row>
    <row r="1016" spans="1:13" x14ac:dyDescent="0.3">
      <c r="A1016">
        <v>3</v>
      </c>
      <c r="B1016">
        <v>0</v>
      </c>
      <c r="C1016" t="s">
        <v>1764</v>
      </c>
      <c r="D1016" t="s">
        <v>15</v>
      </c>
      <c r="F1016">
        <v>0</v>
      </c>
      <c r="G1016">
        <v>0</v>
      </c>
      <c r="H1016">
        <v>343095</v>
      </c>
      <c r="I1016">
        <v>8.0500000000000007</v>
      </c>
      <c r="K1016" t="s">
        <v>17</v>
      </c>
    </row>
    <row r="1017" spans="1:13" x14ac:dyDescent="0.3">
      <c r="A1017">
        <v>3</v>
      </c>
      <c r="B1017">
        <v>0</v>
      </c>
      <c r="C1017" t="s">
        <v>1765</v>
      </c>
      <c r="D1017" t="s">
        <v>20</v>
      </c>
      <c r="E1017">
        <v>55.5</v>
      </c>
      <c r="F1017">
        <v>0</v>
      </c>
      <c r="G1017">
        <v>0</v>
      </c>
      <c r="H1017" t="s">
        <v>1766</v>
      </c>
      <c r="I1017">
        <v>8.0500000000000007</v>
      </c>
      <c r="K1017" t="s">
        <v>17</v>
      </c>
      <c r="M1017">
        <v>201</v>
      </c>
    </row>
    <row r="1018" spans="1:13" x14ac:dyDescent="0.3">
      <c r="A1018">
        <v>3</v>
      </c>
      <c r="B1018">
        <v>0</v>
      </c>
      <c r="C1018" t="s">
        <v>1767</v>
      </c>
      <c r="D1018" t="s">
        <v>20</v>
      </c>
      <c r="F1018">
        <v>0</v>
      </c>
      <c r="G1018">
        <v>0</v>
      </c>
      <c r="H1018">
        <v>368703</v>
      </c>
      <c r="I1018">
        <v>7.75</v>
      </c>
      <c r="K1018" t="s">
        <v>463</v>
      </c>
    </row>
    <row r="1019" spans="1:13" x14ac:dyDescent="0.3">
      <c r="A1019">
        <v>3</v>
      </c>
      <c r="B1019">
        <v>1</v>
      </c>
      <c r="C1019" t="s">
        <v>1768</v>
      </c>
      <c r="D1019" t="s">
        <v>20</v>
      </c>
      <c r="E1019">
        <v>21</v>
      </c>
      <c r="F1019">
        <v>0</v>
      </c>
      <c r="G1019">
        <v>0</v>
      </c>
      <c r="H1019">
        <v>345501</v>
      </c>
      <c r="I1019">
        <v>7.7750000000000004</v>
      </c>
      <c r="K1019" t="s">
        <v>17</v>
      </c>
      <c r="L1019">
        <v>15</v>
      </c>
    </row>
    <row r="1020" spans="1:13" x14ac:dyDescent="0.3">
      <c r="A1020">
        <v>3</v>
      </c>
      <c r="B1020">
        <v>0</v>
      </c>
      <c r="C1020" t="s">
        <v>1769</v>
      </c>
      <c r="D1020" t="s">
        <v>20</v>
      </c>
      <c r="F1020">
        <v>0</v>
      </c>
      <c r="G1020">
        <v>0</v>
      </c>
      <c r="H1020">
        <v>359306</v>
      </c>
      <c r="I1020">
        <v>8.0500000000000007</v>
      </c>
      <c r="K1020" t="s">
        <v>17</v>
      </c>
    </row>
    <row r="1021" spans="1:13" x14ac:dyDescent="0.3">
      <c r="A1021">
        <v>3</v>
      </c>
      <c r="B1021">
        <v>0</v>
      </c>
      <c r="C1021" t="s">
        <v>1770</v>
      </c>
      <c r="D1021" t="s">
        <v>20</v>
      </c>
      <c r="E1021">
        <v>24</v>
      </c>
      <c r="F1021">
        <v>0</v>
      </c>
      <c r="G1021">
        <v>0</v>
      </c>
      <c r="H1021">
        <v>349233</v>
      </c>
      <c r="I1021">
        <v>7.8958000000000004</v>
      </c>
      <c r="K1021" t="s">
        <v>17</v>
      </c>
    </row>
    <row r="1022" spans="1:13" x14ac:dyDescent="0.3">
      <c r="A1022">
        <v>3</v>
      </c>
      <c r="B1022">
        <v>0</v>
      </c>
      <c r="C1022" t="s">
        <v>1771</v>
      </c>
      <c r="D1022" t="s">
        <v>20</v>
      </c>
      <c r="E1022">
        <v>21</v>
      </c>
      <c r="F1022">
        <v>0</v>
      </c>
      <c r="G1022">
        <v>0</v>
      </c>
      <c r="H1022">
        <v>349211</v>
      </c>
      <c r="I1022">
        <v>7.8958000000000004</v>
      </c>
      <c r="K1022" t="s">
        <v>17</v>
      </c>
    </row>
    <row r="1023" spans="1:13" x14ac:dyDescent="0.3">
      <c r="A1023">
        <v>3</v>
      </c>
      <c r="B1023">
        <v>0</v>
      </c>
      <c r="C1023" t="s">
        <v>1772</v>
      </c>
      <c r="D1023" t="s">
        <v>20</v>
      </c>
      <c r="E1023">
        <v>28</v>
      </c>
      <c r="F1023">
        <v>0</v>
      </c>
      <c r="G1023">
        <v>0</v>
      </c>
      <c r="H1023">
        <v>349207</v>
      </c>
      <c r="I1023">
        <v>7.8958000000000004</v>
      </c>
      <c r="K1023" t="s">
        <v>17</v>
      </c>
    </row>
    <row r="1024" spans="1:13" x14ac:dyDescent="0.3">
      <c r="A1024">
        <v>3</v>
      </c>
      <c r="B1024">
        <v>0</v>
      </c>
      <c r="C1024" t="s">
        <v>1773</v>
      </c>
      <c r="D1024" t="s">
        <v>20</v>
      </c>
      <c r="F1024">
        <v>0</v>
      </c>
      <c r="G1024">
        <v>0</v>
      </c>
      <c r="H1024">
        <v>349221</v>
      </c>
      <c r="I1024">
        <v>7.8958000000000004</v>
      </c>
      <c r="K1024" t="s">
        <v>17</v>
      </c>
    </row>
    <row r="1025" spans="1:13" x14ac:dyDescent="0.3">
      <c r="A1025">
        <v>3</v>
      </c>
      <c r="B1025">
        <v>1</v>
      </c>
      <c r="C1025" t="s">
        <v>1774</v>
      </c>
      <c r="D1025" t="s">
        <v>15</v>
      </c>
      <c r="F1025">
        <v>0</v>
      </c>
      <c r="G1025">
        <v>0</v>
      </c>
      <c r="H1025">
        <v>330980</v>
      </c>
      <c r="I1025">
        <v>7.8792</v>
      </c>
      <c r="K1025" t="s">
        <v>463</v>
      </c>
      <c r="L1025">
        <v>16</v>
      </c>
    </row>
    <row r="1026" spans="1:13" x14ac:dyDescent="0.3">
      <c r="A1026">
        <v>3</v>
      </c>
      <c r="B1026">
        <v>0</v>
      </c>
      <c r="C1026" t="s">
        <v>1775</v>
      </c>
      <c r="D1026" t="s">
        <v>20</v>
      </c>
      <c r="E1026">
        <v>25</v>
      </c>
      <c r="F1026">
        <v>0</v>
      </c>
      <c r="G1026">
        <v>0</v>
      </c>
      <c r="H1026">
        <v>348123</v>
      </c>
      <c r="I1026">
        <v>7.65</v>
      </c>
      <c r="J1026" t="s">
        <v>1776</v>
      </c>
      <c r="K1026" t="s">
        <v>17</v>
      </c>
      <c r="M1026">
        <v>309</v>
      </c>
    </row>
    <row r="1027" spans="1:13" x14ac:dyDescent="0.3">
      <c r="A1027">
        <v>3</v>
      </c>
      <c r="B1027">
        <v>1</v>
      </c>
      <c r="C1027" t="s">
        <v>1777</v>
      </c>
      <c r="D1027" t="s">
        <v>20</v>
      </c>
      <c r="E1027">
        <v>6</v>
      </c>
      <c r="F1027">
        <v>0</v>
      </c>
      <c r="G1027">
        <v>1</v>
      </c>
      <c r="H1027">
        <v>392096</v>
      </c>
      <c r="I1027">
        <v>12.475</v>
      </c>
      <c r="J1027" t="s">
        <v>1778</v>
      </c>
      <c r="K1027" t="s">
        <v>17</v>
      </c>
      <c r="L1027">
        <v>14</v>
      </c>
    </row>
    <row r="1028" spans="1:13" x14ac:dyDescent="0.3">
      <c r="A1028">
        <v>3</v>
      </c>
      <c r="B1028">
        <v>1</v>
      </c>
      <c r="C1028" t="s">
        <v>1779</v>
      </c>
      <c r="D1028" t="s">
        <v>15</v>
      </c>
      <c r="E1028">
        <v>27</v>
      </c>
      <c r="F1028">
        <v>0</v>
      </c>
      <c r="G1028">
        <v>1</v>
      </c>
      <c r="H1028">
        <v>392096</v>
      </c>
      <c r="I1028">
        <v>12.475</v>
      </c>
      <c r="J1028" t="s">
        <v>1778</v>
      </c>
      <c r="K1028" t="s">
        <v>17</v>
      </c>
      <c r="L1028">
        <v>14</v>
      </c>
    </row>
    <row r="1029" spans="1:13" x14ac:dyDescent="0.3">
      <c r="A1029">
        <v>3</v>
      </c>
      <c r="B1029">
        <v>0</v>
      </c>
      <c r="C1029" t="s">
        <v>1780</v>
      </c>
      <c r="D1029" t="s">
        <v>20</v>
      </c>
      <c r="F1029">
        <v>0</v>
      </c>
      <c r="G1029">
        <v>0</v>
      </c>
      <c r="H1029" t="s">
        <v>1781</v>
      </c>
      <c r="I1029">
        <v>8.0500000000000007</v>
      </c>
      <c r="K1029" t="s">
        <v>17</v>
      </c>
    </row>
    <row r="1030" spans="1:13" x14ac:dyDescent="0.3">
      <c r="A1030">
        <v>3</v>
      </c>
      <c r="B1030">
        <v>1</v>
      </c>
      <c r="C1030" t="s">
        <v>1782</v>
      </c>
      <c r="D1030" t="s">
        <v>15</v>
      </c>
      <c r="F1030">
        <v>1</v>
      </c>
      <c r="G1030">
        <v>0</v>
      </c>
      <c r="H1030">
        <v>371110</v>
      </c>
      <c r="I1030">
        <v>24.15</v>
      </c>
      <c r="K1030" t="s">
        <v>463</v>
      </c>
      <c r="L1030">
        <v>16</v>
      </c>
    </row>
    <row r="1031" spans="1:13" x14ac:dyDescent="0.3">
      <c r="A1031">
        <v>3</v>
      </c>
      <c r="B1031">
        <v>0</v>
      </c>
      <c r="C1031" t="s">
        <v>1783</v>
      </c>
      <c r="D1031" t="s">
        <v>20</v>
      </c>
      <c r="F1031">
        <v>1</v>
      </c>
      <c r="G1031">
        <v>0</v>
      </c>
      <c r="H1031">
        <v>371110</v>
      </c>
      <c r="I1031">
        <v>24.15</v>
      </c>
      <c r="K1031" t="s">
        <v>463</v>
      </c>
    </row>
    <row r="1032" spans="1:13" x14ac:dyDescent="0.3">
      <c r="A1032">
        <v>3</v>
      </c>
      <c r="B1032">
        <v>0</v>
      </c>
      <c r="C1032" t="s">
        <v>1784</v>
      </c>
      <c r="D1032" t="s">
        <v>20</v>
      </c>
      <c r="F1032">
        <v>0</v>
      </c>
      <c r="G1032">
        <v>0</v>
      </c>
      <c r="H1032">
        <v>330877</v>
      </c>
      <c r="I1032">
        <v>8.4582999999999995</v>
      </c>
      <c r="K1032" t="s">
        <v>463</v>
      </c>
    </row>
    <row r="1033" spans="1:13" x14ac:dyDescent="0.3">
      <c r="A1033">
        <v>3</v>
      </c>
      <c r="B1033">
        <v>0</v>
      </c>
      <c r="C1033" t="s">
        <v>1785</v>
      </c>
      <c r="D1033" t="s">
        <v>20</v>
      </c>
      <c r="E1033">
        <v>34</v>
      </c>
      <c r="F1033">
        <v>0</v>
      </c>
      <c r="G1033">
        <v>0</v>
      </c>
      <c r="H1033">
        <v>364506</v>
      </c>
      <c r="I1033">
        <v>8.0500000000000007</v>
      </c>
      <c r="K1033" t="s">
        <v>17</v>
      </c>
    </row>
    <row r="1034" spans="1:13" x14ac:dyDescent="0.3">
      <c r="A1034">
        <v>3</v>
      </c>
      <c r="B1034">
        <v>0</v>
      </c>
      <c r="C1034" t="s">
        <v>1786</v>
      </c>
      <c r="D1034" t="s">
        <v>20</v>
      </c>
      <c r="F1034">
        <v>0</v>
      </c>
      <c r="G1034">
        <v>0</v>
      </c>
      <c r="H1034">
        <v>372622</v>
      </c>
      <c r="I1034">
        <v>7.75</v>
      </c>
      <c r="K1034" t="s">
        <v>463</v>
      </c>
    </row>
    <row r="1035" spans="1:13" x14ac:dyDescent="0.3">
      <c r="A1035">
        <v>3</v>
      </c>
      <c r="B1035">
        <v>1</v>
      </c>
      <c r="C1035" t="s">
        <v>1787</v>
      </c>
      <c r="D1035" t="s">
        <v>20</v>
      </c>
      <c r="F1035">
        <v>0</v>
      </c>
      <c r="G1035">
        <v>0</v>
      </c>
      <c r="H1035">
        <v>312991</v>
      </c>
      <c r="I1035">
        <v>7.7750000000000004</v>
      </c>
      <c r="K1035" t="s">
        <v>17</v>
      </c>
      <c r="L1035" t="s">
        <v>54</v>
      </c>
    </row>
    <row r="1036" spans="1:13" x14ac:dyDescent="0.3">
      <c r="A1036">
        <v>3</v>
      </c>
      <c r="B1036">
        <v>1</v>
      </c>
      <c r="C1036" t="s">
        <v>1788</v>
      </c>
      <c r="D1036" t="s">
        <v>20</v>
      </c>
      <c r="F1036">
        <v>1</v>
      </c>
      <c r="G1036">
        <v>1</v>
      </c>
      <c r="H1036">
        <v>2661</v>
      </c>
      <c r="I1036">
        <v>15.245799999999999</v>
      </c>
      <c r="K1036" t="s">
        <v>41</v>
      </c>
      <c r="L1036" t="s">
        <v>41</v>
      </c>
    </row>
    <row r="1037" spans="1:13" x14ac:dyDescent="0.3">
      <c r="A1037">
        <v>3</v>
      </c>
      <c r="B1037">
        <v>1</v>
      </c>
      <c r="C1037" t="s">
        <v>1789</v>
      </c>
      <c r="D1037" t="s">
        <v>20</v>
      </c>
      <c r="F1037">
        <v>1</v>
      </c>
      <c r="G1037">
        <v>1</v>
      </c>
      <c r="H1037">
        <v>2661</v>
      </c>
      <c r="I1037">
        <v>15.245799999999999</v>
      </c>
      <c r="K1037" t="s">
        <v>41</v>
      </c>
      <c r="L1037" t="s">
        <v>41</v>
      </c>
    </row>
    <row r="1038" spans="1:13" x14ac:dyDescent="0.3">
      <c r="A1038">
        <v>3</v>
      </c>
      <c r="B1038">
        <v>1</v>
      </c>
      <c r="C1038" t="s">
        <v>1790</v>
      </c>
      <c r="D1038" t="s">
        <v>15</v>
      </c>
      <c r="F1038">
        <v>0</v>
      </c>
      <c r="G1038">
        <v>2</v>
      </c>
      <c r="H1038">
        <v>2661</v>
      </c>
      <c r="I1038">
        <v>15.245799999999999</v>
      </c>
      <c r="K1038" t="s">
        <v>41</v>
      </c>
      <c r="L1038" t="s">
        <v>41</v>
      </c>
    </row>
    <row r="1039" spans="1:13" x14ac:dyDescent="0.3">
      <c r="A1039">
        <v>3</v>
      </c>
      <c r="B1039">
        <v>1</v>
      </c>
      <c r="C1039" t="s">
        <v>1791</v>
      </c>
      <c r="D1039" t="s">
        <v>15</v>
      </c>
      <c r="F1039">
        <v>0</v>
      </c>
      <c r="G1039">
        <v>0</v>
      </c>
      <c r="H1039">
        <v>2626</v>
      </c>
      <c r="I1039">
        <v>7.2291999999999996</v>
      </c>
      <c r="K1039" t="s">
        <v>41</v>
      </c>
    </row>
    <row r="1040" spans="1:13" x14ac:dyDescent="0.3">
      <c r="A1040">
        <v>3</v>
      </c>
      <c r="B1040">
        <v>0</v>
      </c>
      <c r="C1040" t="s">
        <v>1792</v>
      </c>
      <c r="D1040" t="s">
        <v>20</v>
      </c>
      <c r="F1040">
        <v>0</v>
      </c>
      <c r="G1040">
        <v>0</v>
      </c>
      <c r="H1040">
        <v>374746</v>
      </c>
      <c r="I1040">
        <v>8.0500000000000007</v>
      </c>
      <c r="K1040" t="s">
        <v>17</v>
      </c>
    </row>
    <row r="1041" spans="1:12" x14ac:dyDescent="0.3">
      <c r="A1041">
        <v>3</v>
      </c>
      <c r="B1041">
        <v>1</v>
      </c>
      <c r="C1041" t="s">
        <v>1793</v>
      </c>
      <c r="D1041" t="s">
        <v>15</v>
      </c>
      <c r="F1041">
        <v>0</v>
      </c>
      <c r="G1041">
        <v>0</v>
      </c>
      <c r="H1041">
        <v>35852</v>
      </c>
      <c r="I1041">
        <v>7.7332999999999998</v>
      </c>
      <c r="K1041" t="s">
        <v>463</v>
      </c>
      <c r="L1041">
        <v>16</v>
      </c>
    </row>
    <row r="1042" spans="1:12" x14ac:dyDescent="0.3">
      <c r="A1042">
        <v>3</v>
      </c>
      <c r="B1042">
        <v>1</v>
      </c>
      <c r="C1042" t="s">
        <v>1794</v>
      </c>
      <c r="D1042" t="s">
        <v>15</v>
      </c>
      <c r="E1042">
        <v>24</v>
      </c>
      <c r="F1042">
        <v>0</v>
      </c>
      <c r="G1042">
        <v>0</v>
      </c>
      <c r="H1042">
        <v>382653</v>
      </c>
      <c r="I1042">
        <v>7.75</v>
      </c>
      <c r="K1042" t="s">
        <v>463</v>
      </c>
      <c r="L1042">
        <v>15</v>
      </c>
    </row>
    <row r="1043" spans="1:12" x14ac:dyDescent="0.3">
      <c r="A1043">
        <v>3</v>
      </c>
      <c r="B1043">
        <v>0</v>
      </c>
      <c r="C1043" t="s">
        <v>1795</v>
      </c>
      <c r="D1043" t="s">
        <v>20</v>
      </c>
      <c r="F1043">
        <v>0</v>
      </c>
      <c r="G1043">
        <v>0</v>
      </c>
      <c r="H1043" t="s">
        <v>1796</v>
      </c>
      <c r="I1043">
        <v>8.0500000000000007</v>
      </c>
      <c r="K1043" t="s">
        <v>17</v>
      </c>
    </row>
    <row r="1044" spans="1:12" x14ac:dyDescent="0.3">
      <c r="A1044">
        <v>3</v>
      </c>
      <c r="B1044">
        <v>1</v>
      </c>
      <c r="C1044" t="s">
        <v>1797</v>
      </c>
      <c r="D1044" t="s">
        <v>15</v>
      </c>
      <c r="F1044">
        <v>1</v>
      </c>
      <c r="G1044">
        <v>0</v>
      </c>
      <c r="H1044">
        <v>367230</v>
      </c>
      <c r="I1044">
        <v>15.5</v>
      </c>
      <c r="K1044" t="s">
        <v>463</v>
      </c>
      <c r="L1044">
        <v>16</v>
      </c>
    </row>
    <row r="1045" spans="1:12" x14ac:dyDescent="0.3">
      <c r="A1045">
        <v>3</v>
      </c>
      <c r="B1045">
        <v>1</v>
      </c>
      <c r="C1045" t="s">
        <v>1798</v>
      </c>
      <c r="D1045" t="s">
        <v>15</v>
      </c>
      <c r="F1045">
        <v>1</v>
      </c>
      <c r="G1045">
        <v>0</v>
      </c>
      <c r="H1045">
        <v>367230</v>
      </c>
      <c r="I1045">
        <v>15.5</v>
      </c>
      <c r="K1045" t="s">
        <v>463</v>
      </c>
      <c r="L1045">
        <v>16</v>
      </c>
    </row>
    <row r="1046" spans="1:12" x14ac:dyDescent="0.3">
      <c r="A1046">
        <v>3</v>
      </c>
      <c r="B1046">
        <v>1</v>
      </c>
      <c r="C1046" t="s">
        <v>1799</v>
      </c>
      <c r="D1046" t="s">
        <v>15</v>
      </c>
      <c r="F1046">
        <v>0</v>
      </c>
      <c r="G1046">
        <v>0</v>
      </c>
      <c r="H1046">
        <v>36568</v>
      </c>
      <c r="I1046">
        <v>15.5</v>
      </c>
      <c r="K1046" t="s">
        <v>463</v>
      </c>
      <c r="L1046">
        <v>16</v>
      </c>
    </row>
    <row r="1047" spans="1:12" x14ac:dyDescent="0.3">
      <c r="A1047">
        <v>3</v>
      </c>
      <c r="B1047">
        <v>0</v>
      </c>
      <c r="C1047" t="s">
        <v>1800</v>
      </c>
      <c r="D1047" t="s">
        <v>20</v>
      </c>
      <c r="E1047">
        <v>18</v>
      </c>
      <c r="F1047">
        <v>0</v>
      </c>
      <c r="G1047">
        <v>0</v>
      </c>
      <c r="H1047">
        <v>347078</v>
      </c>
      <c r="I1047">
        <v>7.75</v>
      </c>
      <c r="K1047" t="s">
        <v>17</v>
      </c>
    </row>
    <row r="1048" spans="1:12" x14ac:dyDescent="0.3">
      <c r="A1048">
        <v>3</v>
      </c>
      <c r="B1048">
        <v>0</v>
      </c>
      <c r="C1048" t="s">
        <v>1801</v>
      </c>
      <c r="D1048" t="s">
        <v>20</v>
      </c>
      <c r="E1048">
        <v>22</v>
      </c>
      <c r="F1048">
        <v>0</v>
      </c>
      <c r="G1048">
        <v>0</v>
      </c>
      <c r="H1048">
        <v>349206</v>
      </c>
      <c r="I1048">
        <v>7.8958000000000004</v>
      </c>
      <c r="K1048" t="s">
        <v>17</v>
      </c>
    </row>
    <row r="1049" spans="1:12" x14ac:dyDescent="0.3">
      <c r="A1049">
        <v>3</v>
      </c>
      <c r="B1049">
        <v>1</v>
      </c>
      <c r="C1049" t="s">
        <v>1802</v>
      </c>
      <c r="D1049" t="s">
        <v>15</v>
      </c>
      <c r="E1049">
        <v>15</v>
      </c>
      <c r="F1049">
        <v>0</v>
      </c>
      <c r="G1049">
        <v>0</v>
      </c>
      <c r="H1049">
        <v>2667</v>
      </c>
      <c r="I1049">
        <v>7.2249999999999996</v>
      </c>
      <c r="K1049" t="s">
        <v>41</v>
      </c>
      <c r="L1049" t="s">
        <v>41</v>
      </c>
    </row>
    <row r="1050" spans="1:12" x14ac:dyDescent="0.3">
      <c r="A1050">
        <v>3</v>
      </c>
      <c r="B1050">
        <v>1</v>
      </c>
      <c r="C1050" t="s">
        <v>1803</v>
      </c>
      <c r="D1050" t="s">
        <v>15</v>
      </c>
      <c r="E1050">
        <v>1</v>
      </c>
      <c r="F1050">
        <v>0</v>
      </c>
      <c r="G1050">
        <v>2</v>
      </c>
      <c r="H1050">
        <v>2653</v>
      </c>
      <c r="I1050">
        <v>15.7417</v>
      </c>
      <c r="K1050" t="s">
        <v>41</v>
      </c>
      <c r="L1050" t="s">
        <v>41</v>
      </c>
    </row>
    <row r="1051" spans="1:12" x14ac:dyDescent="0.3">
      <c r="A1051">
        <v>3</v>
      </c>
      <c r="B1051">
        <v>1</v>
      </c>
      <c r="C1051" t="s">
        <v>1804</v>
      </c>
      <c r="D1051" t="s">
        <v>20</v>
      </c>
      <c r="E1051">
        <v>20</v>
      </c>
      <c r="F1051">
        <v>1</v>
      </c>
      <c r="G1051">
        <v>1</v>
      </c>
      <c r="H1051">
        <v>2653</v>
      </c>
      <c r="I1051">
        <v>15.7417</v>
      </c>
      <c r="K1051" t="s">
        <v>41</v>
      </c>
      <c r="L1051" t="s">
        <v>41</v>
      </c>
    </row>
    <row r="1052" spans="1:12" x14ac:dyDescent="0.3">
      <c r="A1052">
        <v>3</v>
      </c>
      <c r="B1052">
        <v>1</v>
      </c>
      <c r="C1052" t="s">
        <v>1805</v>
      </c>
      <c r="D1052" t="s">
        <v>15</v>
      </c>
      <c r="E1052">
        <v>19</v>
      </c>
      <c r="F1052">
        <v>1</v>
      </c>
      <c r="G1052">
        <v>1</v>
      </c>
      <c r="H1052">
        <v>2653</v>
      </c>
      <c r="I1052">
        <v>15.7417</v>
      </c>
      <c r="K1052" t="s">
        <v>41</v>
      </c>
      <c r="L1052" t="s">
        <v>41</v>
      </c>
    </row>
    <row r="1053" spans="1:12" x14ac:dyDescent="0.3">
      <c r="A1053">
        <v>3</v>
      </c>
      <c r="B1053">
        <v>0</v>
      </c>
      <c r="C1053" t="s">
        <v>1806</v>
      </c>
      <c r="D1053" t="s">
        <v>20</v>
      </c>
      <c r="E1053">
        <v>33</v>
      </c>
      <c r="F1053">
        <v>0</v>
      </c>
      <c r="G1053">
        <v>0</v>
      </c>
      <c r="H1053" t="s">
        <v>1807</v>
      </c>
      <c r="I1053">
        <v>8.0500000000000007</v>
      </c>
      <c r="K1053" t="s">
        <v>17</v>
      </c>
    </row>
    <row r="1054" spans="1:12" x14ac:dyDescent="0.3">
      <c r="A1054">
        <v>3</v>
      </c>
      <c r="B1054">
        <v>0</v>
      </c>
      <c r="C1054" t="s">
        <v>1808</v>
      </c>
      <c r="D1054" t="s">
        <v>20</v>
      </c>
      <c r="F1054">
        <v>0</v>
      </c>
      <c r="G1054">
        <v>0</v>
      </c>
      <c r="H1054">
        <v>349218</v>
      </c>
      <c r="I1054">
        <v>7.8958000000000004</v>
      </c>
      <c r="K1054" t="s">
        <v>17</v>
      </c>
    </row>
    <row r="1055" spans="1:12" x14ac:dyDescent="0.3">
      <c r="A1055">
        <v>3</v>
      </c>
      <c r="B1055">
        <v>0</v>
      </c>
      <c r="C1055" t="s">
        <v>1809</v>
      </c>
      <c r="D1055" t="s">
        <v>20</v>
      </c>
      <c r="F1055">
        <v>0</v>
      </c>
      <c r="G1055">
        <v>0</v>
      </c>
      <c r="H1055">
        <v>2652</v>
      </c>
      <c r="I1055">
        <v>7.2291999999999996</v>
      </c>
      <c r="K1055" t="s">
        <v>41</v>
      </c>
    </row>
    <row r="1056" spans="1:12" x14ac:dyDescent="0.3">
      <c r="A1056">
        <v>3</v>
      </c>
      <c r="B1056">
        <v>0</v>
      </c>
      <c r="C1056" t="s">
        <v>1810</v>
      </c>
      <c r="D1056" t="s">
        <v>15</v>
      </c>
      <c r="F1056">
        <v>0</v>
      </c>
      <c r="G1056">
        <v>0</v>
      </c>
      <c r="H1056">
        <v>365237</v>
      </c>
      <c r="I1056">
        <v>7.75</v>
      </c>
      <c r="K1056" t="s">
        <v>463</v>
      </c>
    </row>
    <row r="1057" spans="1:14" x14ac:dyDescent="0.3">
      <c r="A1057">
        <v>3</v>
      </c>
      <c r="B1057">
        <v>0</v>
      </c>
      <c r="C1057" t="s">
        <v>1811</v>
      </c>
      <c r="D1057" t="s">
        <v>20</v>
      </c>
      <c r="F1057">
        <v>0</v>
      </c>
      <c r="G1057">
        <v>0</v>
      </c>
      <c r="H1057">
        <v>349234</v>
      </c>
      <c r="I1057">
        <v>7.8958000000000004</v>
      </c>
      <c r="K1057" t="s">
        <v>17</v>
      </c>
    </row>
    <row r="1058" spans="1:14" x14ac:dyDescent="0.3">
      <c r="A1058">
        <v>3</v>
      </c>
      <c r="B1058">
        <v>1</v>
      </c>
      <c r="C1058" t="s">
        <v>1812</v>
      </c>
      <c r="D1058" t="s">
        <v>20</v>
      </c>
      <c r="E1058">
        <v>12</v>
      </c>
      <c r="F1058">
        <v>1</v>
      </c>
      <c r="G1058">
        <v>0</v>
      </c>
      <c r="H1058">
        <v>2651</v>
      </c>
      <c r="I1058">
        <v>11.2417</v>
      </c>
      <c r="K1058" t="s">
        <v>41</v>
      </c>
      <c r="L1058" t="s">
        <v>41</v>
      </c>
    </row>
    <row r="1059" spans="1:14" x14ac:dyDescent="0.3">
      <c r="A1059">
        <v>3</v>
      </c>
      <c r="B1059">
        <v>1</v>
      </c>
      <c r="C1059" t="s">
        <v>1813</v>
      </c>
      <c r="D1059" t="s">
        <v>15</v>
      </c>
      <c r="E1059">
        <v>14</v>
      </c>
      <c r="F1059">
        <v>1</v>
      </c>
      <c r="G1059">
        <v>0</v>
      </c>
      <c r="H1059">
        <v>2651</v>
      </c>
      <c r="I1059">
        <v>11.2417</v>
      </c>
      <c r="K1059" t="s">
        <v>41</v>
      </c>
      <c r="L1059" t="s">
        <v>41</v>
      </c>
    </row>
    <row r="1060" spans="1:14" x14ac:dyDescent="0.3">
      <c r="A1060">
        <v>3</v>
      </c>
      <c r="B1060">
        <v>0</v>
      </c>
      <c r="C1060" t="s">
        <v>1814</v>
      </c>
      <c r="D1060" t="s">
        <v>15</v>
      </c>
      <c r="E1060">
        <v>29</v>
      </c>
      <c r="F1060">
        <v>0</v>
      </c>
      <c r="G1060">
        <v>0</v>
      </c>
      <c r="H1060">
        <v>3101297</v>
      </c>
      <c r="I1060">
        <v>7.9249999999999998</v>
      </c>
      <c r="K1060" t="s">
        <v>17</v>
      </c>
    </row>
    <row r="1061" spans="1:14" x14ac:dyDescent="0.3">
      <c r="A1061">
        <v>3</v>
      </c>
      <c r="B1061">
        <v>0</v>
      </c>
      <c r="C1061" t="s">
        <v>1815</v>
      </c>
      <c r="D1061" t="s">
        <v>20</v>
      </c>
      <c r="E1061">
        <v>28</v>
      </c>
      <c r="F1061">
        <v>0</v>
      </c>
      <c r="G1061">
        <v>0</v>
      </c>
      <c r="H1061">
        <v>363611</v>
      </c>
      <c r="I1061">
        <v>8.0500000000000007</v>
      </c>
      <c r="K1061" t="s">
        <v>17</v>
      </c>
    </row>
    <row r="1062" spans="1:14" x14ac:dyDescent="0.3">
      <c r="A1062">
        <v>3</v>
      </c>
      <c r="B1062">
        <v>1</v>
      </c>
      <c r="C1062" t="s">
        <v>1816</v>
      </c>
      <c r="D1062" t="s">
        <v>15</v>
      </c>
      <c r="E1062">
        <v>18</v>
      </c>
      <c r="F1062">
        <v>0</v>
      </c>
      <c r="G1062">
        <v>0</v>
      </c>
      <c r="H1062">
        <v>347066</v>
      </c>
      <c r="I1062">
        <v>7.7750000000000004</v>
      </c>
      <c r="K1062" t="s">
        <v>17</v>
      </c>
      <c r="L1062" t="s">
        <v>37</v>
      </c>
    </row>
    <row r="1063" spans="1:14" x14ac:dyDescent="0.3">
      <c r="A1063">
        <v>3</v>
      </c>
      <c r="B1063">
        <v>1</v>
      </c>
      <c r="C1063" t="s">
        <v>1817</v>
      </c>
      <c r="D1063" t="s">
        <v>15</v>
      </c>
      <c r="E1063">
        <v>26</v>
      </c>
      <c r="F1063">
        <v>0</v>
      </c>
      <c r="G1063">
        <v>0</v>
      </c>
      <c r="H1063">
        <v>347470</v>
      </c>
      <c r="I1063">
        <v>7.8541999999999996</v>
      </c>
      <c r="K1063" t="s">
        <v>17</v>
      </c>
      <c r="L1063">
        <v>13</v>
      </c>
    </row>
    <row r="1064" spans="1:14" x14ac:dyDescent="0.3">
      <c r="A1064">
        <v>3</v>
      </c>
      <c r="B1064">
        <v>0</v>
      </c>
      <c r="C1064" t="s">
        <v>1818</v>
      </c>
      <c r="D1064" t="s">
        <v>20</v>
      </c>
      <c r="E1064">
        <v>21</v>
      </c>
      <c r="F1064">
        <v>0</v>
      </c>
      <c r="G1064">
        <v>0</v>
      </c>
      <c r="H1064">
        <v>350410</v>
      </c>
      <c r="I1064">
        <v>7.8541999999999996</v>
      </c>
      <c r="K1064" t="s">
        <v>17</v>
      </c>
    </row>
    <row r="1065" spans="1:14" x14ac:dyDescent="0.3">
      <c r="A1065">
        <v>3</v>
      </c>
      <c r="B1065">
        <v>0</v>
      </c>
      <c r="C1065" t="s">
        <v>1819</v>
      </c>
      <c r="D1065" t="s">
        <v>20</v>
      </c>
      <c r="E1065">
        <v>41</v>
      </c>
      <c r="F1065">
        <v>0</v>
      </c>
      <c r="G1065">
        <v>0</v>
      </c>
      <c r="H1065" t="s">
        <v>1820</v>
      </c>
      <c r="I1065">
        <v>7.125</v>
      </c>
      <c r="K1065" t="s">
        <v>17</v>
      </c>
      <c r="N1065" t="s">
        <v>1821</v>
      </c>
    </row>
    <row r="1066" spans="1:14" x14ac:dyDescent="0.3">
      <c r="A1066">
        <v>3</v>
      </c>
      <c r="B1066">
        <v>1</v>
      </c>
      <c r="C1066" t="s">
        <v>1822</v>
      </c>
      <c r="D1066" t="s">
        <v>20</v>
      </c>
      <c r="E1066">
        <v>39</v>
      </c>
      <c r="F1066">
        <v>0</v>
      </c>
      <c r="G1066">
        <v>0</v>
      </c>
      <c r="H1066" t="s">
        <v>1823</v>
      </c>
      <c r="I1066">
        <v>7.9249999999999998</v>
      </c>
      <c r="K1066" t="s">
        <v>17</v>
      </c>
      <c r="L1066">
        <v>9</v>
      </c>
    </row>
    <row r="1067" spans="1:14" x14ac:dyDescent="0.3">
      <c r="A1067">
        <v>3</v>
      </c>
      <c r="B1067">
        <v>0</v>
      </c>
      <c r="C1067" t="s">
        <v>1824</v>
      </c>
      <c r="D1067" t="s">
        <v>20</v>
      </c>
      <c r="E1067">
        <v>21</v>
      </c>
      <c r="F1067">
        <v>0</v>
      </c>
      <c r="G1067">
        <v>0</v>
      </c>
      <c r="H1067" t="s">
        <v>1825</v>
      </c>
      <c r="I1067">
        <v>7.8</v>
      </c>
      <c r="K1067" t="s">
        <v>17</v>
      </c>
    </row>
    <row r="1068" spans="1:14" x14ac:dyDescent="0.3">
      <c r="A1068">
        <v>3</v>
      </c>
      <c r="B1068">
        <v>0</v>
      </c>
      <c r="C1068" t="s">
        <v>1826</v>
      </c>
      <c r="D1068" t="s">
        <v>20</v>
      </c>
      <c r="E1068">
        <v>28.5</v>
      </c>
      <c r="F1068">
        <v>0</v>
      </c>
      <c r="G1068">
        <v>0</v>
      </c>
      <c r="H1068">
        <v>2697</v>
      </c>
      <c r="I1068">
        <v>7.2291999999999996</v>
      </c>
      <c r="K1068" t="s">
        <v>41</v>
      </c>
      <c r="M1068">
        <v>181</v>
      </c>
    </row>
    <row r="1069" spans="1:14" x14ac:dyDescent="0.3">
      <c r="A1069">
        <v>3</v>
      </c>
      <c r="B1069">
        <v>1</v>
      </c>
      <c r="C1069" t="s">
        <v>1827</v>
      </c>
      <c r="D1069" t="s">
        <v>15</v>
      </c>
      <c r="E1069">
        <v>22</v>
      </c>
      <c r="F1069">
        <v>0</v>
      </c>
      <c r="G1069">
        <v>0</v>
      </c>
      <c r="H1069">
        <v>347081</v>
      </c>
      <c r="I1069">
        <v>7.75</v>
      </c>
      <c r="K1069" t="s">
        <v>17</v>
      </c>
      <c r="L1069">
        <v>13</v>
      </c>
    </row>
    <row r="1070" spans="1:14" x14ac:dyDescent="0.3">
      <c r="A1070">
        <v>3</v>
      </c>
      <c r="B1070">
        <v>0</v>
      </c>
      <c r="C1070" t="s">
        <v>1828</v>
      </c>
      <c r="D1070" t="s">
        <v>20</v>
      </c>
      <c r="E1070">
        <v>61</v>
      </c>
      <c r="F1070">
        <v>0</v>
      </c>
      <c r="G1070">
        <v>0</v>
      </c>
      <c r="H1070">
        <v>345364</v>
      </c>
      <c r="I1070">
        <v>6.2374999999999998</v>
      </c>
      <c r="K1070" t="s">
        <v>17</v>
      </c>
    </row>
    <row r="1071" spans="1:14" x14ac:dyDescent="0.3">
      <c r="A1071">
        <v>3</v>
      </c>
      <c r="B1071">
        <v>0</v>
      </c>
      <c r="C1071" t="s">
        <v>1829</v>
      </c>
      <c r="D1071" t="s">
        <v>20</v>
      </c>
      <c r="F1071">
        <v>1</v>
      </c>
      <c r="G1071">
        <v>0</v>
      </c>
      <c r="H1071">
        <v>370365</v>
      </c>
      <c r="I1071">
        <v>15.5</v>
      </c>
      <c r="K1071" t="s">
        <v>463</v>
      </c>
    </row>
    <row r="1072" spans="1:14" x14ac:dyDescent="0.3">
      <c r="A1072">
        <v>3</v>
      </c>
      <c r="B1072">
        <v>0</v>
      </c>
      <c r="C1072" t="s">
        <v>1830</v>
      </c>
      <c r="D1072" t="s">
        <v>20</v>
      </c>
      <c r="F1072">
        <v>0</v>
      </c>
      <c r="G1072">
        <v>0</v>
      </c>
      <c r="H1072">
        <v>330979</v>
      </c>
      <c r="I1072">
        <v>7.8292000000000002</v>
      </c>
      <c r="K1072" t="s">
        <v>463</v>
      </c>
    </row>
    <row r="1073" spans="1:13" x14ac:dyDescent="0.3">
      <c r="A1073">
        <v>3</v>
      </c>
      <c r="B1073">
        <v>1</v>
      </c>
      <c r="C1073" t="s">
        <v>1831</v>
      </c>
      <c r="D1073" t="s">
        <v>15</v>
      </c>
      <c r="F1073">
        <v>1</v>
      </c>
      <c r="G1073">
        <v>0</v>
      </c>
      <c r="H1073">
        <v>370365</v>
      </c>
      <c r="I1073">
        <v>15.5</v>
      </c>
      <c r="K1073" t="s">
        <v>463</v>
      </c>
    </row>
    <row r="1074" spans="1:13" x14ac:dyDescent="0.3">
      <c r="A1074">
        <v>3</v>
      </c>
      <c r="B1074">
        <v>0</v>
      </c>
      <c r="C1074" t="s">
        <v>1832</v>
      </c>
      <c r="D1074" t="s">
        <v>20</v>
      </c>
      <c r="F1074">
        <v>0</v>
      </c>
      <c r="G1074">
        <v>0</v>
      </c>
      <c r="H1074">
        <v>334912</v>
      </c>
      <c r="I1074">
        <v>7.7332999999999998</v>
      </c>
      <c r="K1074" t="s">
        <v>463</v>
      </c>
    </row>
    <row r="1075" spans="1:13" x14ac:dyDescent="0.3">
      <c r="A1075">
        <v>3</v>
      </c>
      <c r="B1075">
        <v>0</v>
      </c>
      <c r="C1075" t="s">
        <v>1833</v>
      </c>
      <c r="D1075" t="s">
        <v>20</v>
      </c>
      <c r="F1075">
        <v>0</v>
      </c>
      <c r="G1075">
        <v>0</v>
      </c>
      <c r="H1075">
        <v>371060</v>
      </c>
      <c r="I1075">
        <v>7.75</v>
      </c>
      <c r="K1075" t="s">
        <v>463</v>
      </c>
    </row>
    <row r="1076" spans="1:13" x14ac:dyDescent="0.3">
      <c r="A1076">
        <v>3</v>
      </c>
      <c r="B1076">
        <v>0</v>
      </c>
      <c r="C1076" t="s">
        <v>1834</v>
      </c>
      <c r="D1076" t="s">
        <v>20</v>
      </c>
      <c r="F1076">
        <v>0</v>
      </c>
      <c r="G1076">
        <v>0</v>
      </c>
      <c r="H1076">
        <v>366713</v>
      </c>
      <c r="I1076">
        <v>7.75</v>
      </c>
      <c r="K1076" t="s">
        <v>463</v>
      </c>
    </row>
    <row r="1077" spans="1:13" x14ac:dyDescent="0.3">
      <c r="A1077">
        <v>3</v>
      </c>
      <c r="B1077">
        <v>0</v>
      </c>
      <c r="C1077" t="s">
        <v>1835</v>
      </c>
      <c r="D1077" t="s">
        <v>20</v>
      </c>
      <c r="E1077">
        <v>23</v>
      </c>
      <c r="F1077">
        <v>0</v>
      </c>
      <c r="G1077">
        <v>0</v>
      </c>
      <c r="H1077">
        <v>7267</v>
      </c>
      <c r="I1077">
        <v>9.2249999999999996</v>
      </c>
      <c r="K1077" t="s">
        <v>17</v>
      </c>
    </row>
    <row r="1078" spans="1:13" x14ac:dyDescent="0.3">
      <c r="A1078">
        <v>3</v>
      </c>
      <c r="B1078">
        <v>0</v>
      </c>
      <c r="C1078" t="s">
        <v>1836</v>
      </c>
      <c r="D1078" t="s">
        <v>15</v>
      </c>
      <c r="F1078">
        <v>0</v>
      </c>
      <c r="G1078">
        <v>0</v>
      </c>
      <c r="H1078">
        <v>364856</v>
      </c>
      <c r="I1078">
        <v>7.75</v>
      </c>
      <c r="K1078" t="s">
        <v>463</v>
      </c>
    </row>
    <row r="1079" spans="1:13" x14ac:dyDescent="0.3">
      <c r="A1079">
        <v>3</v>
      </c>
      <c r="B1079">
        <v>1</v>
      </c>
      <c r="C1079" t="s">
        <v>1837</v>
      </c>
      <c r="D1079" t="s">
        <v>15</v>
      </c>
      <c r="F1079">
        <v>0</v>
      </c>
      <c r="G1079">
        <v>0</v>
      </c>
      <c r="H1079">
        <v>14311</v>
      </c>
      <c r="I1079">
        <v>7.75</v>
      </c>
      <c r="K1079" t="s">
        <v>463</v>
      </c>
      <c r="L1079" t="s">
        <v>37</v>
      </c>
    </row>
    <row r="1080" spans="1:13" x14ac:dyDescent="0.3">
      <c r="A1080">
        <v>3</v>
      </c>
      <c r="B1080">
        <v>1</v>
      </c>
      <c r="C1080" t="s">
        <v>1838</v>
      </c>
      <c r="D1080" t="s">
        <v>15</v>
      </c>
      <c r="F1080">
        <v>0</v>
      </c>
      <c r="G1080">
        <v>0</v>
      </c>
      <c r="H1080">
        <v>330959</v>
      </c>
      <c r="I1080">
        <v>7.8792</v>
      </c>
      <c r="K1080" t="s">
        <v>463</v>
      </c>
    </row>
    <row r="1081" spans="1:13" x14ac:dyDescent="0.3">
      <c r="A1081">
        <v>3</v>
      </c>
      <c r="B1081">
        <v>1</v>
      </c>
      <c r="C1081" t="s">
        <v>1839</v>
      </c>
      <c r="D1081" t="s">
        <v>15</v>
      </c>
      <c r="E1081">
        <v>22</v>
      </c>
      <c r="F1081">
        <v>0</v>
      </c>
      <c r="G1081">
        <v>0</v>
      </c>
      <c r="H1081">
        <v>347085</v>
      </c>
      <c r="I1081">
        <v>7.7750000000000004</v>
      </c>
      <c r="K1081" t="s">
        <v>17</v>
      </c>
      <c r="L1081" t="s">
        <v>41</v>
      </c>
    </row>
    <row r="1082" spans="1:13" x14ac:dyDescent="0.3">
      <c r="A1082">
        <v>3</v>
      </c>
      <c r="B1082">
        <v>1</v>
      </c>
      <c r="C1082" t="s">
        <v>1840</v>
      </c>
      <c r="D1082" t="s">
        <v>20</v>
      </c>
      <c r="F1082">
        <v>0</v>
      </c>
      <c r="G1082">
        <v>0</v>
      </c>
      <c r="H1082">
        <v>368402</v>
      </c>
      <c r="I1082">
        <v>7.75</v>
      </c>
      <c r="K1082" t="s">
        <v>463</v>
      </c>
      <c r="L1082" t="s">
        <v>54</v>
      </c>
    </row>
    <row r="1083" spans="1:13" x14ac:dyDescent="0.3">
      <c r="A1083">
        <v>3</v>
      </c>
      <c r="B1083">
        <v>1</v>
      </c>
      <c r="C1083" t="s">
        <v>1841</v>
      </c>
      <c r="D1083" t="s">
        <v>15</v>
      </c>
      <c r="F1083">
        <v>0</v>
      </c>
      <c r="G1083">
        <v>0</v>
      </c>
      <c r="H1083">
        <v>330919</v>
      </c>
      <c r="I1083">
        <v>7.8292000000000002</v>
      </c>
      <c r="K1083" t="s">
        <v>463</v>
      </c>
      <c r="L1083">
        <v>13</v>
      </c>
    </row>
    <row r="1084" spans="1:13" x14ac:dyDescent="0.3">
      <c r="A1084">
        <v>3</v>
      </c>
      <c r="B1084">
        <v>1</v>
      </c>
      <c r="C1084" t="s">
        <v>1842</v>
      </c>
      <c r="D1084" t="s">
        <v>20</v>
      </c>
      <c r="E1084">
        <v>9</v>
      </c>
      <c r="F1084">
        <v>0</v>
      </c>
      <c r="G1084">
        <v>1</v>
      </c>
      <c r="H1084" t="s">
        <v>1843</v>
      </c>
      <c r="I1084">
        <v>3.1707999999999998</v>
      </c>
      <c r="K1084" t="s">
        <v>17</v>
      </c>
      <c r="L1084">
        <v>13</v>
      </c>
    </row>
    <row r="1085" spans="1:13" x14ac:dyDescent="0.3">
      <c r="A1085">
        <v>3</v>
      </c>
      <c r="B1085">
        <v>0</v>
      </c>
      <c r="C1085" t="s">
        <v>1844</v>
      </c>
      <c r="D1085" t="s">
        <v>20</v>
      </c>
      <c r="E1085">
        <v>28</v>
      </c>
      <c r="F1085">
        <v>0</v>
      </c>
      <c r="G1085">
        <v>0</v>
      </c>
      <c r="H1085" t="s">
        <v>1220</v>
      </c>
      <c r="I1085">
        <v>22.524999999999999</v>
      </c>
      <c r="K1085" t="s">
        <v>17</v>
      </c>
      <c r="M1085">
        <v>173</v>
      </c>
    </row>
    <row r="1086" spans="1:13" x14ac:dyDescent="0.3">
      <c r="A1086">
        <v>3</v>
      </c>
      <c r="B1086">
        <v>0</v>
      </c>
      <c r="C1086" t="s">
        <v>1845</v>
      </c>
      <c r="D1086" t="s">
        <v>20</v>
      </c>
      <c r="E1086">
        <v>42</v>
      </c>
      <c r="F1086">
        <v>0</v>
      </c>
      <c r="G1086">
        <v>1</v>
      </c>
      <c r="H1086">
        <v>4579</v>
      </c>
      <c r="I1086">
        <v>8.4041999999999994</v>
      </c>
      <c r="K1086" t="s">
        <v>17</v>
      </c>
    </row>
    <row r="1087" spans="1:13" x14ac:dyDescent="0.3">
      <c r="A1087">
        <v>3</v>
      </c>
      <c r="B1087">
        <v>0</v>
      </c>
      <c r="C1087" t="s">
        <v>1846</v>
      </c>
      <c r="D1087" t="s">
        <v>20</v>
      </c>
      <c r="F1087">
        <v>0</v>
      </c>
      <c r="G1087">
        <v>0</v>
      </c>
      <c r="H1087" t="s">
        <v>1847</v>
      </c>
      <c r="I1087">
        <v>7.3125</v>
      </c>
      <c r="K1087" t="s">
        <v>17</v>
      </c>
    </row>
    <row r="1088" spans="1:13" x14ac:dyDescent="0.3">
      <c r="A1088">
        <v>3</v>
      </c>
      <c r="B1088">
        <v>0</v>
      </c>
      <c r="C1088" t="s">
        <v>1848</v>
      </c>
      <c r="D1088" t="s">
        <v>15</v>
      </c>
      <c r="E1088">
        <v>31</v>
      </c>
      <c r="F1088">
        <v>0</v>
      </c>
      <c r="G1088">
        <v>0</v>
      </c>
      <c r="H1088">
        <v>350407</v>
      </c>
      <c r="I1088">
        <v>7.8541999999999996</v>
      </c>
      <c r="K1088" t="s">
        <v>17</v>
      </c>
    </row>
    <row r="1089" spans="1:14" x14ac:dyDescent="0.3">
      <c r="A1089">
        <v>3</v>
      </c>
      <c r="B1089">
        <v>0</v>
      </c>
      <c r="C1089" t="s">
        <v>1849</v>
      </c>
      <c r="D1089" t="s">
        <v>20</v>
      </c>
      <c r="E1089">
        <v>28</v>
      </c>
      <c r="F1089">
        <v>0</v>
      </c>
      <c r="G1089">
        <v>0</v>
      </c>
      <c r="H1089">
        <v>347464</v>
      </c>
      <c r="I1089">
        <v>7.8541999999999996</v>
      </c>
      <c r="K1089" t="s">
        <v>17</v>
      </c>
    </row>
    <row r="1090" spans="1:14" x14ac:dyDescent="0.3">
      <c r="A1090">
        <v>3</v>
      </c>
      <c r="B1090">
        <v>1</v>
      </c>
      <c r="C1090" t="s">
        <v>1850</v>
      </c>
      <c r="D1090" t="s">
        <v>20</v>
      </c>
      <c r="E1090">
        <v>32</v>
      </c>
      <c r="F1090">
        <v>0</v>
      </c>
      <c r="G1090">
        <v>0</v>
      </c>
      <c r="H1090">
        <v>347079</v>
      </c>
      <c r="I1090">
        <v>7.7750000000000004</v>
      </c>
      <c r="K1090" t="s">
        <v>17</v>
      </c>
      <c r="L1090" t="s">
        <v>67</v>
      </c>
    </row>
    <row r="1091" spans="1:14" x14ac:dyDescent="0.3">
      <c r="A1091">
        <v>3</v>
      </c>
      <c r="B1091">
        <v>0</v>
      </c>
      <c r="C1091" t="s">
        <v>1851</v>
      </c>
      <c r="D1091" t="s">
        <v>20</v>
      </c>
      <c r="E1091">
        <v>20</v>
      </c>
      <c r="F1091">
        <v>0</v>
      </c>
      <c r="G1091">
        <v>0</v>
      </c>
      <c r="H1091">
        <v>6563</v>
      </c>
      <c r="I1091">
        <v>9.2249999999999996</v>
      </c>
      <c r="K1091" t="s">
        <v>17</v>
      </c>
      <c r="M1091">
        <v>89</v>
      </c>
      <c r="N1091" t="s">
        <v>1852</v>
      </c>
    </row>
    <row r="1092" spans="1:14" x14ac:dyDescent="0.3">
      <c r="A1092">
        <v>3</v>
      </c>
      <c r="B1092">
        <v>0</v>
      </c>
      <c r="C1092" t="s">
        <v>1853</v>
      </c>
      <c r="D1092" t="s">
        <v>15</v>
      </c>
      <c r="E1092">
        <v>23</v>
      </c>
      <c r="F1092">
        <v>0</v>
      </c>
      <c r="G1092">
        <v>0</v>
      </c>
      <c r="H1092">
        <v>315085</v>
      </c>
      <c r="I1092">
        <v>8.6624999999999996</v>
      </c>
      <c r="K1092" t="s">
        <v>17</v>
      </c>
    </row>
    <row r="1093" spans="1:14" x14ac:dyDescent="0.3">
      <c r="A1093">
        <v>3</v>
      </c>
      <c r="B1093">
        <v>0</v>
      </c>
      <c r="C1093" t="s">
        <v>1854</v>
      </c>
      <c r="D1093" t="s">
        <v>15</v>
      </c>
      <c r="E1093">
        <v>20</v>
      </c>
      <c r="F1093">
        <v>0</v>
      </c>
      <c r="G1093">
        <v>0</v>
      </c>
      <c r="H1093">
        <v>315096</v>
      </c>
      <c r="I1093">
        <v>8.6624999999999996</v>
      </c>
      <c r="K1093" t="s">
        <v>17</v>
      </c>
    </row>
    <row r="1094" spans="1:14" x14ac:dyDescent="0.3">
      <c r="A1094">
        <v>3</v>
      </c>
      <c r="B1094">
        <v>0</v>
      </c>
      <c r="C1094" t="s">
        <v>1855</v>
      </c>
      <c r="D1094" t="s">
        <v>20</v>
      </c>
      <c r="E1094">
        <v>20</v>
      </c>
      <c r="F1094">
        <v>0</v>
      </c>
      <c r="G1094">
        <v>0</v>
      </c>
      <c r="H1094">
        <v>315094</v>
      </c>
      <c r="I1094">
        <v>8.6624999999999996</v>
      </c>
      <c r="K1094" t="s">
        <v>17</v>
      </c>
    </row>
    <row r="1095" spans="1:14" x14ac:dyDescent="0.3">
      <c r="A1095">
        <v>3</v>
      </c>
      <c r="B1095">
        <v>0</v>
      </c>
      <c r="C1095" t="s">
        <v>1856</v>
      </c>
      <c r="D1095" t="s">
        <v>20</v>
      </c>
      <c r="E1095">
        <v>16</v>
      </c>
      <c r="F1095">
        <v>0</v>
      </c>
      <c r="G1095">
        <v>0</v>
      </c>
      <c r="H1095">
        <v>7534</v>
      </c>
      <c r="I1095">
        <v>9.2166999999999994</v>
      </c>
      <c r="K1095" t="s">
        <v>17</v>
      </c>
    </row>
    <row r="1096" spans="1:14" x14ac:dyDescent="0.3">
      <c r="A1096">
        <v>3</v>
      </c>
      <c r="B1096">
        <v>1</v>
      </c>
      <c r="C1096" t="s">
        <v>1857</v>
      </c>
      <c r="D1096" t="s">
        <v>15</v>
      </c>
      <c r="E1096">
        <v>31</v>
      </c>
      <c r="F1096">
        <v>0</v>
      </c>
      <c r="G1096">
        <v>0</v>
      </c>
      <c r="H1096">
        <v>349244</v>
      </c>
      <c r="I1096">
        <v>8.6832999999999991</v>
      </c>
      <c r="K1096" t="s">
        <v>17</v>
      </c>
    </row>
    <row r="1097" spans="1:14" x14ac:dyDescent="0.3">
      <c r="A1097">
        <v>3</v>
      </c>
      <c r="B1097">
        <v>0</v>
      </c>
      <c r="C1097" t="s">
        <v>1858</v>
      </c>
      <c r="D1097" t="s">
        <v>15</v>
      </c>
      <c r="F1097">
        <v>0</v>
      </c>
      <c r="G1097">
        <v>0</v>
      </c>
      <c r="H1097">
        <v>330909</v>
      </c>
      <c r="I1097">
        <v>7.6292</v>
      </c>
      <c r="K1097" t="s">
        <v>463</v>
      </c>
    </row>
    <row r="1098" spans="1:14" x14ac:dyDescent="0.3">
      <c r="A1098">
        <v>3</v>
      </c>
      <c r="B1098">
        <v>0</v>
      </c>
      <c r="C1098" t="s">
        <v>1859</v>
      </c>
      <c r="D1098" t="s">
        <v>20</v>
      </c>
      <c r="E1098">
        <v>2</v>
      </c>
      <c r="F1098">
        <v>3</v>
      </c>
      <c r="G1098">
        <v>1</v>
      </c>
      <c r="H1098">
        <v>349909</v>
      </c>
      <c r="I1098">
        <v>21.074999999999999</v>
      </c>
      <c r="K1098" t="s">
        <v>17</v>
      </c>
      <c r="M1098">
        <v>4</v>
      </c>
    </row>
    <row r="1099" spans="1:14" x14ac:dyDescent="0.3">
      <c r="A1099">
        <v>3</v>
      </c>
      <c r="B1099">
        <v>0</v>
      </c>
      <c r="C1099" t="s">
        <v>1860</v>
      </c>
      <c r="D1099" t="s">
        <v>20</v>
      </c>
      <c r="E1099">
        <v>6</v>
      </c>
      <c r="F1099">
        <v>3</v>
      </c>
      <c r="G1099">
        <v>1</v>
      </c>
      <c r="H1099">
        <v>349909</v>
      </c>
      <c r="I1099">
        <v>21.074999999999999</v>
      </c>
      <c r="K1099" t="s">
        <v>17</v>
      </c>
    </row>
    <row r="1100" spans="1:14" x14ac:dyDescent="0.3">
      <c r="A1100">
        <v>3</v>
      </c>
      <c r="B1100">
        <v>0</v>
      </c>
      <c r="C1100" t="s">
        <v>1861</v>
      </c>
      <c r="D1100" t="s">
        <v>15</v>
      </c>
      <c r="E1100">
        <v>3</v>
      </c>
      <c r="F1100">
        <v>3</v>
      </c>
      <c r="G1100">
        <v>1</v>
      </c>
      <c r="H1100">
        <v>349909</v>
      </c>
      <c r="I1100">
        <v>21.074999999999999</v>
      </c>
      <c r="K1100" t="s">
        <v>17</v>
      </c>
    </row>
    <row r="1101" spans="1:14" x14ac:dyDescent="0.3">
      <c r="A1101">
        <v>3</v>
      </c>
      <c r="B1101">
        <v>0</v>
      </c>
      <c r="C1101" t="s">
        <v>1862</v>
      </c>
      <c r="D1101" t="s">
        <v>15</v>
      </c>
      <c r="E1101">
        <v>8</v>
      </c>
      <c r="F1101">
        <v>3</v>
      </c>
      <c r="G1101">
        <v>1</v>
      </c>
      <c r="H1101">
        <v>349909</v>
      </c>
      <c r="I1101">
        <v>21.074999999999999</v>
      </c>
      <c r="K1101" t="s">
        <v>17</v>
      </c>
    </row>
    <row r="1102" spans="1:14" x14ac:dyDescent="0.3">
      <c r="A1102">
        <v>3</v>
      </c>
      <c r="B1102">
        <v>0</v>
      </c>
      <c r="C1102" t="s">
        <v>1863</v>
      </c>
      <c r="D1102" t="s">
        <v>15</v>
      </c>
      <c r="E1102">
        <v>29</v>
      </c>
      <c r="F1102">
        <v>0</v>
      </c>
      <c r="G1102">
        <v>4</v>
      </c>
      <c r="H1102">
        <v>349909</v>
      </c>
      <c r="I1102">
        <v>21.074999999999999</v>
      </c>
      <c r="K1102" t="s">
        <v>17</v>
      </c>
      <c r="M1102">
        <v>206</v>
      </c>
    </row>
    <row r="1103" spans="1:14" x14ac:dyDescent="0.3">
      <c r="A1103">
        <v>3</v>
      </c>
      <c r="B1103">
        <v>0</v>
      </c>
      <c r="C1103" t="s">
        <v>1864</v>
      </c>
      <c r="D1103" t="s">
        <v>20</v>
      </c>
      <c r="E1103">
        <v>1</v>
      </c>
      <c r="F1103">
        <v>4</v>
      </c>
      <c r="G1103">
        <v>1</v>
      </c>
      <c r="H1103">
        <v>3101295</v>
      </c>
      <c r="I1103">
        <v>39.6875</v>
      </c>
      <c r="K1103" t="s">
        <v>17</v>
      </c>
    </row>
    <row r="1104" spans="1:14" x14ac:dyDescent="0.3">
      <c r="A1104">
        <v>3</v>
      </c>
      <c r="B1104">
        <v>0</v>
      </c>
      <c r="C1104" t="s">
        <v>1865</v>
      </c>
      <c r="D1104" t="s">
        <v>20</v>
      </c>
      <c r="E1104">
        <v>7</v>
      </c>
      <c r="F1104">
        <v>4</v>
      </c>
      <c r="G1104">
        <v>1</v>
      </c>
      <c r="H1104">
        <v>3101295</v>
      </c>
      <c r="I1104">
        <v>39.6875</v>
      </c>
      <c r="K1104" t="s">
        <v>17</v>
      </c>
    </row>
    <row r="1105" spans="1:11" x14ac:dyDescent="0.3">
      <c r="A1105">
        <v>3</v>
      </c>
      <c r="B1105">
        <v>0</v>
      </c>
      <c r="C1105" t="s">
        <v>1866</v>
      </c>
      <c r="D1105" t="s">
        <v>20</v>
      </c>
      <c r="E1105">
        <v>2</v>
      </c>
      <c r="F1105">
        <v>4</v>
      </c>
      <c r="G1105">
        <v>1</v>
      </c>
      <c r="H1105">
        <v>3101295</v>
      </c>
      <c r="I1105">
        <v>39.6875</v>
      </c>
      <c r="K1105" t="s">
        <v>17</v>
      </c>
    </row>
    <row r="1106" spans="1:11" x14ac:dyDescent="0.3">
      <c r="A1106">
        <v>3</v>
      </c>
      <c r="B1106">
        <v>0</v>
      </c>
      <c r="C1106" t="s">
        <v>1867</v>
      </c>
      <c r="D1106" t="s">
        <v>20</v>
      </c>
      <c r="E1106">
        <v>16</v>
      </c>
      <c r="F1106">
        <v>4</v>
      </c>
      <c r="G1106">
        <v>1</v>
      </c>
      <c r="H1106">
        <v>3101295</v>
      </c>
      <c r="I1106">
        <v>39.6875</v>
      </c>
      <c r="K1106" t="s">
        <v>17</v>
      </c>
    </row>
    <row r="1107" spans="1:11" x14ac:dyDescent="0.3">
      <c r="A1107">
        <v>3</v>
      </c>
      <c r="B1107">
        <v>0</v>
      </c>
      <c r="C1107" t="s">
        <v>1868</v>
      </c>
      <c r="D1107" t="s">
        <v>20</v>
      </c>
      <c r="E1107">
        <v>14</v>
      </c>
      <c r="F1107">
        <v>4</v>
      </c>
      <c r="G1107">
        <v>1</v>
      </c>
      <c r="H1107">
        <v>3101295</v>
      </c>
      <c r="I1107">
        <v>39.6875</v>
      </c>
      <c r="K1107" t="s">
        <v>17</v>
      </c>
    </row>
    <row r="1108" spans="1:11" x14ac:dyDescent="0.3">
      <c r="A1108">
        <v>3</v>
      </c>
      <c r="B1108">
        <v>0</v>
      </c>
      <c r="C1108" t="s">
        <v>1869</v>
      </c>
      <c r="D1108" t="s">
        <v>15</v>
      </c>
      <c r="E1108">
        <v>41</v>
      </c>
      <c r="F1108">
        <v>0</v>
      </c>
      <c r="G1108">
        <v>5</v>
      </c>
      <c r="H1108">
        <v>3101295</v>
      </c>
      <c r="I1108">
        <v>39.6875</v>
      </c>
      <c r="K1108" t="s">
        <v>17</v>
      </c>
    </row>
    <row r="1109" spans="1:11" x14ac:dyDescent="0.3">
      <c r="A1109">
        <v>3</v>
      </c>
      <c r="B1109">
        <v>0</v>
      </c>
      <c r="C1109" t="s">
        <v>1870</v>
      </c>
      <c r="D1109" t="s">
        <v>20</v>
      </c>
      <c r="E1109">
        <v>21</v>
      </c>
      <c r="F1109">
        <v>0</v>
      </c>
      <c r="G1109">
        <v>0</v>
      </c>
      <c r="H1109">
        <v>315097</v>
      </c>
      <c r="I1109">
        <v>8.6624999999999996</v>
      </c>
      <c r="K1109" t="s">
        <v>17</v>
      </c>
    </row>
    <row r="1110" spans="1:11" x14ac:dyDescent="0.3">
      <c r="A1110">
        <v>3</v>
      </c>
      <c r="B1110">
        <v>0</v>
      </c>
      <c r="C1110" t="s">
        <v>1871</v>
      </c>
      <c r="D1110" t="s">
        <v>20</v>
      </c>
      <c r="E1110">
        <v>19</v>
      </c>
      <c r="F1110">
        <v>0</v>
      </c>
      <c r="G1110">
        <v>0</v>
      </c>
      <c r="H1110">
        <v>358585</v>
      </c>
      <c r="I1110">
        <v>14.5</v>
      </c>
      <c r="K1110" t="s">
        <v>17</v>
      </c>
    </row>
    <row r="1111" spans="1:11" x14ac:dyDescent="0.3">
      <c r="A1111">
        <v>3</v>
      </c>
      <c r="B1111">
        <v>0</v>
      </c>
      <c r="C1111" t="s">
        <v>1872</v>
      </c>
      <c r="D1111" t="s">
        <v>20</v>
      </c>
      <c r="F1111">
        <v>0</v>
      </c>
      <c r="G1111">
        <v>0</v>
      </c>
      <c r="H1111">
        <v>3411</v>
      </c>
      <c r="I1111">
        <v>8.7125000000000004</v>
      </c>
      <c r="K1111" t="s">
        <v>41</v>
      </c>
    </row>
    <row r="1112" spans="1:11" x14ac:dyDescent="0.3">
      <c r="A1112">
        <v>3</v>
      </c>
      <c r="B1112">
        <v>0</v>
      </c>
      <c r="C1112" t="s">
        <v>1873</v>
      </c>
      <c r="D1112" t="s">
        <v>20</v>
      </c>
      <c r="E1112">
        <v>32</v>
      </c>
      <c r="F1112">
        <v>0</v>
      </c>
      <c r="G1112">
        <v>0</v>
      </c>
      <c r="H1112">
        <v>349242</v>
      </c>
      <c r="I1112">
        <v>7.8958000000000004</v>
      </c>
      <c r="K1112" t="s">
        <v>17</v>
      </c>
    </row>
    <row r="1113" spans="1:11" x14ac:dyDescent="0.3">
      <c r="A1113">
        <v>3</v>
      </c>
      <c r="B1113">
        <v>0</v>
      </c>
      <c r="C1113" t="s">
        <v>1874</v>
      </c>
      <c r="D1113" t="s">
        <v>20</v>
      </c>
      <c r="E1113">
        <v>0.75</v>
      </c>
      <c r="F1113">
        <v>1</v>
      </c>
      <c r="G1113">
        <v>1</v>
      </c>
      <c r="H1113" t="s">
        <v>1875</v>
      </c>
      <c r="I1113">
        <v>13.775</v>
      </c>
      <c r="K1113" t="s">
        <v>17</v>
      </c>
    </row>
    <row r="1114" spans="1:11" x14ac:dyDescent="0.3">
      <c r="A1114">
        <v>3</v>
      </c>
      <c r="B1114">
        <v>0</v>
      </c>
      <c r="C1114" t="s">
        <v>1876</v>
      </c>
      <c r="D1114" t="s">
        <v>15</v>
      </c>
      <c r="E1114">
        <v>3</v>
      </c>
      <c r="F1114">
        <v>1</v>
      </c>
      <c r="G1114">
        <v>1</v>
      </c>
      <c r="H1114" t="s">
        <v>1875</v>
      </c>
      <c r="I1114">
        <v>13.775</v>
      </c>
      <c r="K1114" t="s">
        <v>17</v>
      </c>
    </row>
    <row r="1115" spans="1:11" x14ac:dyDescent="0.3">
      <c r="A1115">
        <v>3</v>
      </c>
      <c r="B1115">
        <v>0</v>
      </c>
      <c r="C1115" t="s">
        <v>1877</v>
      </c>
      <c r="D1115" t="s">
        <v>15</v>
      </c>
      <c r="E1115">
        <v>26</v>
      </c>
      <c r="F1115">
        <v>0</v>
      </c>
      <c r="G1115">
        <v>2</v>
      </c>
      <c r="H1115" t="s">
        <v>1875</v>
      </c>
      <c r="I1115">
        <v>13.775</v>
      </c>
      <c r="K1115" t="s">
        <v>17</v>
      </c>
    </row>
    <row r="1116" spans="1:11" x14ac:dyDescent="0.3">
      <c r="A1116">
        <v>3</v>
      </c>
      <c r="B1116">
        <v>0</v>
      </c>
      <c r="C1116" t="s">
        <v>1878</v>
      </c>
      <c r="D1116" t="s">
        <v>20</v>
      </c>
      <c r="F1116">
        <v>0</v>
      </c>
      <c r="G1116">
        <v>0</v>
      </c>
      <c r="H1116">
        <v>343271</v>
      </c>
      <c r="I1116">
        <v>7</v>
      </c>
      <c r="K1116" t="s">
        <v>17</v>
      </c>
    </row>
    <row r="1117" spans="1:11" x14ac:dyDescent="0.3">
      <c r="A1117">
        <v>3</v>
      </c>
      <c r="B1117">
        <v>0</v>
      </c>
      <c r="C1117" t="s">
        <v>1879</v>
      </c>
      <c r="D1117" t="s">
        <v>20</v>
      </c>
      <c r="F1117">
        <v>0</v>
      </c>
      <c r="G1117">
        <v>0</v>
      </c>
      <c r="H1117">
        <v>345498</v>
      </c>
      <c r="I1117">
        <v>7.7750000000000004</v>
      </c>
      <c r="K1117" t="s">
        <v>17</v>
      </c>
    </row>
    <row r="1118" spans="1:11" x14ac:dyDescent="0.3">
      <c r="A1118">
        <v>3</v>
      </c>
      <c r="B1118">
        <v>0</v>
      </c>
      <c r="C1118" t="s">
        <v>1880</v>
      </c>
      <c r="D1118" t="s">
        <v>20</v>
      </c>
      <c r="F1118">
        <v>0</v>
      </c>
      <c r="G1118">
        <v>0</v>
      </c>
      <c r="H1118" t="s">
        <v>1881</v>
      </c>
      <c r="I1118">
        <v>8.0500000000000007</v>
      </c>
      <c r="K1118" t="s">
        <v>17</v>
      </c>
    </row>
    <row r="1119" spans="1:11" x14ac:dyDescent="0.3">
      <c r="A1119">
        <v>3</v>
      </c>
      <c r="B1119">
        <v>0</v>
      </c>
      <c r="C1119" t="s">
        <v>1882</v>
      </c>
      <c r="D1119" t="s">
        <v>20</v>
      </c>
      <c r="E1119">
        <v>21</v>
      </c>
      <c r="F1119">
        <v>0</v>
      </c>
      <c r="G1119">
        <v>0</v>
      </c>
      <c r="H1119" t="s">
        <v>1883</v>
      </c>
      <c r="I1119">
        <v>7.9249999999999998</v>
      </c>
      <c r="K1119" t="s">
        <v>17</v>
      </c>
    </row>
    <row r="1120" spans="1:11" x14ac:dyDescent="0.3">
      <c r="A1120">
        <v>3</v>
      </c>
      <c r="B1120">
        <v>0</v>
      </c>
      <c r="C1120" t="s">
        <v>1884</v>
      </c>
      <c r="D1120" t="s">
        <v>20</v>
      </c>
      <c r="E1120">
        <v>25</v>
      </c>
      <c r="F1120">
        <v>0</v>
      </c>
      <c r="G1120">
        <v>0</v>
      </c>
      <c r="H1120" t="s">
        <v>1885</v>
      </c>
      <c r="I1120">
        <v>7.9249999999999998</v>
      </c>
      <c r="K1120" t="s">
        <v>17</v>
      </c>
    </row>
    <row r="1121" spans="1:12" x14ac:dyDescent="0.3">
      <c r="A1121">
        <v>3</v>
      </c>
      <c r="B1121">
        <v>0</v>
      </c>
      <c r="C1121" t="s">
        <v>1886</v>
      </c>
      <c r="D1121" t="s">
        <v>20</v>
      </c>
      <c r="E1121">
        <v>22</v>
      </c>
      <c r="F1121">
        <v>0</v>
      </c>
      <c r="G1121">
        <v>0</v>
      </c>
      <c r="H1121" t="s">
        <v>1887</v>
      </c>
      <c r="I1121">
        <v>7.25</v>
      </c>
      <c r="K1121" t="s">
        <v>17</v>
      </c>
    </row>
    <row r="1122" spans="1:12" x14ac:dyDescent="0.3">
      <c r="A1122">
        <v>3</v>
      </c>
      <c r="B1122">
        <v>1</v>
      </c>
      <c r="C1122" t="s">
        <v>1888</v>
      </c>
      <c r="D1122" t="s">
        <v>20</v>
      </c>
      <c r="E1122">
        <v>25</v>
      </c>
      <c r="F1122">
        <v>1</v>
      </c>
      <c r="G1122">
        <v>0</v>
      </c>
      <c r="H1122">
        <v>347083</v>
      </c>
      <c r="I1122">
        <v>7.7750000000000004</v>
      </c>
      <c r="K1122" t="s">
        <v>17</v>
      </c>
      <c r="L1122">
        <v>15</v>
      </c>
    </row>
    <row r="1123" spans="1:12" x14ac:dyDescent="0.3">
      <c r="A1123">
        <v>3</v>
      </c>
      <c r="B1123">
        <v>1</v>
      </c>
      <c r="C1123" t="s">
        <v>1889</v>
      </c>
      <c r="D1123" t="s">
        <v>20</v>
      </c>
      <c r="F1123">
        <v>1</v>
      </c>
      <c r="G1123">
        <v>1</v>
      </c>
      <c r="H1123">
        <v>2668</v>
      </c>
      <c r="I1123">
        <v>22.3583</v>
      </c>
      <c r="K1123" t="s">
        <v>41</v>
      </c>
      <c r="L1123" t="s">
        <v>41</v>
      </c>
    </row>
    <row r="1124" spans="1:12" x14ac:dyDescent="0.3">
      <c r="A1124">
        <v>3</v>
      </c>
      <c r="B1124">
        <v>1</v>
      </c>
      <c r="C1124" t="s">
        <v>1890</v>
      </c>
      <c r="D1124" t="s">
        <v>15</v>
      </c>
      <c r="F1124">
        <v>1</v>
      </c>
      <c r="G1124">
        <v>1</v>
      </c>
      <c r="H1124">
        <v>2668</v>
      </c>
      <c r="I1124">
        <v>22.3583</v>
      </c>
      <c r="J1124" t="s">
        <v>1891</v>
      </c>
      <c r="K1124" t="s">
        <v>41</v>
      </c>
      <c r="L1124" t="s">
        <v>37</v>
      </c>
    </row>
    <row r="1125" spans="1:12" x14ac:dyDescent="0.3">
      <c r="A1125">
        <v>3</v>
      </c>
      <c r="B1125">
        <v>1</v>
      </c>
      <c r="C1125" t="s">
        <v>1892</v>
      </c>
      <c r="D1125" t="s">
        <v>15</v>
      </c>
      <c r="F1125">
        <v>0</v>
      </c>
      <c r="G1125">
        <v>2</v>
      </c>
      <c r="H1125">
        <v>2668</v>
      </c>
      <c r="I1125">
        <v>22.3583</v>
      </c>
      <c r="K1125" t="s">
        <v>41</v>
      </c>
      <c r="L1125" t="s">
        <v>37</v>
      </c>
    </row>
    <row r="1126" spans="1:12" x14ac:dyDescent="0.3">
      <c r="A1126">
        <v>3</v>
      </c>
      <c r="B1126">
        <v>0</v>
      </c>
      <c r="C1126" t="s">
        <v>1893</v>
      </c>
      <c r="D1126" t="s">
        <v>15</v>
      </c>
      <c r="F1126">
        <v>0</v>
      </c>
      <c r="G1126">
        <v>0</v>
      </c>
      <c r="H1126">
        <v>330935</v>
      </c>
      <c r="I1126">
        <v>8.1374999999999993</v>
      </c>
      <c r="K1126" t="s">
        <v>463</v>
      </c>
    </row>
    <row r="1127" spans="1:12" x14ac:dyDescent="0.3">
      <c r="A1127">
        <v>3</v>
      </c>
      <c r="B1127">
        <v>0</v>
      </c>
      <c r="C1127" t="s">
        <v>1894</v>
      </c>
      <c r="D1127" t="s">
        <v>20</v>
      </c>
      <c r="E1127">
        <v>24</v>
      </c>
      <c r="F1127">
        <v>0</v>
      </c>
      <c r="G1127">
        <v>0</v>
      </c>
      <c r="H1127">
        <v>342441</v>
      </c>
      <c r="I1127">
        <v>8.0500000000000007</v>
      </c>
      <c r="K1127" t="s">
        <v>17</v>
      </c>
    </row>
    <row r="1128" spans="1:12" x14ac:dyDescent="0.3">
      <c r="A1128">
        <v>3</v>
      </c>
      <c r="B1128">
        <v>0</v>
      </c>
      <c r="C1128" t="s">
        <v>1895</v>
      </c>
      <c r="D1128" t="s">
        <v>15</v>
      </c>
      <c r="E1128">
        <v>28</v>
      </c>
      <c r="F1128">
        <v>0</v>
      </c>
      <c r="G1128">
        <v>0</v>
      </c>
      <c r="H1128">
        <v>349245</v>
      </c>
      <c r="I1128">
        <v>7.8958000000000004</v>
      </c>
      <c r="K1128" t="s">
        <v>17</v>
      </c>
    </row>
    <row r="1129" spans="1:12" x14ac:dyDescent="0.3">
      <c r="A1129">
        <v>3</v>
      </c>
      <c r="B1129">
        <v>0</v>
      </c>
      <c r="C1129" t="s">
        <v>1896</v>
      </c>
      <c r="D1129" t="s">
        <v>20</v>
      </c>
      <c r="E1129">
        <v>19</v>
      </c>
      <c r="F1129">
        <v>0</v>
      </c>
      <c r="G1129">
        <v>0</v>
      </c>
      <c r="H1129">
        <v>349212</v>
      </c>
      <c r="I1129">
        <v>7.8958000000000004</v>
      </c>
      <c r="K1129" t="s">
        <v>17</v>
      </c>
    </row>
    <row r="1130" spans="1:12" x14ac:dyDescent="0.3">
      <c r="A1130">
        <v>3</v>
      </c>
      <c r="B1130">
        <v>0</v>
      </c>
      <c r="C1130" t="s">
        <v>1897</v>
      </c>
      <c r="D1130" t="s">
        <v>20</v>
      </c>
      <c r="F1130">
        <v>0</v>
      </c>
      <c r="G1130">
        <v>0</v>
      </c>
      <c r="H1130">
        <v>349215</v>
      </c>
      <c r="I1130">
        <v>7.8958000000000004</v>
      </c>
      <c r="K1130" t="s">
        <v>17</v>
      </c>
    </row>
    <row r="1131" spans="1:12" x14ac:dyDescent="0.3">
      <c r="A1131">
        <v>3</v>
      </c>
      <c r="B1131">
        <v>0</v>
      </c>
      <c r="C1131" t="s">
        <v>1898</v>
      </c>
      <c r="D1131" t="s">
        <v>20</v>
      </c>
      <c r="E1131">
        <v>25</v>
      </c>
      <c r="F1131">
        <v>1</v>
      </c>
      <c r="G1131">
        <v>0</v>
      </c>
      <c r="H1131">
        <v>347076</v>
      </c>
      <c r="I1131">
        <v>7.7750000000000004</v>
      </c>
      <c r="K1131" t="s">
        <v>17</v>
      </c>
    </row>
    <row r="1132" spans="1:12" x14ac:dyDescent="0.3">
      <c r="A1132">
        <v>3</v>
      </c>
      <c r="B1132">
        <v>0</v>
      </c>
      <c r="C1132" t="s">
        <v>1899</v>
      </c>
      <c r="D1132" t="s">
        <v>15</v>
      </c>
      <c r="E1132">
        <v>18</v>
      </c>
      <c r="F1132">
        <v>0</v>
      </c>
      <c r="G1132">
        <v>0</v>
      </c>
      <c r="H1132">
        <v>347087</v>
      </c>
      <c r="I1132">
        <v>7.7750000000000004</v>
      </c>
      <c r="K1132" t="s">
        <v>17</v>
      </c>
    </row>
    <row r="1133" spans="1:12" x14ac:dyDescent="0.3">
      <c r="A1133">
        <v>3</v>
      </c>
      <c r="B1133">
        <v>1</v>
      </c>
      <c r="C1133" t="s">
        <v>1900</v>
      </c>
      <c r="D1133" t="s">
        <v>20</v>
      </c>
      <c r="E1133">
        <v>32</v>
      </c>
      <c r="F1133">
        <v>0</v>
      </c>
      <c r="G1133">
        <v>0</v>
      </c>
      <c r="H1133" t="s">
        <v>1901</v>
      </c>
      <c r="I1133">
        <v>8.0500000000000007</v>
      </c>
      <c r="J1133" t="s">
        <v>1902</v>
      </c>
      <c r="K1133" t="s">
        <v>17</v>
      </c>
      <c r="L1133">
        <v>9</v>
      </c>
    </row>
    <row r="1134" spans="1:12" x14ac:dyDescent="0.3">
      <c r="A1134">
        <v>3</v>
      </c>
      <c r="B1134">
        <v>0</v>
      </c>
      <c r="C1134" t="s">
        <v>1903</v>
      </c>
      <c r="D1134" t="s">
        <v>20</v>
      </c>
      <c r="F1134">
        <v>0</v>
      </c>
      <c r="G1134">
        <v>0</v>
      </c>
      <c r="H1134">
        <v>349227</v>
      </c>
      <c r="I1134">
        <v>7.8958000000000004</v>
      </c>
      <c r="K1134" t="s">
        <v>17</v>
      </c>
    </row>
    <row r="1135" spans="1:12" x14ac:dyDescent="0.3">
      <c r="A1135">
        <v>3</v>
      </c>
      <c r="B1135">
        <v>0</v>
      </c>
      <c r="C1135" t="s">
        <v>1904</v>
      </c>
      <c r="D1135" t="s">
        <v>20</v>
      </c>
      <c r="E1135">
        <v>17</v>
      </c>
      <c r="F1135">
        <v>0</v>
      </c>
      <c r="G1135">
        <v>0</v>
      </c>
      <c r="H1135">
        <v>315095</v>
      </c>
      <c r="I1135">
        <v>8.6624999999999996</v>
      </c>
      <c r="K1135" t="s">
        <v>17</v>
      </c>
    </row>
    <row r="1136" spans="1:12" x14ac:dyDescent="0.3">
      <c r="A1136">
        <v>3</v>
      </c>
      <c r="B1136">
        <v>0</v>
      </c>
      <c r="C1136" t="s">
        <v>1905</v>
      </c>
      <c r="D1136" t="s">
        <v>20</v>
      </c>
      <c r="E1136">
        <v>24</v>
      </c>
      <c r="F1136">
        <v>0</v>
      </c>
      <c r="G1136">
        <v>0</v>
      </c>
      <c r="H1136">
        <v>315092</v>
      </c>
      <c r="I1136">
        <v>8.6624999999999996</v>
      </c>
      <c r="K1136" t="s">
        <v>17</v>
      </c>
    </row>
    <row r="1137" spans="1:13" x14ac:dyDescent="0.3">
      <c r="A1137">
        <v>3</v>
      </c>
      <c r="B1137">
        <v>0</v>
      </c>
      <c r="C1137" t="s">
        <v>1906</v>
      </c>
      <c r="D1137" t="s">
        <v>20</v>
      </c>
      <c r="F1137">
        <v>0</v>
      </c>
      <c r="G1137">
        <v>0</v>
      </c>
      <c r="H1137">
        <v>349223</v>
      </c>
      <c r="I1137">
        <v>7.8958000000000004</v>
      </c>
      <c r="K1137" t="s">
        <v>17</v>
      </c>
    </row>
    <row r="1138" spans="1:13" x14ac:dyDescent="0.3">
      <c r="A1138">
        <v>3</v>
      </c>
      <c r="B1138">
        <v>0</v>
      </c>
      <c r="C1138" t="s">
        <v>1907</v>
      </c>
      <c r="D1138" t="s">
        <v>15</v>
      </c>
      <c r="F1138">
        <v>0</v>
      </c>
      <c r="G1138">
        <v>0</v>
      </c>
      <c r="H1138">
        <v>65305</v>
      </c>
      <c r="I1138">
        <v>8.1125000000000007</v>
      </c>
      <c r="K1138" t="s">
        <v>17</v>
      </c>
    </row>
    <row r="1139" spans="1:13" x14ac:dyDescent="0.3">
      <c r="A1139">
        <v>3</v>
      </c>
      <c r="B1139">
        <v>0</v>
      </c>
      <c r="C1139" t="s">
        <v>1908</v>
      </c>
      <c r="D1139" t="s">
        <v>20</v>
      </c>
      <c r="F1139">
        <v>0</v>
      </c>
      <c r="G1139">
        <v>0</v>
      </c>
      <c r="H1139">
        <v>2629</v>
      </c>
      <c r="I1139">
        <v>7.2291999999999996</v>
      </c>
      <c r="K1139" t="s">
        <v>41</v>
      </c>
    </row>
    <row r="1140" spans="1:13" x14ac:dyDescent="0.3">
      <c r="A1140">
        <v>3</v>
      </c>
      <c r="B1140">
        <v>0</v>
      </c>
      <c r="C1140" t="s">
        <v>1909</v>
      </c>
      <c r="D1140" t="s">
        <v>20</v>
      </c>
      <c r="F1140">
        <v>0</v>
      </c>
      <c r="G1140">
        <v>0</v>
      </c>
      <c r="H1140">
        <v>362316</v>
      </c>
      <c r="I1140">
        <v>7.25</v>
      </c>
      <c r="K1140" t="s">
        <v>17</v>
      </c>
    </row>
    <row r="1141" spans="1:13" x14ac:dyDescent="0.3">
      <c r="A1141">
        <v>3</v>
      </c>
      <c r="B1141">
        <v>0</v>
      </c>
      <c r="C1141" t="s">
        <v>1910</v>
      </c>
      <c r="D1141" t="s">
        <v>20</v>
      </c>
      <c r="E1141">
        <v>38</v>
      </c>
      <c r="F1141">
        <v>0</v>
      </c>
      <c r="G1141">
        <v>0</v>
      </c>
      <c r="H1141">
        <v>349249</v>
      </c>
      <c r="I1141">
        <v>7.8958000000000004</v>
      </c>
      <c r="K1141" t="s">
        <v>17</v>
      </c>
    </row>
    <row r="1142" spans="1:13" x14ac:dyDescent="0.3">
      <c r="A1142">
        <v>3</v>
      </c>
      <c r="B1142">
        <v>0</v>
      </c>
      <c r="C1142" t="s">
        <v>1911</v>
      </c>
      <c r="D1142" t="s">
        <v>20</v>
      </c>
      <c r="E1142">
        <v>21</v>
      </c>
      <c r="F1142">
        <v>0</v>
      </c>
      <c r="G1142">
        <v>0</v>
      </c>
      <c r="H1142">
        <v>342684</v>
      </c>
      <c r="I1142">
        <v>8.0500000000000007</v>
      </c>
      <c r="K1142" t="s">
        <v>17</v>
      </c>
    </row>
    <row r="1143" spans="1:13" x14ac:dyDescent="0.3">
      <c r="A1143">
        <v>3</v>
      </c>
      <c r="B1143">
        <v>0</v>
      </c>
      <c r="C1143" t="s">
        <v>1912</v>
      </c>
      <c r="D1143" t="s">
        <v>20</v>
      </c>
      <c r="E1143">
        <v>10</v>
      </c>
      <c r="F1143">
        <v>4</v>
      </c>
      <c r="G1143">
        <v>1</v>
      </c>
      <c r="H1143">
        <v>382652</v>
      </c>
      <c r="I1143">
        <v>29.125</v>
      </c>
      <c r="K1143" t="s">
        <v>463</v>
      </c>
    </row>
    <row r="1144" spans="1:13" x14ac:dyDescent="0.3">
      <c r="A1144">
        <v>3</v>
      </c>
      <c r="B1144">
        <v>0</v>
      </c>
      <c r="C1144" t="s">
        <v>1913</v>
      </c>
      <c r="D1144" t="s">
        <v>20</v>
      </c>
      <c r="E1144">
        <v>4</v>
      </c>
      <c r="F1144">
        <v>4</v>
      </c>
      <c r="G1144">
        <v>1</v>
      </c>
      <c r="H1144">
        <v>382652</v>
      </c>
      <c r="I1144">
        <v>29.125</v>
      </c>
      <c r="K1144" t="s">
        <v>463</v>
      </c>
    </row>
    <row r="1145" spans="1:13" x14ac:dyDescent="0.3">
      <c r="A1145">
        <v>3</v>
      </c>
      <c r="B1145">
        <v>0</v>
      </c>
      <c r="C1145" t="s">
        <v>1914</v>
      </c>
      <c r="D1145" t="s">
        <v>20</v>
      </c>
      <c r="E1145">
        <v>7</v>
      </c>
      <c r="F1145">
        <v>4</v>
      </c>
      <c r="G1145">
        <v>1</v>
      </c>
      <c r="H1145">
        <v>382652</v>
      </c>
      <c r="I1145">
        <v>29.125</v>
      </c>
      <c r="K1145" t="s">
        <v>463</v>
      </c>
    </row>
    <row r="1146" spans="1:13" x14ac:dyDescent="0.3">
      <c r="A1146">
        <v>3</v>
      </c>
      <c r="B1146">
        <v>0</v>
      </c>
      <c r="C1146" t="s">
        <v>1915</v>
      </c>
      <c r="D1146" t="s">
        <v>20</v>
      </c>
      <c r="E1146">
        <v>2</v>
      </c>
      <c r="F1146">
        <v>4</v>
      </c>
      <c r="G1146">
        <v>1</v>
      </c>
      <c r="H1146">
        <v>382652</v>
      </c>
      <c r="I1146">
        <v>29.125</v>
      </c>
      <c r="K1146" t="s">
        <v>463</v>
      </c>
    </row>
    <row r="1147" spans="1:13" x14ac:dyDescent="0.3">
      <c r="A1147">
        <v>3</v>
      </c>
      <c r="B1147">
        <v>0</v>
      </c>
      <c r="C1147" t="s">
        <v>1916</v>
      </c>
      <c r="D1147" t="s">
        <v>20</v>
      </c>
      <c r="E1147">
        <v>8</v>
      </c>
      <c r="F1147">
        <v>4</v>
      </c>
      <c r="G1147">
        <v>1</v>
      </c>
      <c r="H1147">
        <v>382652</v>
      </c>
      <c r="I1147">
        <v>29.125</v>
      </c>
      <c r="K1147" t="s">
        <v>463</v>
      </c>
    </row>
    <row r="1148" spans="1:13" x14ac:dyDescent="0.3">
      <c r="A1148">
        <v>3</v>
      </c>
      <c r="B1148">
        <v>0</v>
      </c>
      <c r="C1148" t="s">
        <v>1917</v>
      </c>
      <c r="D1148" t="s">
        <v>15</v>
      </c>
      <c r="E1148">
        <v>39</v>
      </c>
      <c r="F1148">
        <v>0</v>
      </c>
      <c r="G1148">
        <v>5</v>
      </c>
      <c r="H1148">
        <v>382652</v>
      </c>
      <c r="I1148">
        <v>29.125</v>
      </c>
      <c r="K1148" t="s">
        <v>463</v>
      </c>
      <c r="M1148">
        <v>327</v>
      </c>
    </row>
    <row r="1149" spans="1:13" x14ac:dyDescent="0.3">
      <c r="A1149">
        <v>3</v>
      </c>
      <c r="B1149">
        <v>0</v>
      </c>
      <c r="C1149" t="s">
        <v>1918</v>
      </c>
      <c r="D1149" t="s">
        <v>15</v>
      </c>
      <c r="E1149">
        <v>22</v>
      </c>
      <c r="F1149">
        <v>0</v>
      </c>
      <c r="G1149">
        <v>0</v>
      </c>
      <c r="H1149">
        <v>3101295</v>
      </c>
      <c r="I1149">
        <v>39.6875</v>
      </c>
      <c r="K1149" t="s">
        <v>17</v>
      </c>
    </row>
    <row r="1150" spans="1:13" x14ac:dyDescent="0.3">
      <c r="A1150">
        <v>3</v>
      </c>
      <c r="B1150">
        <v>0</v>
      </c>
      <c r="C1150" t="s">
        <v>1919</v>
      </c>
      <c r="D1150" t="s">
        <v>20</v>
      </c>
      <c r="E1150">
        <v>35</v>
      </c>
      <c r="F1150">
        <v>0</v>
      </c>
      <c r="G1150">
        <v>0</v>
      </c>
      <c r="H1150" t="s">
        <v>1920</v>
      </c>
      <c r="I1150">
        <v>7.125</v>
      </c>
      <c r="K1150" t="s">
        <v>17</v>
      </c>
    </row>
    <row r="1151" spans="1:13" x14ac:dyDescent="0.3">
      <c r="A1151">
        <v>3</v>
      </c>
      <c r="B1151">
        <v>1</v>
      </c>
      <c r="C1151" t="s">
        <v>1921</v>
      </c>
      <c r="D1151" t="s">
        <v>15</v>
      </c>
      <c r="F1151">
        <v>0</v>
      </c>
      <c r="G1151">
        <v>0</v>
      </c>
      <c r="H1151">
        <v>334915</v>
      </c>
      <c r="I1151">
        <v>7.7207999999999997</v>
      </c>
      <c r="K1151" t="s">
        <v>463</v>
      </c>
      <c r="L1151">
        <v>13</v>
      </c>
    </row>
    <row r="1152" spans="1:13" x14ac:dyDescent="0.3">
      <c r="A1152">
        <v>3</v>
      </c>
      <c r="B1152">
        <v>0</v>
      </c>
      <c r="C1152" t="s">
        <v>1922</v>
      </c>
      <c r="D1152" t="s">
        <v>20</v>
      </c>
      <c r="F1152">
        <v>0</v>
      </c>
      <c r="G1152">
        <v>0</v>
      </c>
      <c r="H1152">
        <v>364498</v>
      </c>
      <c r="I1152">
        <v>14.5</v>
      </c>
      <c r="K1152" t="s">
        <v>17</v>
      </c>
    </row>
    <row r="1153" spans="1:13" x14ac:dyDescent="0.3">
      <c r="A1153">
        <v>3</v>
      </c>
      <c r="B1153">
        <v>0</v>
      </c>
      <c r="C1153" t="s">
        <v>1923</v>
      </c>
      <c r="D1153" t="s">
        <v>15</v>
      </c>
      <c r="F1153">
        <v>0</v>
      </c>
      <c r="G1153">
        <v>0</v>
      </c>
      <c r="H1153">
        <v>364498</v>
      </c>
      <c r="I1153">
        <v>14.5</v>
      </c>
      <c r="K1153" t="s">
        <v>17</v>
      </c>
    </row>
    <row r="1154" spans="1:13" x14ac:dyDescent="0.3">
      <c r="A1154">
        <v>3</v>
      </c>
      <c r="B1154">
        <v>0</v>
      </c>
      <c r="C1154" t="s">
        <v>1924</v>
      </c>
      <c r="D1154" t="s">
        <v>20</v>
      </c>
      <c r="E1154">
        <v>50</v>
      </c>
      <c r="F1154">
        <v>1</v>
      </c>
      <c r="G1154">
        <v>0</v>
      </c>
      <c r="H1154" t="s">
        <v>1925</v>
      </c>
      <c r="I1154">
        <v>14.5</v>
      </c>
      <c r="K1154" t="s">
        <v>17</v>
      </c>
      <c r="M1154">
        <v>119</v>
      </c>
    </row>
    <row r="1155" spans="1:13" x14ac:dyDescent="0.3">
      <c r="A1155">
        <v>3</v>
      </c>
      <c r="B1155">
        <v>0</v>
      </c>
      <c r="C1155" t="s">
        <v>1926</v>
      </c>
      <c r="D1155" t="s">
        <v>15</v>
      </c>
      <c r="E1155">
        <v>47</v>
      </c>
      <c r="F1155">
        <v>1</v>
      </c>
      <c r="G1155">
        <v>0</v>
      </c>
      <c r="H1155" t="s">
        <v>1925</v>
      </c>
      <c r="I1155">
        <v>14.5</v>
      </c>
      <c r="K1155" t="s">
        <v>17</v>
      </c>
      <c r="M1155">
        <v>7</v>
      </c>
    </row>
    <row r="1156" spans="1:13" x14ac:dyDescent="0.3">
      <c r="A1156">
        <v>3</v>
      </c>
      <c r="B1156">
        <v>0</v>
      </c>
      <c r="C1156" t="s">
        <v>1927</v>
      </c>
      <c r="D1156" t="s">
        <v>20</v>
      </c>
      <c r="F1156">
        <v>0</v>
      </c>
      <c r="G1156">
        <v>0</v>
      </c>
      <c r="H1156" t="s">
        <v>1928</v>
      </c>
      <c r="I1156">
        <v>8.0500000000000007</v>
      </c>
      <c r="K1156" t="s">
        <v>17</v>
      </c>
    </row>
    <row r="1157" spans="1:13" x14ac:dyDescent="0.3">
      <c r="A1157">
        <v>3</v>
      </c>
      <c r="B1157">
        <v>0</v>
      </c>
      <c r="C1157" t="s">
        <v>1929</v>
      </c>
      <c r="D1157" t="s">
        <v>20</v>
      </c>
      <c r="F1157">
        <v>0</v>
      </c>
      <c r="G1157">
        <v>0</v>
      </c>
      <c r="H1157">
        <v>312993</v>
      </c>
      <c r="I1157">
        <v>7.7750000000000004</v>
      </c>
      <c r="K1157" t="s">
        <v>17</v>
      </c>
    </row>
    <row r="1158" spans="1:13" x14ac:dyDescent="0.3">
      <c r="A1158">
        <v>3</v>
      </c>
      <c r="B1158">
        <v>0</v>
      </c>
      <c r="C1158" t="s">
        <v>1930</v>
      </c>
      <c r="D1158" t="s">
        <v>15</v>
      </c>
      <c r="E1158">
        <v>2</v>
      </c>
      <c r="F1158">
        <v>1</v>
      </c>
      <c r="G1158">
        <v>1</v>
      </c>
      <c r="H1158">
        <v>370129</v>
      </c>
      <c r="I1158">
        <v>20.212499999999999</v>
      </c>
      <c r="K1158" t="s">
        <v>17</v>
      </c>
    </row>
    <row r="1159" spans="1:13" x14ac:dyDescent="0.3">
      <c r="A1159">
        <v>3</v>
      </c>
      <c r="B1159">
        <v>0</v>
      </c>
      <c r="C1159" t="s">
        <v>1931</v>
      </c>
      <c r="D1159" t="s">
        <v>20</v>
      </c>
      <c r="E1159">
        <v>18</v>
      </c>
      <c r="F1159">
        <v>1</v>
      </c>
      <c r="G1159">
        <v>1</v>
      </c>
      <c r="H1159">
        <v>370129</v>
      </c>
      <c r="I1159">
        <v>20.212499999999999</v>
      </c>
      <c r="K1159" t="s">
        <v>17</v>
      </c>
    </row>
    <row r="1160" spans="1:13" x14ac:dyDescent="0.3">
      <c r="A1160">
        <v>3</v>
      </c>
      <c r="B1160">
        <v>0</v>
      </c>
      <c r="C1160" t="s">
        <v>1932</v>
      </c>
      <c r="D1160" t="s">
        <v>15</v>
      </c>
      <c r="E1160">
        <v>41</v>
      </c>
      <c r="F1160">
        <v>0</v>
      </c>
      <c r="G1160">
        <v>2</v>
      </c>
      <c r="H1160">
        <v>370129</v>
      </c>
      <c r="I1160">
        <v>20.212499999999999</v>
      </c>
      <c r="K1160" t="s">
        <v>17</v>
      </c>
    </row>
    <row r="1161" spans="1:13" x14ac:dyDescent="0.3">
      <c r="A1161">
        <v>3</v>
      </c>
      <c r="B1161">
        <v>1</v>
      </c>
      <c r="C1161" t="s">
        <v>1933</v>
      </c>
      <c r="D1161" t="s">
        <v>15</v>
      </c>
      <c r="F1161">
        <v>0</v>
      </c>
      <c r="G1161">
        <v>0</v>
      </c>
      <c r="H1161">
        <v>342712</v>
      </c>
      <c r="I1161">
        <v>8.0500000000000007</v>
      </c>
      <c r="K1161" t="s">
        <v>17</v>
      </c>
      <c r="L1161" t="s">
        <v>41</v>
      </c>
    </row>
    <row r="1162" spans="1:13" x14ac:dyDescent="0.3">
      <c r="A1162">
        <v>3</v>
      </c>
      <c r="B1162">
        <v>0</v>
      </c>
      <c r="C1162" t="s">
        <v>1934</v>
      </c>
      <c r="D1162" t="s">
        <v>20</v>
      </c>
      <c r="E1162">
        <v>50</v>
      </c>
      <c r="F1162">
        <v>0</v>
      </c>
      <c r="G1162">
        <v>0</v>
      </c>
      <c r="H1162" t="s">
        <v>1935</v>
      </c>
      <c r="I1162">
        <v>8.0500000000000007</v>
      </c>
      <c r="K1162" t="s">
        <v>17</v>
      </c>
    </row>
    <row r="1163" spans="1:13" x14ac:dyDescent="0.3">
      <c r="A1163">
        <v>3</v>
      </c>
      <c r="B1163">
        <v>0</v>
      </c>
      <c r="C1163" t="s">
        <v>1936</v>
      </c>
      <c r="D1163" t="s">
        <v>20</v>
      </c>
      <c r="E1163">
        <v>16</v>
      </c>
      <c r="F1163">
        <v>0</v>
      </c>
      <c r="G1163">
        <v>0</v>
      </c>
      <c r="H1163" t="s">
        <v>1937</v>
      </c>
      <c r="I1163">
        <v>8.0500000000000007</v>
      </c>
      <c r="K1163" t="s">
        <v>17</v>
      </c>
    </row>
    <row r="1164" spans="1:13" x14ac:dyDescent="0.3">
      <c r="A1164">
        <v>3</v>
      </c>
      <c r="B1164">
        <v>1</v>
      </c>
      <c r="C1164" t="s">
        <v>1938</v>
      </c>
      <c r="D1164" t="s">
        <v>20</v>
      </c>
      <c r="F1164">
        <v>0</v>
      </c>
      <c r="G1164">
        <v>0</v>
      </c>
      <c r="H1164">
        <v>383162</v>
      </c>
      <c r="I1164">
        <v>7.75</v>
      </c>
      <c r="K1164" t="s">
        <v>463</v>
      </c>
      <c r="L1164">
        <v>14</v>
      </c>
    </row>
    <row r="1165" spans="1:13" x14ac:dyDescent="0.3">
      <c r="A1165">
        <v>3</v>
      </c>
      <c r="B1165">
        <v>0</v>
      </c>
      <c r="C1165" t="s">
        <v>1939</v>
      </c>
      <c r="D1165" t="s">
        <v>20</v>
      </c>
      <c r="F1165">
        <v>0</v>
      </c>
      <c r="G1165">
        <v>0</v>
      </c>
      <c r="H1165">
        <v>371110</v>
      </c>
      <c r="I1165">
        <v>24.15</v>
      </c>
      <c r="K1165" t="s">
        <v>463</v>
      </c>
    </row>
    <row r="1166" spans="1:13" x14ac:dyDescent="0.3">
      <c r="A1166">
        <v>3</v>
      </c>
      <c r="B1166">
        <v>0</v>
      </c>
      <c r="C1166" t="s">
        <v>1940</v>
      </c>
      <c r="D1166" t="s">
        <v>20</v>
      </c>
      <c r="F1166">
        <v>0</v>
      </c>
      <c r="G1166">
        <v>0</v>
      </c>
      <c r="H1166">
        <v>2671</v>
      </c>
      <c r="I1166">
        <v>7.2291999999999996</v>
      </c>
      <c r="K1166" t="s">
        <v>41</v>
      </c>
    </row>
    <row r="1167" spans="1:13" x14ac:dyDescent="0.3">
      <c r="A1167">
        <v>3</v>
      </c>
      <c r="B1167">
        <v>0</v>
      </c>
      <c r="C1167" t="s">
        <v>1941</v>
      </c>
      <c r="D1167" t="s">
        <v>20</v>
      </c>
      <c r="E1167">
        <v>25</v>
      </c>
      <c r="F1167">
        <v>0</v>
      </c>
      <c r="G1167">
        <v>0</v>
      </c>
      <c r="H1167">
        <v>2672</v>
      </c>
      <c r="I1167">
        <v>7.2249999999999996</v>
      </c>
      <c r="K1167" t="s">
        <v>41</v>
      </c>
    </row>
    <row r="1168" spans="1:13" x14ac:dyDescent="0.3">
      <c r="A1168">
        <v>3</v>
      </c>
      <c r="B1168">
        <v>0</v>
      </c>
      <c r="C1168" t="s">
        <v>1942</v>
      </c>
      <c r="D1168" t="s">
        <v>20</v>
      </c>
      <c r="F1168">
        <v>0</v>
      </c>
      <c r="G1168">
        <v>0</v>
      </c>
      <c r="H1168">
        <v>2676</v>
      </c>
      <c r="I1168">
        <v>7.2249999999999996</v>
      </c>
      <c r="K1168" t="s">
        <v>41</v>
      </c>
    </row>
    <row r="1169" spans="1:13" x14ac:dyDescent="0.3">
      <c r="A1169">
        <v>3</v>
      </c>
      <c r="B1169">
        <v>0</v>
      </c>
      <c r="C1169" t="s">
        <v>1943</v>
      </c>
      <c r="D1169" t="s">
        <v>20</v>
      </c>
      <c r="F1169">
        <v>0</v>
      </c>
      <c r="G1169">
        <v>0</v>
      </c>
      <c r="H1169">
        <v>367655</v>
      </c>
      <c r="I1169">
        <v>7.7291999999999996</v>
      </c>
      <c r="K1169" t="s">
        <v>463</v>
      </c>
    </row>
    <row r="1170" spans="1:13" x14ac:dyDescent="0.3">
      <c r="A1170">
        <v>3</v>
      </c>
      <c r="B1170">
        <v>0</v>
      </c>
      <c r="C1170" t="s">
        <v>1944</v>
      </c>
      <c r="D1170" t="s">
        <v>20</v>
      </c>
      <c r="F1170">
        <v>0</v>
      </c>
      <c r="G1170">
        <v>0</v>
      </c>
      <c r="H1170" t="s">
        <v>1945</v>
      </c>
      <c r="I1170">
        <v>7.5750000000000002</v>
      </c>
      <c r="K1170" t="s">
        <v>17</v>
      </c>
    </row>
    <row r="1171" spans="1:13" x14ac:dyDescent="0.3">
      <c r="A1171">
        <v>3</v>
      </c>
      <c r="B1171">
        <v>0</v>
      </c>
      <c r="C1171" t="s">
        <v>1946</v>
      </c>
      <c r="D1171" t="s">
        <v>20</v>
      </c>
      <c r="E1171">
        <v>38.5</v>
      </c>
      <c r="F1171">
        <v>0</v>
      </c>
      <c r="G1171">
        <v>0</v>
      </c>
      <c r="H1171" t="s">
        <v>1947</v>
      </c>
      <c r="I1171">
        <v>7.25</v>
      </c>
      <c r="K1171" t="s">
        <v>17</v>
      </c>
      <c r="M1171">
        <v>32</v>
      </c>
    </row>
    <row r="1172" spans="1:13" x14ac:dyDescent="0.3">
      <c r="A1172">
        <v>3</v>
      </c>
      <c r="B1172">
        <v>0</v>
      </c>
      <c r="C1172" t="s">
        <v>1948</v>
      </c>
      <c r="D1172" t="s">
        <v>20</v>
      </c>
      <c r="F1172">
        <v>8</v>
      </c>
      <c r="G1172">
        <v>2</v>
      </c>
      <c r="H1172" t="s">
        <v>1949</v>
      </c>
      <c r="I1172">
        <v>69.55</v>
      </c>
      <c r="K1172" t="s">
        <v>17</v>
      </c>
    </row>
    <row r="1173" spans="1:13" x14ac:dyDescent="0.3">
      <c r="A1173">
        <v>3</v>
      </c>
      <c r="B1173">
        <v>0</v>
      </c>
      <c r="C1173" t="s">
        <v>1950</v>
      </c>
      <c r="D1173" t="s">
        <v>20</v>
      </c>
      <c r="E1173">
        <v>14.5</v>
      </c>
      <c r="F1173">
        <v>8</v>
      </c>
      <c r="G1173">
        <v>2</v>
      </c>
      <c r="H1173" t="s">
        <v>1949</v>
      </c>
      <c r="I1173">
        <v>69.55</v>
      </c>
      <c r="K1173" t="s">
        <v>17</v>
      </c>
      <c r="M1173">
        <v>67</v>
      </c>
    </row>
    <row r="1174" spans="1:13" x14ac:dyDescent="0.3">
      <c r="A1174">
        <v>3</v>
      </c>
      <c r="B1174">
        <v>0</v>
      </c>
      <c r="C1174" t="s">
        <v>1951</v>
      </c>
      <c r="D1174" t="s">
        <v>15</v>
      </c>
      <c r="F1174">
        <v>8</v>
      </c>
      <c r="G1174">
        <v>2</v>
      </c>
      <c r="H1174" t="s">
        <v>1949</v>
      </c>
      <c r="I1174">
        <v>69.55</v>
      </c>
      <c r="K1174" t="s">
        <v>17</v>
      </c>
    </row>
    <row r="1175" spans="1:13" x14ac:dyDescent="0.3">
      <c r="A1175">
        <v>3</v>
      </c>
      <c r="B1175">
        <v>0</v>
      </c>
      <c r="C1175" t="s">
        <v>1952</v>
      </c>
      <c r="D1175" t="s">
        <v>15</v>
      </c>
      <c r="F1175">
        <v>8</v>
      </c>
      <c r="G1175">
        <v>2</v>
      </c>
      <c r="H1175" t="s">
        <v>1949</v>
      </c>
      <c r="I1175">
        <v>69.55</v>
      </c>
      <c r="K1175" t="s">
        <v>17</v>
      </c>
    </row>
    <row r="1176" spans="1:13" x14ac:dyDescent="0.3">
      <c r="A1176">
        <v>3</v>
      </c>
      <c r="B1176">
        <v>0</v>
      </c>
      <c r="C1176" t="s">
        <v>1953</v>
      </c>
      <c r="D1176" t="s">
        <v>15</v>
      </c>
      <c r="F1176">
        <v>8</v>
      </c>
      <c r="G1176">
        <v>2</v>
      </c>
      <c r="H1176" t="s">
        <v>1949</v>
      </c>
      <c r="I1176">
        <v>69.55</v>
      </c>
      <c r="K1176" t="s">
        <v>17</v>
      </c>
    </row>
    <row r="1177" spans="1:13" x14ac:dyDescent="0.3">
      <c r="A1177">
        <v>3</v>
      </c>
      <c r="B1177">
        <v>0</v>
      </c>
      <c r="C1177" t="s">
        <v>1954</v>
      </c>
      <c r="D1177" t="s">
        <v>15</v>
      </c>
      <c r="F1177">
        <v>8</v>
      </c>
      <c r="G1177">
        <v>2</v>
      </c>
      <c r="H1177" t="s">
        <v>1949</v>
      </c>
      <c r="I1177">
        <v>69.55</v>
      </c>
      <c r="K1177" t="s">
        <v>17</v>
      </c>
    </row>
    <row r="1178" spans="1:13" x14ac:dyDescent="0.3">
      <c r="A1178">
        <v>3</v>
      </c>
      <c r="B1178">
        <v>0</v>
      </c>
      <c r="C1178" t="s">
        <v>1955</v>
      </c>
      <c r="D1178" t="s">
        <v>20</v>
      </c>
      <c r="F1178">
        <v>8</v>
      </c>
      <c r="G1178">
        <v>2</v>
      </c>
      <c r="H1178" t="s">
        <v>1949</v>
      </c>
      <c r="I1178">
        <v>69.55</v>
      </c>
      <c r="K1178" t="s">
        <v>17</v>
      </c>
    </row>
    <row r="1179" spans="1:13" x14ac:dyDescent="0.3">
      <c r="A1179">
        <v>3</v>
      </c>
      <c r="B1179">
        <v>0</v>
      </c>
      <c r="C1179" t="s">
        <v>1956</v>
      </c>
      <c r="D1179" t="s">
        <v>20</v>
      </c>
      <c r="F1179">
        <v>8</v>
      </c>
      <c r="G1179">
        <v>2</v>
      </c>
      <c r="H1179" t="s">
        <v>1949</v>
      </c>
      <c r="I1179">
        <v>69.55</v>
      </c>
      <c r="K1179" t="s">
        <v>17</v>
      </c>
    </row>
    <row r="1180" spans="1:13" x14ac:dyDescent="0.3">
      <c r="A1180">
        <v>3</v>
      </c>
      <c r="B1180">
        <v>0</v>
      </c>
      <c r="C1180" t="s">
        <v>1957</v>
      </c>
      <c r="D1180" t="s">
        <v>20</v>
      </c>
      <c r="F1180">
        <v>8</v>
      </c>
      <c r="G1180">
        <v>2</v>
      </c>
      <c r="H1180" t="s">
        <v>1949</v>
      </c>
      <c r="I1180">
        <v>69.55</v>
      </c>
      <c r="K1180" t="s">
        <v>17</v>
      </c>
    </row>
    <row r="1181" spans="1:13" x14ac:dyDescent="0.3">
      <c r="A1181">
        <v>3</v>
      </c>
      <c r="B1181">
        <v>0</v>
      </c>
      <c r="C1181" t="s">
        <v>1958</v>
      </c>
      <c r="D1181" t="s">
        <v>20</v>
      </c>
      <c r="F1181">
        <v>1</v>
      </c>
      <c r="G1181">
        <v>9</v>
      </c>
      <c r="H1181" t="s">
        <v>1949</v>
      </c>
      <c r="I1181">
        <v>69.55</v>
      </c>
      <c r="K1181" t="s">
        <v>17</v>
      </c>
    </row>
    <row r="1182" spans="1:13" x14ac:dyDescent="0.3">
      <c r="A1182">
        <v>3</v>
      </c>
      <c r="B1182">
        <v>0</v>
      </c>
      <c r="C1182" t="s">
        <v>1959</v>
      </c>
      <c r="D1182" t="s">
        <v>15</v>
      </c>
      <c r="F1182">
        <v>1</v>
      </c>
      <c r="G1182">
        <v>9</v>
      </c>
      <c r="H1182" t="s">
        <v>1949</v>
      </c>
      <c r="I1182">
        <v>69.55</v>
      </c>
      <c r="K1182" t="s">
        <v>17</v>
      </c>
    </row>
    <row r="1183" spans="1:13" x14ac:dyDescent="0.3">
      <c r="A1183">
        <v>3</v>
      </c>
      <c r="B1183">
        <v>0</v>
      </c>
      <c r="C1183" t="s">
        <v>1960</v>
      </c>
      <c r="D1183" t="s">
        <v>20</v>
      </c>
      <c r="E1183">
        <v>24</v>
      </c>
      <c r="F1183">
        <v>0</v>
      </c>
      <c r="G1183">
        <v>0</v>
      </c>
      <c r="H1183">
        <v>7266</v>
      </c>
      <c r="I1183">
        <v>9.3249999999999993</v>
      </c>
      <c r="K1183" t="s">
        <v>17</v>
      </c>
    </row>
    <row r="1184" spans="1:13" x14ac:dyDescent="0.3">
      <c r="A1184">
        <v>3</v>
      </c>
      <c r="B1184">
        <v>1</v>
      </c>
      <c r="C1184" t="s">
        <v>1961</v>
      </c>
      <c r="D1184" t="s">
        <v>15</v>
      </c>
      <c r="E1184">
        <v>21</v>
      </c>
      <c r="F1184">
        <v>0</v>
      </c>
      <c r="G1184">
        <v>0</v>
      </c>
      <c r="H1184">
        <v>343120</v>
      </c>
      <c r="I1184">
        <v>7.65</v>
      </c>
      <c r="K1184" t="s">
        <v>17</v>
      </c>
      <c r="L1184" t="s">
        <v>41</v>
      </c>
    </row>
    <row r="1185" spans="1:13" x14ac:dyDescent="0.3">
      <c r="A1185">
        <v>3</v>
      </c>
      <c r="B1185">
        <v>0</v>
      </c>
      <c r="C1185" t="s">
        <v>1962</v>
      </c>
      <c r="D1185" t="s">
        <v>20</v>
      </c>
      <c r="E1185">
        <v>39</v>
      </c>
      <c r="F1185">
        <v>0</v>
      </c>
      <c r="G1185">
        <v>0</v>
      </c>
      <c r="H1185">
        <v>3101296</v>
      </c>
      <c r="I1185">
        <v>7.9249999999999998</v>
      </c>
      <c r="K1185" t="s">
        <v>17</v>
      </c>
    </row>
    <row r="1186" spans="1:13" x14ac:dyDescent="0.3">
      <c r="A1186">
        <v>3</v>
      </c>
      <c r="B1186">
        <v>0</v>
      </c>
      <c r="C1186" t="s">
        <v>1963</v>
      </c>
      <c r="D1186" t="s">
        <v>20</v>
      </c>
      <c r="F1186">
        <v>2</v>
      </c>
      <c r="G1186">
        <v>0</v>
      </c>
      <c r="H1186">
        <v>2662</v>
      </c>
      <c r="I1186">
        <v>21.679200000000002</v>
      </c>
      <c r="K1186" t="s">
        <v>41</v>
      </c>
    </row>
    <row r="1187" spans="1:13" x14ac:dyDescent="0.3">
      <c r="A1187">
        <v>3</v>
      </c>
      <c r="B1187">
        <v>0</v>
      </c>
      <c r="C1187" t="s">
        <v>1964</v>
      </c>
      <c r="D1187" t="s">
        <v>20</v>
      </c>
      <c r="F1187">
        <v>2</v>
      </c>
      <c r="G1187">
        <v>0</v>
      </c>
      <c r="H1187">
        <v>2662</v>
      </c>
      <c r="I1187">
        <v>21.679200000000002</v>
      </c>
      <c r="K1187" t="s">
        <v>41</v>
      </c>
    </row>
    <row r="1188" spans="1:13" x14ac:dyDescent="0.3">
      <c r="A1188">
        <v>3</v>
      </c>
      <c r="B1188">
        <v>0</v>
      </c>
      <c r="C1188" t="s">
        <v>1965</v>
      </c>
      <c r="D1188" t="s">
        <v>20</v>
      </c>
      <c r="F1188">
        <v>2</v>
      </c>
      <c r="G1188">
        <v>0</v>
      </c>
      <c r="H1188">
        <v>2662</v>
      </c>
      <c r="I1188">
        <v>21.679200000000002</v>
      </c>
      <c r="K1188" t="s">
        <v>41</v>
      </c>
    </row>
    <row r="1189" spans="1:13" x14ac:dyDescent="0.3">
      <c r="A1189">
        <v>3</v>
      </c>
      <c r="B1189">
        <v>1</v>
      </c>
      <c r="C1189" t="s">
        <v>1966</v>
      </c>
      <c r="D1189" t="s">
        <v>15</v>
      </c>
      <c r="E1189">
        <v>1</v>
      </c>
      <c r="F1189">
        <v>1</v>
      </c>
      <c r="G1189">
        <v>1</v>
      </c>
      <c r="H1189" t="s">
        <v>1967</v>
      </c>
      <c r="I1189">
        <v>16.7</v>
      </c>
      <c r="J1189" t="s">
        <v>1968</v>
      </c>
      <c r="K1189" t="s">
        <v>17</v>
      </c>
      <c r="L1189">
        <v>13</v>
      </c>
    </row>
    <row r="1190" spans="1:13" x14ac:dyDescent="0.3">
      <c r="A1190">
        <v>3</v>
      </c>
      <c r="B1190">
        <v>1</v>
      </c>
      <c r="C1190" t="s">
        <v>1969</v>
      </c>
      <c r="D1190" t="s">
        <v>15</v>
      </c>
      <c r="E1190">
        <v>24</v>
      </c>
      <c r="F1190">
        <v>0</v>
      </c>
      <c r="G1190">
        <v>2</v>
      </c>
      <c r="H1190" t="s">
        <v>1967</v>
      </c>
      <c r="I1190">
        <v>16.7</v>
      </c>
      <c r="J1190" t="s">
        <v>1968</v>
      </c>
      <c r="K1190" t="s">
        <v>17</v>
      </c>
      <c r="L1190">
        <v>13</v>
      </c>
    </row>
    <row r="1191" spans="1:13" x14ac:dyDescent="0.3">
      <c r="A1191">
        <v>3</v>
      </c>
      <c r="B1191">
        <v>1</v>
      </c>
      <c r="C1191" t="s">
        <v>1970</v>
      </c>
      <c r="D1191" t="s">
        <v>15</v>
      </c>
      <c r="E1191">
        <v>4</v>
      </c>
      <c r="F1191">
        <v>1</v>
      </c>
      <c r="G1191">
        <v>1</v>
      </c>
      <c r="H1191" t="s">
        <v>1967</v>
      </c>
      <c r="I1191">
        <v>16.7</v>
      </c>
      <c r="J1191" t="s">
        <v>1968</v>
      </c>
      <c r="K1191" t="s">
        <v>17</v>
      </c>
      <c r="L1191">
        <v>13</v>
      </c>
    </row>
    <row r="1192" spans="1:13" x14ac:dyDescent="0.3">
      <c r="A1192">
        <v>3</v>
      </c>
      <c r="B1192">
        <v>1</v>
      </c>
      <c r="C1192" t="s">
        <v>1971</v>
      </c>
      <c r="D1192" t="s">
        <v>20</v>
      </c>
      <c r="E1192">
        <v>25</v>
      </c>
      <c r="F1192">
        <v>0</v>
      </c>
      <c r="G1192">
        <v>0</v>
      </c>
      <c r="H1192">
        <v>345768</v>
      </c>
      <c r="I1192">
        <v>9.5</v>
      </c>
      <c r="K1192" t="s">
        <v>17</v>
      </c>
      <c r="L1192">
        <v>11</v>
      </c>
    </row>
    <row r="1193" spans="1:13" x14ac:dyDescent="0.3">
      <c r="A1193">
        <v>3</v>
      </c>
      <c r="B1193">
        <v>0</v>
      </c>
      <c r="C1193" t="s">
        <v>1972</v>
      </c>
      <c r="D1193" t="s">
        <v>20</v>
      </c>
      <c r="E1193">
        <v>20</v>
      </c>
      <c r="F1193">
        <v>0</v>
      </c>
      <c r="G1193">
        <v>0</v>
      </c>
      <c r="H1193" t="s">
        <v>1973</v>
      </c>
      <c r="I1193">
        <v>8.0500000000000007</v>
      </c>
      <c r="K1193" t="s">
        <v>17</v>
      </c>
    </row>
    <row r="1194" spans="1:13" x14ac:dyDescent="0.3">
      <c r="A1194">
        <v>3</v>
      </c>
      <c r="B1194">
        <v>0</v>
      </c>
      <c r="C1194" t="s">
        <v>1974</v>
      </c>
      <c r="D1194" t="s">
        <v>20</v>
      </c>
      <c r="E1194">
        <v>24.5</v>
      </c>
      <c r="F1194">
        <v>0</v>
      </c>
      <c r="G1194">
        <v>0</v>
      </c>
      <c r="H1194">
        <v>342826</v>
      </c>
      <c r="I1194">
        <v>8.0500000000000007</v>
      </c>
      <c r="K1194" t="s">
        <v>17</v>
      </c>
      <c r="M1194">
        <v>284</v>
      </c>
    </row>
    <row r="1195" spans="1:13" x14ac:dyDescent="0.3">
      <c r="A1195">
        <v>3</v>
      </c>
      <c r="B1195">
        <v>0</v>
      </c>
      <c r="C1195" t="s">
        <v>1975</v>
      </c>
      <c r="D1195" t="s">
        <v>20</v>
      </c>
      <c r="F1195">
        <v>0</v>
      </c>
      <c r="G1195">
        <v>0</v>
      </c>
      <c r="H1195">
        <v>36209</v>
      </c>
      <c r="I1195">
        <v>7.7249999999999996</v>
      </c>
      <c r="K1195" t="s">
        <v>463</v>
      </c>
    </row>
    <row r="1196" spans="1:13" x14ac:dyDescent="0.3">
      <c r="A1196">
        <v>3</v>
      </c>
      <c r="B1196">
        <v>0</v>
      </c>
      <c r="C1196" t="s">
        <v>1976</v>
      </c>
      <c r="D1196" t="s">
        <v>20</v>
      </c>
      <c r="F1196">
        <v>0</v>
      </c>
      <c r="G1196">
        <v>0</v>
      </c>
      <c r="H1196">
        <v>349222</v>
      </c>
      <c r="I1196">
        <v>7.8958000000000004</v>
      </c>
      <c r="K1196" t="s">
        <v>17</v>
      </c>
    </row>
    <row r="1197" spans="1:13" x14ac:dyDescent="0.3">
      <c r="A1197">
        <v>3</v>
      </c>
      <c r="B1197">
        <v>0</v>
      </c>
      <c r="C1197" t="s">
        <v>1977</v>
      </c>
      <c r="D1197" t="s">
        <v>20</v>
      </c>
      <c r="F1197">
        <v>0</v>
      </c>
      <c r="G1197">
        <v>0</v>
      </c>
      <c r="H1197">
        <v>370374</v>
      </c>
      <c r="I1197">
        <v>7.75</v>
      </c>
      <c r="K1197" t="s">
        <v>463</v>
      </c>
    </row>
    <row r="1198" spans="1:13" x14ac:dyDescent="0.3">
      <c r="A1198">
        <v>3</v>
      </c>
      <c r="B1198">
        <v>1</v>
      </c>
      <c r="C1198" t="s">
        <v>1978</v>
      </c>
      <c r="D1198" t="s">
        <v>20</v>
      </c>
      <c r="E1198">
        <v>29</v>
      </c>
      <c r="F1198">
        <v>0</v>
      </c>
      <c r="G1198">
        <v>0</v>
      </c>
      <c r="H1198">
        <v>345779</v>
      </c>
      <c r="I1198">
        <v>9.5</v>
      </c>
      <c r="K1198" t="s">
        <v>17</v>
      </c>
      <c r="L1198">
        <v>11</v>
      </c>
    </row>
    <row r="1199" spans="1:13" x14ac:dyDescent="0.3">
      <c r="A1199">
        <v>3</v>
      </c>
      <c r="B1199">
        <v>0</v>
      </c>
      <c r="C1199" t="s">
        <v>1979</v>
      </c>
      <c r="D1199" t="s">
        <v>20</v>
      </c>
      <c r="F1199">
        <v>0</v>
      </c>
      <c r="G1199">
        <v>0</v>
      </c>
      <c r="H1199" t="s">
        <v>1497</v>
      </c>
      <c r="I1199">
        <v>15.1</v>
      </c>
      <c r="K1199" t="s">
        <v>17</v>
      </c>
    </row>
    <row r="1200" spans="1:13" x14ac:dyDescent="0.3">
      <c r="A1200">
        <v>3</v>
      </c>
      <c r="B1200">
        <v>1</v>
      </c>
      <c r="C1200" t="s">
        <v>1980</v>
      </c>
      <c r="D1200" t="s">
        <v>15</v>
      </c>
      <c r="F1200">
        <v>0</v>
      </c>
      <c r="G1200">
        <v>0</v>
      </c>
      <c r="H1200">
        <v>330968</v>
      </c>
      <c r="I1200">
        <v>7.7792000000000003</v>
      </c>
      <c r="K1200" t="s">
        <v>463</v>
      </c>
    </row>
    <row r="1201" spans="1:12" x14ac:dyDescent="0.3">
      <c r="A1201">
        <v>3</v>
      </c>
      <c r="B1201">
        <v>0</v>
      </c>
      <c r="C1201" t="s">
        <v>1981</v>
      </c>
      <c r="D1201" t="s">
        <v>20</v>
      </c>
      <c r="F1201">
        <v>0</v>
      </c>
      <c r="G1201">
        <v>0</v>
      </c>
      <c r="H1201">
        <v>374910</v>
      </c>
      <c r="I1201">
        <v>8.0500000000000007</v>
      </c>
      <c r="K1201" t="s">
        <v>17</v>
      </c>
    </row>
    <row r="1202" spans="1:12" x14ac:dyDescent="0.3">
      <c r="A1202">
        <v>3</v>
      </c>
      <c r="B1202">
        <v>0</v>
      </c>
      <c r="C1202" t="s">
        <v>1982</v>
      </c>
      <c r="D1202" t="s">
        <v>20</v>
      </c>
      <c r="F1202">
        <v>0</v>
      </c>
      <c r="G1202">
        <v>0</v>
      </c>
      <c r="H1202" t="s">
        <v>1983</v>
      </c>
      <c r="I1202">
        <v>8.0500000000000007</v>
      </c>
      <c r="K1202" t="s">
        <v>17</v>
      </c>
    </row>
    <row r="1203" spans="1:12" x14ac:dyDescent="0.3">
      <c r="A1203">
        <v>3</v>
      </c>
      <c r="B1203">
        <v>0</v>
      </c>
      <c r="C1203" t="s">
        <v>1984</v>
      </c>
      <c r="D1203" t="s">
        <v>20</v>
      </c>
      <c r="E1203">
        <v>22</v>
      </c>
      <c r="F1203">
        <v>0</v>
      </c>
      <c r="G1203">
        <v>0</v>
      </c>
      <c r="H1203">
        <v>2669</v>
      </c>
      <c r="I1203">
        <v>7.2291999999999996</v>
      </c>
      <c r="K1203" t="s">
        <v>41</v>
      </c>
    </row>
    <row r="1204" spans="1:12" x14ac:dyDescent="0.3">
      <c r="A1204">
        <v>3</v>
      </c>
      <c r="B1204">
        <v>0</v>
      </c>
      <c r="C1204" t="s">
        <v>1985</v>
      </c>
      <c r="D1204" t="s">
        <v>20</v>
      </c>
      <c r="F1204">
        <v>0</v>
      </c>
      <c r="G1204">
        <v>0</v>
      </c>
      <c r="H1204">
        <v>392092</v>
      </c>
      <c r="I1204">
        <v>8.0500000000000007</v>
      </c>
      <c r="K1204" t="s">
        <v>17</v>
      </c>
    </row>
    <row r="1205" spans="1:12" x14ac:dyDescent="0.3">
      <c r="A1205">
        <v>3</v>
      </c>
      <c r="B1205">
        <v>0</v>
      </c>
      <c r="C1205" t="s">
        <v>1986</v>
      </c>
      <c r="D1205" t="s">
        <v>20</v>
      </c>
      <c r="E1205">
        <v>40</v>
      </c>
      <c r="F1205">
        <v>0</v>
      </c>
      <c r="G1205">
        <v>0</v>
      </c>
      <c r="H1205">
        <v>349251</v>
      </c>
      <c r="I1205">
        <v>7.8958000000000004</v>
      </c>
      <c r="K1205" t="s">
        <v>17</v>
      </c>
    </row>
    <row r="1206" spans="1:12" x14ac:dyDescent="0.3">
      <c r="A1206">
        <v>3</v>
      </c>
      <c r="B1206">
        <v>0</v>
      </c>
      <c r="C1206" t="s">
        <v>1987</v>
      </c>
      <c r="D1206" t="s">
        <v>20</v>
      </c>
      <c r="E1206">
        <v>21</v>
      </c>
      <c r="F1206">
        <v>0</v>
      </c>
      <c r="G1206">
        <v>0</v>
      </c>
      <c r="H1206" t="s">
        <v>1988</v>
      </c>
      <c r="I1206">
        <v>7.9249999999999998</v>
      </c>
      <c r="K1206" t="s">
        <v>17</v>
      </c>
    </row>
    <row r="1207" spans="1:12" x14ac:dyDescent="0.3">
      <c r="A1207">
        <v>3</v>
      </c>
      <c r="B1207">
        <v>1</v>
      </c>
      <c r="C1207" t="s">
        <v>1989</v>
      </c>
      <c r="D1207" t="s">
        <v>15</v>
      </c>
      <c r="E1207">
        <v>18</v>
      </c>
      <c r="F1207">
        <v>0</v>
      </c>
      <c r="G1207">
        <v>0</v>
      </c>
      <c r="H1207">
        <v>3101265</v>
      </c>
      <c r="I1207">
        <v>7.4958</v>
      </c>
      <c r="K1207" t="s">
        <v>17</v>
      </c>
      <c r="L1207">
        <v>16</v>
      </c>
    </row>
    <row r="1208" spans="1:12" x14ac:dyDescent="0.3">
      <c r="A1208">
        <v>3</v>
      </c>
      <c r="B1208">
        <v>0</v>
      </c>
      <c r="C1208" t="s">
        <v>1990</v>
      </c>
      <c r="D1208" t="s">
        <v>20</v>
      </c>
      <c r="E1208">
        <v>4</v>
      </c>
      <c r="F1208">
        <v>3</v>
      </c>
      <c r="G1208">
        <v>2</v>
      </c>
      <c r="H1208">
        <v>347088</v>
      </c>
      <c r="I1208">
        <v>27.9</v>
      </c>
      <c r="K1208" t="s">
        <v>17</v>
      </c>
    </row>
    <row r="1209" spans="1:12" x14ac:dyDescent="0.3">
      <c r="A1209">
        <v>3</v>
      </c>
      <c r="B1209">
        <v>0</v>
      </c>
      <c r="C1209" t="s">
        <v>1991</v>
      </c>
      <c r="D1209" t="s">
        <v>20</v>
      </c>
      <c r="E1209">
        <v>10</v>
      </c>
      <c r="F1209">
        <v>3</v>
      </c>
      <c r="G1209">
        <v>2</v>
      </c>
      <c r="H1209">
        <v>347088</v>
      </c>
      <c r="I1209">
        <v>27.9</v>
      </c>
      <c r="K1209" t="s">
        <v>17</v>
      </c>
    </row>
    <row r="1210" spans="1:12" x14ac:dyDescent="0.3">
      <c r="A1210">
        <v>3</v>
      </c>
      <c r="B1210">
        <v>0</v>
      </c>
      <c r="C1210" t="s">
        <v>1992</v>
      </c>
      <c r="D1210" t="s">
        <v>15</v>
      </c>
      <c r="E1210">
        <v>9</v>
      </c>
      <c r="F1210">
        <v>3</v>
      </c>
      <c r="G1210">
        <v>2</v>
      </c>
      <c r="H1210">
        <v>347088</v>
      </c>
      <c r="I1210">
        <v>27.9</v>
      </c>
      <c r="K1210" t="s">
        <v>17</v>
      </c>
    </row>
    <row r="1211" spans="1:12" x14ac:dyDescent="0.3">
      <c r="A1211">
        <v>3</v>
      </c>
      <c r="B1211">
        <v>0</v>
      </c>
      <c r="C1211" t="s">
        <v>1993</v>
      </c>
      <c r="D1211" t="s">
        <v>15</v>
      </c>
      <c r="E1211">
        <v>2</v>
      </c>
      <c r="F1211">
        <v>3</v>
      </c>
      <c r="G1211">
        <v>2</v>
      </c>
      <c r="H1211">
        <v>347088</v>
      </c>
      <c r="I1211">
        <v>27.9</v>
      </c>
      <c r="K1211" t="s">
        <v>17</v>
      </c>
    </row>
    <row r="1212" spans="1:12" x14ac:dyDescent="0.3">
      <c r="A1212">
        <v>3</v>
      </c>
      <c r="B1212">
        <v>0</v>
      </c>
      <c r="C1212" t="s">
        <v>1994</v>
      </c>
      <c r="D1212" t="s">
        <v>20</v>
      </c>
      <c r="E1212">
        <v>40</v>
      </c>
      <c r="F1212">
        <v>1</v>
      </c>
      <c r="G1212">
        <v>4</v>
      </c>
      <c r="H1212">
        <v>347088</v>
      </c>
      <c r="I1212">
        <v>27.9</v>
      </c>
      <c r="K1212" t="s">
        <v>17</v>
      </c>
    </row>
    <row r="1213" spans="1:12" x14ac:dyDescent="0.3">
      <c r="A1213">
        <v>3</v>
      </c>
      <c r="B1213">
        <v>0</v>
      </c>
      <c r="C1213" t="s">
        <v>1995</v>
      </c>
      <c r="D1213" t="s">
        <v>15</v>
      </c>
      <c r="E1213">
        <v>45</v>
      </c>
      <c r="F1213">
        <v>1</v>
      </c>
      <c r="G1213">
        <v>4</v>
      </c>
      <c r="H1213">
        <v>347088</v>
      </c>
      <c r="I1213">
        <v>27.9</v>
      </c>
      <c r="K1213" t="s">
        <v>17</v>
      </c>
    </row>
    <row r="1214" spans="1:12" x14ac:dyDescent="0.3">
      <c r="A1214">
        <v>3</v>
      </c>
      <c r="B1214">
        <v>0</v>
      </c>
      <c r="C1214" t="s">
        <v>1996</v>
      </c>
      <c r="D1214" t="s">
        <v>20</v>
      </c>
      <c r="F1214">
        <v>0</v>
      </c>
      <c r="G1214">
        <v>0</v>
      </c>
      <c r="H1214">
        <v>349214</v>
      </c>
      <c r="I1214">
        <v>7.8958000000000004</v>
      </c>
      <c r="K1214" t="s">
        <v>17</v>
      </c>
    </row>
    <row r="1215" spans="1:12" x14ac:dyDescent="0.3">
      <c r="A1215">
        <v>3</v>
      </c>
      <c r="B1215">
        <v>0</v>
      </c>
      <c r="C1215" t="s">
        <v>1997</v>
      </c>
      <c r="D1215" t="s">
        <v>20</v>
      </c>
      <c r="F1215">
        <v>0</v>
      </c>
      <c r="G1215">
        <v>0</v>
      </c>
      <c r="H1215" t="s">
        <v>1998</v>
      </c>
      <c r="I1215">
        <v>8.0500000000000007</v>
      </c>
      <c r="K1215" t="s">
        <v>17</v>
      </c>
    </row>
    <row r="1216" spans="1:12" x14ac:dyDescent="0.3">
      <c r="A1216">
        <v>3</v>
      </c>
      <c r="B1216">
        <v>0</v>
      </c>
      <c r="C1216" t="s">
        <v>1999</v>
      </c>
      <c r="D1216" t="s">
        <v>20</v>
      </c>
      <c r="F1216">
        <v>0</v>
      </c>
      <c r="G1216">
        <v>0</v>
      </c>
      <c r="H1216">
        <v>315037</v>
      </c>
      <c r="I1216">
        <v>8.6624999999999996</v>
      </c>
      <c r="K1216" t="s">
        <v>17</v>
      </c>
    </row>
    <row r="1217" spans="1:13" x14ac:dyDescent="0.3">
      <c r="A1217">
        <v>3</v>
      </c>
      <c r="B1217">
        <v>0</v>
      </c>
      <c r="C1217" t="s">
        <v>2000</v>
      </c>
      <c r="D1217" t="s">
        <v>20</v>
      </c>
      <c r="F1217">
        <v>0</v>
      </c>
      <c r="G1217">
        <v>0</v>
      </c>
      <c r="H1217">
        <v>384461</v>
      </c>
      <c r="I1217">
        <v>7.75</v>
      </c>
      <c r="K1217" t="s">
        <v>463</v>
      </c>
    </row>
    <row r="1218" spans="1:13" x14ac:dyDescent="0.3">
      <c r="A1218">
        <v>3</v>
      </c>
      <c r="B1218">
        <v>1</v>
      </c>
      <c r="C1218" t="s">
        <v>2001</v>
      </c>
      <c r="D1218" t="s">
        <v>15</v>
      </c>
      <c r="F1218">
        <v>0</v>
      </c>
      <c r="G1218">
        <v>0</v>
      </c>
      <c r="H1218">
        <v>335432</v>
      </c>
      <c r="I1218">
        <v>7.7332999999999998</v>
      </c>
      <c r="K1218" t="s">
        <v>463</v>
      </c>
      <c r="L1218">
        <v>13</v>
      </c>
    </row>
    <row r="1219" spans="1:13" x14ac:dyDescent="0.3">
      <c r="A1219">
        <v>3</v>
      </c>
      <c r="B1219">
        <v>0</v>
      </c>
      <c r="C1219" t="s">
        <v>2002</v>
      </c>
      <c r="D1219" t="s">
        <v>20</v>
      </c>
      <c r="E1219">
        <v>19</v>
      </c>
      <c r="F1219">
        <v>0</v>
      </c>
      <c r="G1219">
        <v>0</v>
      </c>
      <c r="H1219">
        <v>348124</v>
      </c>
      <c r="I1219">
        <v>7.65</v>
      </c>
      <c r="J1219" t="s">
        <v>1776</v>
      </c>
      <c r="K1219" t="s">
        <v>17</v>
      </c>
    </row>
    <row r="1220" spans="1:13" x14ac:dyDescent="0.3">
      <c r="A1220">
        <v>3</v>
      </c>
      <c r="B1220">
        <v>0</v>
      </c>
      <c r="C1220" t="s">
        <v>2003</v>
      </c>
      <c r="D1220" t="s">
        <v>20</v>
      </c>
      <c r="E1220">
        <v>30</v>
      </c>
      <c r="F1220">
        <v>0</v>
      </c>
      <c r="G1220">
        <v>0</v>
      </c>
      <c r="H1220" t="s">
        <v>2004</v>
      </c>
      <c r="I1220">
        <v>8.0500000000000007</v>
      </c>
      <c r="K1220" t="s">
        <v>17</v>
      </c>
    </row>
    <row r="1221" spans="1:13" x14ac:dyDescent="0.3">
      <c r="A1221">
        <v>3</v>
      </c>
      <c r="B1221">
        <v>0</v>
      </c>
      <c r="C1221" t="s">
        <v>2005</v>
      </c>
      <c r="D1221" t="s">
        <v>20</v>
      </c>
      <c r="F1221">
        <v>0</v>
      </c>
      <c r="G1221">
        <v>0</v>
      </c>
      <c r="H1221" t="s">
        <v>2006</v>
      </c>
      <c r="I1221">
        <v>8.0500000000000007</v>
      </c>
      <c r="K1221" t="s">
        <v>17</v>
      </c>
    </row>
    <row r="1222" spans="1:13" x14ac:dyDescent="0.3">
      <c r="A1222">
        <v>3</v>
      </c>
      <c r="B1222">
        <v>0</v>
      </c>
      <c r="C1222" t="s">
        <v>2007</v>
      </c>
      <c r="D1222" t="s">
        <v>20</v>
      </c>
      <c r="E1222">
        <v>32</v>
      </c>
      <c r="F1222">
        <v>0</v>
      </c>
      <c r="G1222">
        <v>0</v>
      </c>
      <c r="H1222" t="s">
        <v>2008</v>
      </c>
      <c r="I1222">
        <v>8.0500000000000007</v>
      </c>
      <c r="K1222" t="s">
        <v>17</v>
      </c>
    </row>
    <row r="1223" spans="1:13" x14ac:dyDescent="0.3">
      <c r="A1223">
        <v>3</v>
      </c>
      <c r="B1223">
        <v>0</v>
      </c>
      <c r="C1223" t="s">
        <v>2009</v>
      </c>
      <c r="D1223" t="s">
        <v>20</v>
      </c>
      <c r="F1223">
        <v>0</v>
      </c>
      <c r="G1223">
        <v>0</v>
      </c>
      <c r="H1223">
        <v>349208</v>
      </c>
      <c r="I1223">
        <v>7.8958000000000004</v>
      </c>
      <c r="K1223" t="s">
        <v>17</v>
      </c>
    </row>
    <row r="1224" spans="1:13" x14ac:dyDescent="0.3">
      <c r="A1224">
        <v>3</v>
      </c>
      <c r="B1224">
        <v>0</v>
      </c>
      <c r="C1224" t="s">
        <v>2010</v>
      </c>
      <c r="D1224" t="s">
        <v>20</v>
      </c>
      <c r="E1224">
        <v>33</v>
      </c>
      <c r="F1224">
        <v>0</v>
      </c>
      <c r="G1224">
        <v>0</v>
      </c>
      <c r="H1224">
        <v>349239</v>
      </c>
      <c r="I1224">
        <v>8.6624999999999996</v>
      </c>
      <c r="K1224" t="s">
        <v>41</v>
      </c>
    </row>
    <row r="1225" spans="1:13" x14ac:dyDescent="0.3">
      <c r="A1225">
        <v>3</v>
      </c>
      <c r="B1225">
        <v>1</v>
      </c>
      <c r="C1225" t="s">
        <v>2011</v>
      </c>
      <c r="D1225" t="s">
        <v>15</v>
      </c>
      <c r="E1225">
        <v>23</v>
      </c>
      <c r="F1225">
        <v>0</v>
      </c>
      <c r="G1225">
        <v>0</v>
      </c>
      <c r="H1225" t="s">
        <v>2012</v>
      </c>
      <c r="I1225">
        <v>7.55</v>
      </c>
      <c r="K1225" t="s">
        <v>17</v>
      </c>
      <c r="L1225" t="s">
        <v>41</v>
      </c>
    </row>
    <row r="1226" spans="1:13" x14ac:dyDescent="0.3">
      <c r="A1226">
        <v>3</v>
      </c>
      <c r="B1226">
        <v>0</v>
      </c>
      <c r="C1226" t="s">
        <v>2013</v>
      </c>
      <c r="D1226" t="s">
        <v>20</v>
      </c>
      <c r="E1226">
        <v>21</v>
      </c>
      <c r="F1226">
        <v>0</v>
      </c>
      <c r="G1226">
        <v>0</v>
      </c>
      <c r="H1226" t="s">
        <v>2014</v>
      </c>
      <c r="I1226">
        <v>8.0500000000000007</v>
      </c>
      <c r="K1226" t="s">
        <v>17</v>
      </c>
    </row>
    <row r="1227" spans="1:13" x14ac:dyDescent="0.3">
      <c r="A1227">
        <v>3</v>
      </c>
      <c r="B1227">
        <v>0</v>
      </c>
      <c r="C1227" t="s">
        <v>2015</v>
      </c>
      <c r="D1227" t="s">
        <v>20</v>
      </c>
      <c r="E1227">
        <v>60.5</v>
      </c>
      <c r="F1227">
        <v>0</v>
      </c>
      <c r="G1227">
        <v>0</v>
      </c>
      <c r="H1227">
        <v>3701</v>
      </c>
      <c r="K1227" t="s">
        <v>17</v>
      </c>
      <c r="M1227">
        <v>261</v>
      </c>
    </row>
    <row r="1228" spans="1:13" x14ac:dyDescent="0.3">
      <c r="A1228">
        <v>3</v>
      </c>
      <c r="B1228">
        <v>0</v>
      </c>
      <c r="C1228" t="s">
        <v>2016</v>
      </c>
      <c r="D1228" t="s">
        <v>20</v>
      </c>
      <c r="E1228">
        <v>19</v>
      </c>
      <c r="F1228">
        <v>0</v>
      </c>
      <c r="G1228">
        <v>0</v>
      </c>
      <c r="H1228">
        <v>349205</v>
      </c>
      <c r="I1228">
        <v>7.8958000000000004</v>
      </c>
      <c r="K1228" t="s">
        <v>17</v>
      </c>
    </row>
    <row r="1229" spans="1:13" x14ac:dyDescent="0.3">
      <c r="A1229">
        <v>3</v>
      </c>
      <c r="B1229">
        <v>0</v>
      </c>
      <c r="C1229" t="s">
        <v>2017</v>
      </c>
      <c r="D1229" t="s">
        <v>15</v>
      </c>
      <c r="E1229">
        <v>22</v>
      </c>
      <c r="F1229">
        <v>0</v>
      </c>
      <c r="G1229">
        <v>0</v>
      </c>
      <c r="H1229">
        <v>7553</v>
      </c>
      <c r="I1229">
        <v>9.8375000000000004</v>
      </c>
      <c r="K1229" t="s">
        <v>17</v>
      </c>
    </row>
    <row r="1230" spans="1:13" x14ac:dyDescent="0.3">
      <c r="A1230">
        <v>3</v>
      </c>
      <c r="B1230">
        <v>1</v>
      </c>
      <c r="C1230" t="s">
        <v>2018</v>
      </c>
      <c r="D1230" t="s">
        <v>20</v>
      </c>
      <c r="E1230">
        <v>31</v>
      </c>
      <c r="F1230">
        <v>0</v>
      </c>
      <c r="G1230">
        <v>0</v>
      </c>
      <c r="H1230" t="s">
        <v>2019</v>
      </c>
      <c r="I1230">
        <v>7.9249999999999998</v>
      </c>
      <c r="K1230" t="s">
        <v>17</v>
      </c>
      <c r="L1230">
        <v>9</v>
      </c>
    </row>
    <row r="1231" spans="1:13" x14ac:dyDescent="0.3">
      <c r="A1231">
        <v>3</v>
      </c>
      <c r="B1231">
        <v>0</v>
      </c>
      <c r="C1231" t="s">
        <v>2020</v>
      </c>
      <c r="D1231" t="s">
        <v>20</v>
      </c>
      <c r="E1231">
        <v>27</v>
      </c>
      <c r="F1231">
        <v>0</v>
      </c>
      <c r="G1231">
        <v>0</v>
      </c>
      <c r="H1231">
        <v>315083</v>
      </c>
      <c r="I1231">
        <v>8.6624999999999996</v>
      </c>
      <c r="K1231" t="s">
        <v>17</v>
      </c>
    </row>
    <row r="1232" spans="1:13" x14ac:dyDescent="0.3">
      <c r="A1232">
        <v>3</v>
      </c>
      <c r="B1232">
        <v>0</v>
      </c>
      <c r="C1232" t="s">
        <v>2021</v>
      </c>
      <c r="D1232" t="s">
        <v>15</v>
      </c>
      <c r="E1232">
        <v>2</v>
      </c>
      <c r="F1232">
        <v>0</v>
      </c>
      <c r="G1232">
        <v>1</v>
      </c>
      <c r="H1232">
        <v>347054</v>
      </c>
      <c r="I1232">
        <v>10.4625</v>
      </c>
      <c r="J1232" t="s">
        <v>1968</v>
      </c>
      <c r="K1232" t="s">
        <v>17</v>
      </c>
    </row>
    <row r="1233" spans="1:13" x14ac:dyDescent="0.3">
      <c r="A1233">
        <v>3</v>
      </c>
      <c r="B1233">
        <v>0</v>
      </c>
      <c r="C1233" t="s">
        <v>2022</v>
      </c>
      <c r="D1233" t="s">
        <v>15</v>
      </c>
      <c r="E1233">
        <v>29</v>
      </c>
      <c r="F1233">
        <v>1</v>
      </c>
      <c r="G1233">
        <v>1</v>
      </c>
      <c r="H1233">
        <v>347054</v>
      </c>
      <c r="I1233">
        <v>10.4625</v>
      </c>
      <c r="J1233" t="s">
        <v>1968</v>
      </c>
      <c r="K1233" t="s">
        <v>17</v>
      </c>
    </row>
    <row r="1234" spans="1:13" x14ac:dyDescent="0.3">
      <c r="A1234">
        <v>3</v>
      </c>
      <c r="B1234">
        <v>1</v>
      </c>
      <c r="C1234" t="s">
        <v>2023</v>
      </c>
      <c r="D1234" t="s">
        <v>20</v>
      </c>
      <c r="E1234">
        <v>16</v>
      </c>
      <c r="F1234">
        <v>0</v>
      </c>
      <c r="G1234">
        <v>0</v>
      </c>
      <c r="H1234" t="s">
        <v>2024</v>
      </c>
      <c r="I1234">
        <v>8.0500000000000007</v>
      </c>
      <c r="K1234" t="s">
        <v>17</v>
      </c>
      <c r="L1234" t="s">
        <v>54</v>
      </c>
    </row>
    <row r="1235" spans="1:13" x14ac:dyDescent="0.3">
      <c r="A1235">
        <v>3</v>
      </c>
      <c r="B1235">
        <v>1</v>
      </c>
      <c r="C1235" t="s">
        <v>2025</v>
      </c>
      <c r="D1235" t="s">
        <v>20</v>
      </c>
      <c r="E1235">
        <v>44</v>
      </c>
      <c r="F1235">
        <v>0</v>
      </c>
      <c r="G1235">
        <v>0</v>
      </c>
      <c r="H1235" t="s">
        <v>2026</v>
      </c>
      <c r="I1235">
        <v>7.9249999999999998</v>
      </c>
      <c r="K1235" t="s">
        <v>17</v>
      </c>
      <c r="L1235">
        <v>15</v>
      </c>
    </row>
    <row r="1236" spans="1:13" x14ac:dyDescent="0.3">
      <c r="A1236">
        <v>3</v>
      </c>
      <c r="B1236">
        <v>0</v>
      </c>
      <c r="C1236" t="s">
        <v>2027</v>
      </c>
      <c r="D1236" t="s">
        <v>20</v>
      </c>
      <c r="E1236">
        <v>25</v>
      </c>
      <c r="F1236">
        <v>0</v>
      </c>
      <c r="G1236">
        <v>0</v>
      </c>
      <c r="H1236" t="s">
        <v>2028</v>
      </c>
      <c r="I1236">
        <v>7.05</v>
      </c>
      <c r="K1236" t="s">
        <v>17</v>
      </c>
    </row>
    <row r="1237" spans="1:13" x14ac:dyDescent="0.3">
      <c r="A1237">
        <v>3</v>
      </c>
      <c r="B1237">
        <v>0</v>
      </c>
      <c r="C1237" t="s">
        <v>2029</v>
      </c>
      <c r="D1237" t="s">
        <v>20</v>
      </c>
      <c r="E1237">
        <v>74</v>
      </c>
      <c r="F1237">
        <v>0</v>
      </c>
      <c r="G1237">
        <v>0</v>
      </c>
      <c r="H1237">
        <v>347060</v>
      </c>
      <c r="I1237">
        <v>7.7750000000000004</v>
      </c>
      <c r="K1237" t="s">
        <v>17</v>
      </c>
    </row>
    <row r="1238" spans="1:13" x14ac:dyDescent="0.3">
      <c r="A1238">
        <v>3</v>
      </c>
      <c r="B1238">
        <v>1</v>
      </c>
      <c r="C1238" t="s">
        <v>2030</v>
      </c>
      <c r="D1238" t="s">
        <v>20</v>
      </c>
      <c r="E1238">
        <v>14</v>
      </c>
      <c r="F1238">
        <v>0</v>
      </c>
      <c r="G1238">
        <v>0</v>
      </c>
      <c r="H1238">
        <v>7538</v>
      </c>
      <c r="I1238">
        <v>9.2249999999999996</v>
      </c>
      <c r="K1238" t="s">
        <v>17</v>
      </c>
      <c r="L1238">
        <v>13</v>
      </c>
    </row>
    <row r="1239" spans="1:13" x14ac:dyDescent="0.3">
      <c r="A1239">
        <v>3</v>
      </c>
      <c r="B1239">
        <v>0</v>
      </c>
      <c r="C1239" t="s">
        <v>2031</v>
      </c>
      <c r="D1239" t="s">
        <v>20</v>
      </c>
      <c r="E1239">
        <v>24</v>
      </c>
      <c r="F1239">
        <v>0</v>
      </c>
      <c r="G1239">
        <v>0</v>
      </c>
      <c r="H1239">
        <v>350035</v>
      </c>
      <c r="I1239">
        <v>7.7957999999999998</v>
      </c>
      <c r="K1239" t="s">
        <v>17</v>
      </c>
    </row>
    <row r="1240" spans="1:13" x14ac:dyDescent="0.3">
      <c r="A1240">
        <v>3</v>
      </c>
      <c r="B1240">
        <v>1</v>
      </c>
      <c r="C1240" t="s">
        <v>2032</v>
      </c>
      <c r="D1240" t="s">
        <v>20</v>
      </c>
      <c r="E1240">
        <v>25</v>
      </c>
      <c r="F1240">
        <v>0</v>
      </c>
      <c r="G1240">
        <v>0</v>
      </c>
      <c r="H1240">
        <v>350033</v>
      </c>
      <c r="I1240">
        <v>7.7957999999999998</v>
      </c>
      <c r="K1240" t="s">
        <v>17</v>
      </c>
      <c r="L1240" t="s">
        <v>2033</v>
      </c>
    </row>
    <row r="1241" spans="1:13" x14ac:dyDescent="0.3">
      <c r="A1241">
        <v>3</v>
      </c>
      <c r="B1241">
        <v>0</v>
      </c>
      <c r="C1241" t="s">
        <v>2034</v>
      </c>
      <c r="D1241" t="s">
        <v>20</v>
      </c>
      <c r="E1241">
        <v>34</v>
      </c>
      <c r="F1241">
        <v>0</v>
      </c>
      <c r="G1241">
        <v>0</v>
      </c>
      <c r="H1241">
        <v>363294</v>
      </c>
      <c r="I1241">
        <v>8.0500000000000007</v>
      </c>
      <c r="K1241" t="s">
        <v>17</v>
      </c>
      <c r="M1241">
        <v>176</v>
      </c>
    </row>
    <row r="1242" spans="1:13" x14ac:dyDescent="0.3">
      <c r="A1242">
        <v>3</v>
      </c>
      <c r="B1242">
        <v>1</v>
      </c>
      <c r="C1242" t="s">
        <v>2035</v>
      </c>
      <c r="D1242" t="s">
        <v>20</v>
      </c>
      <c r="E1242">
        <v>0.41670000000000001</v>
      </c>
      <c r="F1242">
        <v>0</v>
      </c>
      <c r="G1242">
        <v>1</v>
      </c>
      <c r="H1242">
        <v>2625</v>
      </c>
      <c r="I1242">
        <v>8.5167000000000002</v>
      </c>
      <c r="K1242" t="s">
        <v>41</v>
      </c>
      <c r="L1242">
        <v>16</v>
      </c>
    </row>
    <row r="1243" spans="1:13" x14ac:dyDescent="0.3">
      <c r="A1243">
        <v>3</v>
      </c>
      <c r="B1243">
        <v>0</v>
      </c>
      <c r="C1243" t="s">
        <v>2036</v>
      </c>
      <c r="D1243" t="s">
        <v>20</v>
      </c>
      <c r="F1243">
        <v>1</v>
      </c>
      <c r="G1243">
        <v>0</v>
      </c>
      <c r="H1243">
        <v>2621</v>
      </c>
      <c r="I1243">
        <v>6.4375</v>
      </c>
      <c r="K1243" t="s">
        <v>41</v>
      </c>
    </row>
    <row r="1244" spans="1:13" x14ac:dyDescent="0.3">
      <c r="A1244">
        <v>3</v>
      </c>
      <c r="B1244">
        <v>0</v>
      </c>
      <c r="C1244" t="s">
        <v>2037</v>
      </c>
      <c r="D1244" t="s">
        <v>20</v>
      </c>
      <c r="F1244">
        <v>0</v>
      </c>
      <c r="G1244">
        <v>0</v>
      </c>
      <c r="H1244">
        <v>2681</v>
      </c>
      <c r="I1244">
        <v>6.4375</v>
      </c>
      <c r="K1244" t="s">
        <v>41</v>
      </c>
    </row>
    <row r="1245" spans="1:13" x14ac:dyDescent="0.3">
      <c r="A1245">
        <v>3</v>
      </c>
      <c r="B1245">
        <v>0</v>
      </c>
      <c r="C1245" t="s">
        <v>2038</v>
      </c>
      <c r="D1245" t="s">
        <v>20</v>
      </c>
      <c r="F1245">
        <v>0</v>
      </c>
      <c r="G1245">
        <v>0</v>
      </c>
      <c r="H1245">
        <v>2684</v>
      </c>
      <c r="I1245">
        <v>7.2249999999999996</v>
      </c>
      <c r="K1245" t="s">
        <v>41</v>
      </c>
    </row>
    <row r="1246" spans="1:13" x14ac:dyDescent="0.3">
      <c r="A1246">
        <v>3</v>
      </c>
      <c r="B1246">
        <v>1</v>
      </c>
      <c r="C1246" t="s">
        <v>2039</v>
      </c>
      <c r="D1246" t="s">
        <v>15</v>
      </c>
      <c r="E1246">
        <v>16</v>
      </c>
      <c r="F1246">
        <v>1</v>
      </c>
      <c r="G1246">
        <v>1</v>
      </c>
      <c r="H1246">
        <v>2625</v>
      </c>
      <c r="I1246">
        <v>8.5167000000000002</v>
      </c>
      <c r="K1246" t="s">
        <v>41</v>
      </c>
      <c r="L1246">
        <v>14</v>
      </c>
    </row>
    <row r="1247" spans="1:13" x14ac:dyDescent="0.3">
      <c r="A1247">
        <v>3</v>
      </c>
      <c r="B1247">
        <v>0</v>
      </c>
      <c r="C1247" t="s">
        <v>2040</v>
      </c>
      <c r="D1247" t="s">
        <v>20</v>
      </c>
      <c r="F1247">
        <v>0</v>
      </c>
      <c r="G1247">
        <v>0</v>
      </c>
      <c r="H1247">
        <v>32302</v>
      </c>
      <c r="I1247">
        <v>8.0500000000000007</v>
      </c>
      <c r="K1247" t="s">
        <v>17</v>
      </c>
    </row>
    <row r="1248" spans="1:13" x14ac:dyDescent="0.3">
      <c r="A1248">
        <v>3</v>
      </c>
      <c r="B1248">
        <v>0</v>
      </c>
      <c r="C1248" t="s">
        <v>2041</v>
      </c>
      <c r="D1248" t="s">
        <v>20</v>
      </c>
      <c r="F1248">
        <v>1</v>
      </c>
      <c r="G1248">
        <v>0</v>
      </c>
      <c r="H1248">
        <v>376564</v>
      </c>
      <c r="I1248">
        <v>16.100000000000001</v>
      </c>
      <c r="K1248" t="s">
        <v>17</v>
      </c>
    </row>
    <row r="1249" spans="1:13" x14ac:dyDescent="0.3">
      <c r="A1249">
        <v>3</v>
      </c>
      <c r="B1249">
        <v>1</v>
      </c>
      <c r="C1249" t="s">
        <v>2042</v>
      </c>
      <c r="D1249" t="s">
        <v>15</v>
      </c>
      <c r="F1249">
        <v>1</v>
      </c>
      <c r="G1249">
        <v>0</v>
      </c>
      <c r="H1249">
        <v>376564</v>
      </c>
      <c r="I1249">
        <v>16.100000000000001</v>
      </c>
      <c r="K1249" t="s">
        <v>17</v>
      </c>
      <c r="L1249">
        <v>10</v>
      </c>
    </row>
    <row r="1250" spans="1:13" x14ac:dyDescent="0.3">
      <c r="A1250">
        <v>3</v>
      </c>
      <c r="B1250">
        <v>0</v>
      </c>
      <c r="C1250" t="s">
        <v>2043</v>
      </c>
      <c r="D1250" t="s">
        <v>20</v>
      </c>
      <c r="E1250">
        <v>32</v>
      </c>
      <c r="F1250">
        <v>0</v>
      </c>
      <c r="G1250">
        <v>0</v>
      </c>
      <c r="H1250" t="s">
        <v>2044</v>
      </c>
      <c r="I1250">
        <v>7.9249999999999998</v>
      </c>
      <c r="K1250" t="s">
        <v>17</v>
      </c>
    </row>
    <row r="1251" spans="1:13" x14ac:dyDescent="0.3">
      <c r="A1251">
        <v>3</v>
      </c>
      <c r="B1251">
        <v>0</v>
      </c>
      <c r="C1251" t="s">
        <v>2045</v>
      </c>
      <c r="D1251" t="s">
        <v>20</v>
      </c>
      <c r="F1251">
        <v>0</v>
      </c>
      <c r="G1251">
        <v>0</v>
      </c>
      <c r="H1251">
        <v>383121</v>
      </c>
      <c r="I1251">
        <v>7.75</v>
      </c>
      <c r="J1251" t="s">
        <v>2046</v>
      </c>
      <c r="K1251" t="s">
        <v>463</v>
      </c>
    </row>
    <row r="1252" spans="1:13" x14ac:dyDescent="0.3">
      <c r="A1252">
        <v>3</v>
      </c>
      <c r="B1252">
        <v>0</v>
      </c>
      <c r="C1252" t="s">
        <v>2047</v>
      </c>
      <c r="D1252" t="s">
        <v>20</v>
      </c>
      <c r="F1252">
        <v>0</v>
      </c>
      <c r="G1252">
        <v>0</v>
      </c>
      <c r="H1252">
        <v>349216</v>
      </c>
      <c r="I1252">
        <v>7.8958000000000004</v>
      </c>
      <c r="K1252" t="s">
        <v>17</v>
      </c>
    </row>
    <row r="1253" spans="1:13" x14ac:dyDescent="0.3">
      <c r="A1253">
        <v>3</v>
      </c>
      <c r="B1253">
        <v>0</v>
      </c>
      <c r="C1253" t="s">
        <v>2048</v>
      </c>
      <c r="D1253" t="s">
        <v>20</v>
      </c>
      <c r="E1253">
        <v>30.5</v>
      </c>
      <c r="F1253">
        <v>0</v>
      </c>
      <c r="G1253">
        <v>0</v>
      </c>
      <c r="H1253">
        <v>364499</v>
      </c>
      <c r="I1253">
        <v>8.0500000000000007</v>
      </c>
      <c r="K1253" t="s">
        <v>17</v>
      </c>
      <c r="M1253">
        <v>50</v>
      </c>
    </row>
    <row r="1254" spans="1:13" x14ac:dyDescent="0.3">
      <c r="A1254">
        <v>3</v>
      </c>
      <c r="B1254">
        <v>0</v>
      </c>
      <c r="C1254" t="s">
        <v>2049</v>
      </c>
      <c r="D1254" t="s">
        <v>20</v>
      </c>
      <c r="E1254">
        <v>44</v>
      </c>
      <c r="F1254">
        <v>0</v>
      </c>
      <c r="G1254">
        <v>0</v>
      </c>
      <c r="H1254">
        <v>364511</v>
      </c>
      <c r="I1254">
        <v>8.0500000000000007</v>
      </c>
      <c r="K1254" t="s">
        <v>17</v>
      </c>
    </row>
    <row r="1255" spans="1:13" x14ac:dyDescent="0.3">
      <c r="A1255">
        <v>3</v>
      </c>
      <c r="B1255">
        <v>0</v>
      </c>
      <c r="C1255" t="s">
        <v>2050</v>
      </c>
      <c r="D1255" t="s">
        <v>20</v>
      </c>
      <c r="F1255">
        <v>0</v>
      </c>
      <c r="G1255">
        <v>0</v>
      </c>
      <c r="H1255">
        <v>2673</v>
      </c>
      <c r="I1255">
        <v>7.2291999999999996</v>
      </c>
      <c r="K1255" t="s">
        <v>41</v>
      </c>
    </row>
    <row r="1256" spans="1:13" x14ac:dyDescent="0.3">
      <c r="A1256">
        <v>3</v>
      </c>
      <c r="B1256">
        <v>1</v>
      </c>
      <c r="C1256" t="s">
        <v>2051</v>
      </c>
      <c r="D1256" t="s">
        <v>20</v>
      </c>
      <c r="E1256">
        <v>25</v>
      </c>
      <c r="F1256">
        <v>0</v>
      </c>
      <c r="G1256">
        <v>0</v>
      </c>
      <c r="H1256" t="s">
        <v>1628</v>
      </c>
      <c r="I1256">
        <v>0</v>
      </c>
      <c r="K1256" t="s">
        <v>17</v>
      </c>
      <c r="L1256">
        <v>15</v>
      </c>
    </row>
    <row r="1257" spans="1:13" x14ac:dyDescent="0.3">
      <c r="A1257">
        <v>3</v>
      </c>
      <c r="B1257">
        <v>0</v>
      </c>
      <c r="C1257" t="s">
        <v>2052</v>
      </c>
      <c r="D1257" t="s">
        <v>20</v>
      </c>
      <c r="F1257">
        <v>0</v>
      </c>
      <c r="G1257">
        <v>0</v>
      </c>
      <c r="H1257">
        <v>2641</v>
      </c>
      <c r="I1257">
        <v>7.2291999999999996</v>
      </c>
      <c r="K1257" t="s">
        <v>41</v>
      </c>
    </row>
    <row r="1258" spans="1:13" x14ac:dyDescent="0.3">
      <c r="A1258">
        <v>3</v>
      </c>
      <c r="B1258">
        <v>1</v>
      </c>
      <c r="C1258" t="s">
        <v>2053</v>
      </c>
      <c r="D1258" t="s">
        <v>20</v>
      </c>
      <c r="E1258">
        <v>7</v>
      </c>
      <c r="F1258">
        <v>1</v>
      </c>
      <c r="G1258">
        <v>1</v>
      </c>
      <c r="H1258">
        <v>2650</v>
      </c>
      <c r="I1258">
        <v>15.245799999999999</v>
      </c>
      <c r="K1258" t="s">
        <v>41</v>
      </c>
      <c r="L1258" t="s">
        <v>41</v>
      </c>
    </row>
    <row r="1259" spans="1:13" x14ac:dyDescent="0.3">
      <c r="A1259">
        <v>3</v>
      </c>
      <c r="B1259">
        <v>1</v>
      </c>
      <c r="C1259" t="s">
        <v>2054</v>
      </c>
      <c r="D1259" t="s">
        <v>15</v>
      </c>
      <c r="E1259">
        <v>9</v>
      </c>
      <c r="F1259">
        <v>1</v>
      </c>
      <c r="G1259">
        <v>1</v>
      </c>
      <c r="H1259">
        <v>2650</v>
      </c>
      <c r="I1259">
        <v>15.245799999999999</v>
      </c>
      <c r="K1259" t="s">
        <v>41</v>
      </c>
      <c r="L1259" t="s">
        <v>41</v>
      </c>
    </row>
    <row r="1260" spans="1:13" x14ac:dyDescent="0.3">
      <c r="A1260">
        <v>3</v>
      </c>
      <c r="B1260">
        <v>1</v>
      </c>
      <c r="C1260" t="s">
        <v>2055</v>
      </c>
      <c r="D1260" t="s">
        <v>15</v>
      </c>
      <c r="E1260">
        <v>29</v>
      </c>
      <c r="F1260">
        <v>0</v>
      </c>
      <c r="G1260">
        <v>2</v>
      </c>
      <c r="H1260">
        <v>2650</v>
      </c>
      <c r="I1260">
        <v>15.245799999999999</v>
      </c>
      <c r="K1260" t="s">
        <v>41</v>
      </c>
      <c r="L1260" t="s">
        <v>41</v>
      </c>
    </row>
    <row r="1261" spans="1:13" x14ac:dyDescent="0.3">
      <c r="A1261">
        <v>3</v>
      </c>
      <c r="B1261">
        <v>0</v>
      </c>
      <c r="C1261" t="s">
        <v>2056</v>
      </c>
      <c r="D1261" t="s">
        <v>20</v>
      </c>
      <c r="E1261">
        <v>36</v>
      </c>
      <c r="F1261">
        <v>0</v>
      </c>
      <c r="G1261">
        <v>0</v>
      </c>
      <c r="H1261">
        <v>349247</v>
      </c>
      <c r="I1261">
        <v>7.8958000000000004</v>
      </c>
      <c r="K1261" t="s">
        <v>17</v>
      </c>
    </row>
    <row r="1262" spans="1:13" x14ac:dyDescent="0.3">
      <c r="A1262">
        <v>3</v>
      </c>
      <c r="B1262">
        <v>1</v>
      </c>
      <c r="C1262" t="s">
        <v>2057</v>
      </c>
      <c r="D1262" t="s">
        <v>15</v>
      </c>
      <c r="E1262">
        <v>18</v>
      </c>
      <c r="F1262">
        <v>0</v>
      </c>
      <c r="G1262">
        <v>0</v>
      </c>
      <c r="H1262">
        <v>4138</v>
      </c>
      <c r="I1262">
        <v>9.8416999999999994</v>
      </c>
      <c r="K1262" t="s">
        <v>17</v>
      </c>
      <c r="L1262">
        <v>15</v>
      </c>
    </row>
    <row r="1263" spans="1:13" x14ac:dyDescent="0.3">
      <c r="A1263">
        <v>3</v>
      </c>
      <c r="B1263">
        <v>1</v>
      </c>
      <c r="C1263" t="s">
        <v>2058</v>
      </c>
      <c r="D1263" t="s">
        <v>15</v>
      </c>
      <c r="E1263">
        <v>63</v>
      </c>
      <c r="F1263">
        <v>0</v>
      </c>
      <c r="G1263">
        <v>0</v>
      </c>
      <c r="H1263">
        <v>4134</v>
      </c>
      <c r="I1263">
        <v>9.5875000000000004</v>
      </c>
      <c r="K1263" t="s">
        <v>17</v>
      </c>
      <c r="L1263">
        <v>15</v>
      </c>
    </row>
    <row r="1264" spans="1:13" x14ac:dyDescent="0.3">
      <c r="A1264">
        <v>3</v>
      </c>
      <c r="B1264">
        <v>0</v>
      </c>
      <c r="C1264" t="s">
        <v>2059</v>
      </c>
      <c r="D1264" t="s">
        <v>20</v>
      </c>
      <c r="F1264">
        <v>1</v>
      </c>
      <c r="G1264">
        <v>1</v>
      </c>
      <c r="H1264" t="s">
        <v>2060</v>
      </c>
      <c r="I1264">
        <v>14.5</v>
      </c>
      <c r="K1264" t="s">
        <v>17</v>
      </c>
    </row>
    <row r="1265" spans="1:13" x14ac:dyDescent="0.3">
      <c r="A1265">
        <v>3</v>
      </c>
      <c r="B1265">
        <v>0</v>
      </c>
      <c r="C1265" t="s">
        <v>2061</v>
      </c>
      <c r="D1265" t="s">
        <v>20</v>
      </c>
      <c r="E1265">
        <v>11.5</v>
      </c>
      <c r="F1265">
        <v>1</v>
      </c>
      <c r="G1265">
        <v>1</v>
      </c>
      <c r="H1265" t="s">
        <v>2060</v>
      </c>
      <c r="I1265">
        <v>14.5</v>
      </c>
      <c r="K1265" t="s">
        <v>17</v>
      </c>
      <c r="M1265">
        <v>1</v>
      </c>
    </row>
    <row r="1266" spans="1:13" x14ac:dyDescent="0.3">
      <c r="A1266">
        <v>3</v>
      </c>
      <c r="B1266">
        <v>0</v>
      </c>
      <c r="C1266" t="s">
        <v>2062</v>
      </c>
      <c r="D1266" t="s">
        <v>20</v>
      </c>
      <c r="E1266">
        <v>40.5</v>
      </c>
      <c r="F1266">
        <v>0</v>
      </c>
      <c r="G1266">
        <v>2</v>
      </c>
      <c r="H1266" t="s">
        <v>2060</v>
      </c>
      <c r="I1266">
        <v>14.5</v>
      </c>
      <c r="K1266" t="s">
        <v>17</v>
      </c>
      <c r="M1266">
        <v>255</v>
      </c>
    </row>
    <row r="1267" spans="1:13" x14ac:dyDescent="0.3">
      <c r="A1267">
        <v>3</v>
      </c>
      <c r="B1267">
        <v>0</v>
      </c>
      <c r="C1267" t="s">
        <v>2063</v>
      </c>
      <c r="D1267" t="s">
        <v>15</v>
      </c>
      <c r="E1267">
        <v>10</v>
      </c>
      <c r="F1267">
        <v>0</v>
      </c>
      <c r="G1267">
        <v>2</v>
      </c>
      <c r="H1267">
        <v>345773</v>
      </c>
      <c r="I1267">
        <v>24.15</v>
      </c>
      <c r="K1267" t="s">
        <v>17</v>
      </c>
    </row>
    <row r="1268" spans="1:13" x14ac:dyDescent="0.3">
      <c r="A1268">
        <v>3</v>
      </c>
      <c r="B1268">
        <v>0</v>
      </c>
      <c r="C1268" t="s">
        <v>2064</v>
      </c>
      <c r="D1268" t="s">
        <v>20</v>
      </c>
      <c r="E1268">
        <v>36</v>
      </c>
      <c r="F1268">
        <v>1</v>
      </c>
      <c r="G1268">
        <v>1</v>
      </c>
      <c r="H1268">
        <v>345773</v>
      </c>
      <c r="I1268">
        <v>24.15</v>
      </c>
      <c r="K1268" t="s">
        <v>17</v>
      </c>
    </row>
    <row r="1269" spans="1:13" x14ac:dyDescent="0.3">
      <c r="A1269">
        <v>3</v>
      </c>
      <c r="B1269">
        <v>0</v>
      </c>
      <c r="C1269" t="s">
        <v>2065</v>
      </c>
      <c r="D1269" t="s">
        <v>15</v>
      </c>
      <c r="E1269">
        <v>30</v>
      </c>
      <c r="F1269">
        <v>1</v>
      </c>
      <c r="G1269">
        <v>1</v>
      </c>
      <c r="H1269">
        <v>345773</v>
      </c>
      <c r="I1269">
        <v>24.15</v>
      </c>
      <c r="K1269" t="s">
        <v>17</v>
      </c>
    </row>
    <row r="1270" spans="1:13" x14ac:dyDescent="0.3">
      <c r="A1270">
        <v>3</v>
      </c>
      <c r="B1270">
        <v>0</v>
      </c>
      <c r="C1270" t="s">
        <v>2066</v>
      </c>
      <c r="D1270" t="s">
        <v>20</v>
      </c>
      <c r="F1270">
        <v>0</v>
      </c>
      <c r="G1270">
        <v>0</v>
      </c>
      <c r="H1270">
        <v>345777</v>
      </c>
      <c r="I1270">
        <v>9.5</v>
      </c>
      <c r="K1270" t="s">
        <v>17</v>
      </c>
    </row>
    <row r="1271" spans="1:13" x14ac:dyDescent="0.3">
      <c r="A1271">
        <v>3</v>
      </c>
      <c r="B1271">
        <v>0</v>
      </c>
      <c r="C1271" t="s">
        <v>2067</v>
      </c>
      <c r="D1271" t="s">
        <v>20</v>
      </c>
      <c r="E1271">
        <v>33</v>
      </c>
      <c r="F1271">
        <v>0</v>
      </c>
      <c r="G1271">
        <v>0</v>
      </c>
      <c r="H1271">
        <v>345780</v>
      </c>
      <c r="I1271">
        <v>9.5</v>
      </c>
      <c r="K1271" t="s">
        <v>17</v>
      </c>
    </row>
    <row r="1272" spans="1:13" x14ac:dyDescent="0.3">
      <c r="A1272">
        <v>3</v>
      </c>
      <c r="B1272">
        <v>0</v>
      </c>
      <c r="C1272" t="s">
        <v>2068</v>
      </c>
      <c r="D1272" t="s">
        <v>20</v>
      </c>
      <c r="E1272">
        <v>28</v>
      </c>
      <c r="F1272">
        <v>0</v>
      </c>
      <c r="G1272">
        <v>0</v>
      </c>
      <c r="H1272">
        <v>345770</v>
      </c>
      <c r="I1272">
        <v>9.5</v>
      </c>
      <c r="K1272" t="s">
        <v>17</v>
      </c>
    </row>
    <row r="1273" spans="1:13" x14ac:dyDescent="0.3">
      <c r="A1273">
        <v>3</v>
      </c>
      <c r="B1273">
        <v>0</v>
      </c>
      <c r="C1273" t="s">
        <v>2069</v>
      </c>
      <c r="D1273" t="s">
        <v>20</v>
      </c>
      <c r="E1273">
        <v>28</v>
      </c>
      <c r="F1273">
        <v>0</v>
      </c>
      <c r="G1273">
        <v>0</v>
      </c>
      <c r="H1273">
        <v>345783</v>
      </c>
      <c r="I1273">
        <v>9.5</v>
      </c>
      <c r="K1273" t="s">
        <v>17</v>
      </c>
    </row>
    <row r="1274" spans="1:13" x14ac:dyDescent="0.3">
      <c r="A1274">
        <v>3</v>
      </c>
      <c r="B1274">
        <v>0</v>
      </c>
      <c r="C1274" t="s">
        <v>2070</v>
      </c>
      <c r="D1274" t="s">
        <v>20</v>
      </c>
      <c r="E1274">
        <v>47</v>
      </c>
      <c r="F1274">
        <v>0</v>
      </c>
      <c r="G1274">
        <v>0</v>
      </c>
      <c r="H1274">
        <v>345765</v>
      </c>
      <c r="I1274">
        <v>9</v>
      </c>
      <c r="K1274" t="s">
        <v>17</v>
      </c>
    </row>
    <row r="1275" spans="1:13" x14ac:dyDescent="0.3">
      <c r="A1275">
        <v>3</v>
      </c>
      <c r="B1275">
        <v>0</v>
      </c>
      <c r="C1275" t="s">
        <v>2071</v>
      </c>
      <c r="D1275" t="s">
        <v>15</v>
      </c>
      <c r="E1275">
        <v>18</v>
      </c>
      <c r="F1275">
        <v>2</v>
      </c>
      <c r="G1275">
        <v>0</v>
      </c>
      <c r="H1275">
        <v>345764</v>
      </c>
      <c r="I1275">
        <v>18</v>
      </c>
      <c r="K1275" t="s">
        <v>17</v>
      </c>
    </row>
    <row r="1276" spans="1:13" x14ac:dyDescent="0.3">
      <c r="A1276">
        <v>3</v>
      </c>
      <c r="B1276">
        <v>0</v>
      </c>
      <c r="C1276" t="s">
        <v>2072</v>
      </c>
      <c r="D1276" t="s">
        <v>20</v>
      </c>
      <c r="E1276">
        <v>31</v>
      </c>
      <c r="F1276">
        <v>3</v>
      </c>
      <c r="G1276">
        <v>0</v>
      </c>
      <c r="H1276">
        <v>345763</v>
      </c>
      <c r="I1276">
        <v>18</v>
      </c>
      <c r="K1276" t="s">
        <v>17</v>
      </c>
    </row>
    <row r="1277" spans="1:13" x14ac:dyDescent="0.3">
      <c r="A1277">
        <v>3</v>
      </c>
      <c r="B1277">
        <v>0</v>
      </c>
      <c r="C1277" t="s">
        <v>2073</v>
      </c>
      <c r="D1277" t="s">
        <v>20</v>
      </c>
      <c r="E1277">
        <v>16</v>
      </c>
      <c r="F1277">
        <v>2</v>
      </c>
      <c r="G1277">
        <v>0</v>
      </c>
      <c r="H1277">
        <v>345764</v>
      </c>
      <c r="I1277">
        <v>18</v>
      </c>
      <c r="K1277" t="s">
        <v>17</v>
      </c>
    </row>
    <row r="1278" spans="1:13" x14ac:dyDescent="0.3">
      <c r="A1278">
        <v>3</v>
      </c>
      <c r="B1278">
        <v>0</v>
      </c>
      <c r="C1278" t="s">
        <v>2074</v>
      </c>
      <c r="D1278" t="s">
        <v>15</v>
      </c>
      <c r="E1278">
        <v>31</v>
      </c>
      <c r="F1278">
        <v>1</v>
      </c>
      <c r="G1278">
        <v>0</v>
      </c>
      <c r="H1278">
        <v>345763</v>
      </c>
      <c r="I1278">
        <v>18</v>
      </c>
      <c r="K1278" t="s">
        <v>17</v>
      </c>
    </row>
    <row r="1279" spans="1:13" x14ac:dyDescent="0.3">
      <c r="A1279">
        <v>3</v>
      </c>
      <c r="B1279">
        <v>1</v>
      </c>
      <c r="C1279" t="s">
        <v>2075</v>
      </c>
      <c r="D1279" t="s">
        <v>20</v>
      </c>
      <c r="E1279">
        <v>22</v>
      </c>
      <c r="F1279">
        <v>0</v>
      </c>
      <c r="G1279">
        <v>0</v>
      </c>
      <c r="H1279">
        <v>2658</v>
      </c>
      <c r="I1279">
        <v>7.2249999999999996</v>
      </c>
      <c r="K1279" t="s">
        <v>41</v>
      </c>
      <c r="L1279" t="s">
        <v>2033</v>
      </c>
    </row>
    <row r="1280" spans="1:13" x14ac:dyDescent="0.3">
      <c r="A1280">
        <v>3</v>
      </c>
      <c r="B1280">
        <v>0</v>
      </c>
      <c r="C1280" t="s">
        <v>2076</v>
      </c>
      <c r="D1280" t="s">
        <v>20</v>
      </c>
      <c r="E1280">
        <v>20</v>
      </c>
      <c r="F1280">
        <v>0</v>
      </c>
      <c r="G1280">
        <v>0</v>
      </c>
      <c r="H1280">
        <v>350416</v>
      </c>
      <c r="I1280">
        <v>7.8541999999999996</v>
      </c>
      <c r="K1280" t="s">
        <v>17</v>
      </c>
    </row>
    <row r="1281" spans="1:14" x14ac:dyDescent="0.3">
      <c r="A1281">
        <v>3</v>
      </c>
      <c r="B1281">
        <v>0</v>
      </c>
      <c r="C1281" t="s">
        <v>2077</v>
      </c>
      <c r="D1281" t="s">
        <v>15</v>
      </c>
      <c r="E1281">
        <v>14</v>
      </c>
      <c r="F1281">
        <v>0</v>
      </c>
      <c r="G1281">
        <v>0</v>
      </c>
      <c r="H1281">
        <v>350406</v>
      </c>
      <c r="I1281">
        <v>7.8541999999999996</v>
      </c>
      <c r="K1281" t="s">
        <v>17</v>
      </c>
    </row>
    <row r="1282" spans="1:14" x14ac:dyDescent="0.3">
      <c r="A1282">
        <v>3</v>
      </c>
      <c r="B1282">
        <v>0</v>
      </c>
      <c r="C1282" t="s">
        <v>2078</v>
      </c>
      <c r="D1282" t="s">
        <v>20</v>
      </c>
      <c r="E1282">
        <v>22</v>
      </c>
      <c r="F1282">
        <v>0</v>
      </c>
      <c r="G1282">
        <v>0</v>
      </c>
      <c r="H1282">
        <v>349252</v>
      </c>
      <c r="I1282">
        <v>7.8958000000000004</v>
      </c>
      <c r="K1282" t="s">
        <v>17</v>
      </c>
    </row>
    <row r="1283" spans="1:14" x14ac:dyDescent="0.3">
      <c r="A1283">
        <v>3</v>
      </c>
      <c r="B1283">
        <v>0</v>
      </c>
      <c r="C1283" t="s">
        <v>2079</v>
      </c>
      <c r="D1283" t="s">
        <v>20</v>
      </c>
      <c r="E1283">
        <v>22</v>
      </c>
      <c r="F1283">
        <v>0</v>
      </c>
      <c r="G1283">
        <v>0</v>
      </c>
      <c r="H1283">
        <v>345767</v>
      </c>
      <c r="I1283">
        <v>9</v>
      </c>
      <c r="K1283" t="s">
        <v>17</v>
      </c>
      <c r="N1283" t="s">
        <v>2080</v>
      </c>
    </row>
    <row r="1284" spans="1:14" x14ac:dyDescent="0.3">
      <c r="A1284">
        <v>3</v>
      </c>
      <c r="B1284">
        <v>0</v>
      </c>
      <c r="C1284" t="s">
        <v>2081</v>
      </c>
      <c r="D1284" t="s">
        <v>20</v>
      </c>
      <c r="F1284">
        <v>0</v>
      </c>
      <c r="G1284">
        <v>0</v>
      </c>
      <c r="H1284">
        <v>359309</v>
      </c>
      <c r="I1284">
        <v>8.0500000000000007</v>
      </c>
      <c r="K1284" t="s">
        <v>17</v>
      </c>
    </row>
    <row r="1285" spans="1:14" x14ac:dyDescent="0.3">
      <c r="A1285">
        <v>3</v>
      </c>
      <c r="B1285">
        <v>0</v>
      </c>
      <c r="C1285" t="s">
        <v>2082</v>
      </c>
      <c r="D1285" t="s">
        <v>20</v>
      </c>
      <c r="F1285">
        <v>0</v>
      </c>
      <c r="G1285">
        <v>0</v>
      </c>
      <c r="H1285" t="s">
        <v>2083</v>
      </c>
      <c r="I1285">
        <v>7.55</v>
      </c>
      <c r="K1285" t="s">
        <v>17</v>
      </c>
    </row>
    <row r="1286" spans="1:14" x14ac:dyDescent="0.3">
      <c r="A1286">
        <v>3</v>
      </c>
      <c r="B1286">
        <v>0</v>
      </c>
      <c r="C1286" t="s">
        <v>2084</v>
      </c>
      <c r="D1286" t="s">
        <v>20</v>
      </c>
      <c r="F1286">
        <v>0</v>
      </c>
      <c r="G1286">
        <v>0</v>
      </c>
      <c r="H1286" t="s">
        <v>2085</v>
      </c>
      <c r="I1286">
        <v>8.0500000000000007</v>
      </c>
      <c r="K1286" t="s">
        <v>17</v>
      </c>
    </row>
    <row r="1287" spans="1:14" x14ac:dyDescent="0.3">
      <c r="A1287">
        <v>3</v>
      </c>
      <c r="B1287">
        <v>0</v>
      </c>
      <c r="C1287" t="s">
        <v>2086</v>
      </c>
      <c r="D1287" t="s">
        <v>20</v>
      </c>
      <c r="E1287">
        <v>32.5</v>
      </c>
      <c r="F1287">
        <v>0</v>
      </c>
      <c r="G1287">
        <v>0</v>
      </c>
      <c r="H1287">
        <v>345775</v>
      </c>
      <c r="I1287">
        <v>9.5</v>
      </c>
      <c r="K1287" t="s">
        <v>17</v>
      </c>
      <c r="M1287">
        <v>298</v>
      </c>
    </row>
    <row r="1288" spans="1:14" x14ac:dyDescent="0.3">
      <c r="A1288">
        <v>3</v>
      </c>
      <c r="B1288">
        <v>1</v>
      </c>
      <c r="C1288" t="s">
        <v>2087</v>
      </c>
      <c r="D1288" t="s">
        <v>15</v>
      </c>
      <c r="E1288">
        <v>38</v>
      </c>
      <c r="F1288">
        <v>0</v>
      </c>
      <c r="G1288">
        <v>0</v>
      </c>
      <c r="H1288">
        <v>2688</v>
      </c>
      <c r="I1288">
        <v>7.2291999999999996</v>
      </c>
      <c r="K1288" t="s">
        <v>41</v>
      </c>
      <c r="L1288" t="s">
        <v>41</v>
      </c>
    </row>
    <row r="1289" spans="1:14" x14ac:dyDescent="0.3">
      <c r="A1289">
        <v>3</v>
      </c>
      <c r="B1289">
        <v>0</v>
      </c>
      <c r="C1289" t="s">
        <v>2088</v>
      </c>
      <c r="D1289" t="s">
        <v>20</v>
      </c>
      <c r="E1289">
        <v>51</v>
      </c>
      <c r="F1289">
        <v>0</v>
      </c>
      <c r="G1289">
        <v>0</v>
      </c>
      <c r="H1289">
        <v>347064</v>
      </c>
      <c r="I1289">
        <v>7.75</v>
      </c>
      <c r="K1289" t="s">
        <v>17</v>
      </c>
    </row>
    <row r="1290" spans="1:14" x14ac:dyDescent="0.3">
      <c r="A1290">
        <v>3</v>
      </c>
      <c r="B1290">
        <v>0</v>
      </c>
      <c r="C1290" t="s">
        <v>2089</v>
      </c>
      <c r="D1290" t="s">
        <v>20</v>
      </c>
      <c r="E1290">
        <v>18</v>
      </c>
      <c r="F1290">
        <v>1</v>
      </c>
      <c r="G1290">
        <v>0</v>
      </c>
      <c r="H1290">
        <v>3101267</v>
      </c>
      <c r="I1290">
        <v>6.4958</v>
      </c>
      <c r="K1290" t="s">
        <v>17</v>
      </c>
      <c r="M1290">
        <v>314</v>
      </c>
    </row>
    <row r="1291" spans="1:14" x14ac:dyDescent="0.3">
      <c r="A1291">
        <v>3</v>
      </c>
      <c r="B1291">
        <v>0</v>
      </c>
      <c r="C1291" t="s">
        <v>2090</v>
      </c>
      <c r="D1291" t="s">
        <v>20</v>
      </c>
      <c r="E1291">
        <v>21</v>
      </c>
      <c r="F1291">
        <v>1</v>
      </c>
      <c r="G1291">
        <v>0</v>
      </c>
      <c r="H1291">
        <v>3101266</v>
      </c>
      <c r="I1291">
        <v>6.4958</v>
      </c>
      <c r="K1291" t="s">
        <v>17</v>
      </c>
    </row>
    <row r="1292" spans="1:14" x14ac:dyDescent="0.3">
      <c r="A1292">
        <v>3</v>
      </c>
      <c r="B1292">
        <v>1</v>
      </c>
      <c r="C1292" t="s">
        <v>2091</v>
      </c>
      <c r="D1292" t="s">
        <v>15</v>
      </c>
      <c r="E1292">
        <v>47</v>
      </c>
      <c r="F1292">
        <v>1</v>
      </c>
      <c r="G1292">
        <v>0</v>
      </c>
      <c r="H1292">
        <v>363272</v>
      </c>
      <c r="I1292">
        <v>7</v>
      </c>
      <c r="K1292" t="s">
        <v>17</v>
      </c>
    </row>
    <row r="1293" spans="1:14" x14ac:dyDescent="0.3">
      <c r="A1293">
        <v>3</v>
      </c>
      <c r="B1293">
        <v>0</v>
      </c>
      <c r="C1293" t="s">
        <v>2092</v>
      </c>
      <c r="D1293" t="s">
        <v>20</v>
      </c>
      <c r="F1293">
        <v>0</v>
      </c>
      <c r="G1293">
        <v>0</v>
      </c>
      <c r="H1293">
        <v>3410</v>
      </c>
      <c r="I1293">
        <v>8.7125000000000004</v>
      </c>
      <c r="K1293" t="s">
        <v>17</v>
      </c>
    </row>
    <row r="1294" spans="1:14" x14ac:dyDescent="0.3">
      <c r="A1294">
        <v>3</v>
      </c>
      <c r="B1294">
        <v>0</v>
      </c>
      <c r="C1294" t="s">
        <v>2093</v>
      </c>
      <c r="D1294" t="s">
        <v>20</v>
      </c>
      <c r="F1294">
        <v>0</v>
      </c>
      <c r="G1294">
        <v>0</v>
      </c>
      <c r="H1294" t="s">
        <v>2094</v>
      </c>
      <c r="I1294">
        <v>7.55</v>
      </c>
      <c r="K1294" t="s">
        <v>17</v>
      </c>
    </row>
    <row r="1295" spans="1:14" x14ac:dyDescent="0.3">
      <c r="A1295">
        <v>3</v>
      </c>
      <c r="B1295">
        <v>0</v>
      </c>
      <c r="C1295" t="s">
        <v>2095</v>
      </c>
      <c r="D1295" t="s">
        <v>20</v>
      </c>
      <c r="F1295">
        <v>0</v>
      </c>
      <c r="G1295">
        <v>0</v>
      </c>
      <c r="H1295" t="s">
        <v>2096</v>
      </c>
      <c r="I1295">
        <v>8.0500000000000007</v>
      </c>
      <c r="K1295" t="s">
        <v>17</v>
      </c>
    </row>
    <row r="1296" spans="1:14" x14ac:dyDescent="0.3">
      <c r="A1296">
        <v>3</v>
      </c>
      <c r="B1296">
        <v>0</v>
      </c>
      <c r="C1296" t="s">
        <v>2097</v>
      </c>
      <c r="D1296" t="s">
        <v>20</v>
      </c>
      <c r="E1296">
        <v>28.5</v>
      </c>
      <c r="F1296">
        <v>0</v>
      </c>
      <c r="G1296">
        <v>0</v>
      </c>
      <c r="H1296">
        <v>54636</v>
      </c>
      <c r="I1296">
        <v>16.100000000000001</v>
      </c>
      <c r="K1296" t="s">
        <v>17</v>
      </c>
      <c r="M1296">
        <v>14</v>
      </c>
    </row>
    <row r="1297" spans="1:13" x14ac:dyDescent="0.3">
      <c r="A1297">
        <v>3</v>
      </c>
      <c r="B1297">
        <v>0</v>
      </c>
      <c r="C1297" t="s">
        <v>2098</v>
      </c>
      <c r="D1297" t="s">
        <v>20</v>
      </c>
      <c r="E1297">
        <v>21</v>
      </c>
      <c r="F1297">
        <v>0</v>
      </c>
      <c r="G1297">
        <v>0</v>
      </c>
      <c r="H1297" t="s">
        <v>2099</v>
      </c>
      <c r="I1297">
        <v>7.25</v>
      </c>
      <c r="K1297" t="s">
        <v>17</v>
      </c>
    </row>
    <row r="1298" spans="1:13" x14ac:dyDescent="0.3">
      <c r="A1298">
        <v>3</v>
      </c>
      <c r="B1298">
        <v>0</v>
      </c>
      <c r="C1298" t="s">
        <v>2100</v>
      </c>
      <c r="D1298" t="s">
        <v>20</v>
      </c>
      <c r="E1298">
        <v>27</v>
      </c>
      <c r="F1298">
        <v>0</v>
      </c>
      <c r="G1298">
        <v>0</v>
      </c>
      <c r="H1298">
        <v>315154</v>
      </c>
      <c r="I1298">
        <v>8.6624999999999996</v>
      </c>
      <c r="K1298" t="s">
        <v>17</v>
      </c>
      <c r="M1298">
        <v>131</v>
      </c>
    </row>
    <row r="1299" spans="1:13" x14ac:dyDescent="0.3">
      <c r="A1299">
        <v>3</v>
      </c>
      <c r="B1299">
        <v>0</v>
      </c>
      <c r="C1299" t="s">
        <v>2101</v>
      </c>
      <c r="D1299" t="s">
        <v>20</v>
      </c>
      <c r="F1299">
        <v>0</v>
      </c>
      <c r="G1299">
        <v>0</v>
      </c>
      <c r="H1299" t="s">
        <v>2102</v>
      </c>
      <c r="I1299">
        <v>7.25</v>
      </c>
      <c r="K1299" t="s">
        <v>17</v>
      </c>
    </row>
    <row r="1300" spans="1:13" x14ac:dyDescent="0.3">
      <c r="A1300">
        <v>3</v>
      </c>
      <c r="B1300">
        <v>0</v>
      </c>
      <c r="C1300" t="s">
        <v>2103</v>
      </c>
      <c r="D1300" t="s">
        <v>20</v>
      </c>
      <c r="E1300">
        <v>36</v>
      </c>
      <c r="F1300">
        <v>0</v>
      </c>
      <c r="G1300">
        <v>0</v>
      </c>
      <c r="H1300">
        <v>345771</v>
      </c>
      <c r="I1300">
        <v>9.5</v>
      </c>
      <c r="K1300" t="s">
        <v>17</v>
      </c>
    </row>
    <row r="1301" spans="1:13" x14ac:dyDescent="0.3">
      <c r="A1301">
        <v>3</v>
      </c>
      <c r="B1301">
        <v>0</v>
      </c>
      <c r="C1301" t="s">
        <v>2104</v>
      </c>
      <c r="D1301" t="s">
        <v>20</v>
      </c>
      <c r="E1301">
        <v>27</v>
      </c>
      <c r="F1301">
        <v>1</v>
      </c>
      <c r="G1301">
        <v>0</v>
      </c>
      <c r="H1301">
        <v>2659</v>
      </c>
      <c r="I1301">
        <v>14.4542</v>
      </c>
      <c r="K1301" t="s">
        <v>41</v>
      </c>
      <c r="L1301" t="s">
        <v>41</v>
      </c>
    </row>
    <row r="1302" spans="1:13" x14ac:dyDescent="0.3">
      <c r="A1302">
        <v>3</v>
      </c>
      <c r="B1302">
        <v>1</v>
      </c>
      <c r="C1302" t="s">
        <v>2105</v>
      </c>
      <c r="D1302" t="s">
        <v>15</v>
      </c>
      <c r="E1302">
        <v>15</v>
      </c>
      <c r="F1302">
        <v>1</v>
      </c>
      <c r="G1302">
        <v>0</v>
      </c>
      <c r="H1302">
        <v>2659</v>
      </c>
      <c r="I1302">
        <v>14.4542</v>
      </c>
      <c r="K1302" t="s">
        <v>41</v>
      </c>
    </row>
    <row r="1303" spans="1:13" x14ac:dyDescent="0.3">
      <c r="A1303">
        <v>3</v>
      </c>
      <c r="B1303">
        <v>0</v>
      </c>
      <c r="C1303" t="s">
        <v>2106</v>
      </c>
      <c r="D1303" t="s">
        <v>20</v>
      </c>
      <c r="E1303">
        <v>45.5</v>
      </c>
      <c r="F1303">
        <v>0</v>
      </c>
      <c r="G1303">
        <v>0</v>
      </c>
      <c r="H1303">
        <v>2628</v>
      </c>
      <c r="I1303">
        <v>7.2249999999999996</v>
      </c>
      <c r="K1303" t="s">
        <v>41</v>
      </c>
      <c r="M1303">
        <v>312</v>
      </c>
    </row>
    <row r="1304" spans="1:13" x14ac:dyDescent="0.3">
      <c r="A1304">
        <v>3</v>
      </c>
      <c r="B1304">
        <v>0</v>
      </c>
      <c r="C1304" t="s">
        <v>2107</v>
      </c>
      <c r="D1304" t="s">
        <v>20</v>
      </c>
      <c r="F1304">
        <v>0</v>
      </c>
      <c r="G1304">
        <v>0</v>
      </c>
      <c r="H1304">
        <v>2647</v>
      </c>
      <c r="I1304">
        <v>7.2249999999999996</v>
      </c>
      <c r="K1304" t="s">
        <v>41</v>
      </c>
    </row>
    <row r="1305" spans="1:13" x14ac:dyDescent="0.3">
      <c r="A1305">
        <v>3</v>
      </c>
      <c r="B1305">
        <v>0</v>
      </c>
      <c r="C1305" t="s">
        <v>2108</v>
      </c>
      <c r="D1305" t="s">
        <v>20</v>
      </c>
      <c r="F1305">
        <v>0</v>
      </c>
      <c r="G1305">
        <v>0</v>
      </c>
      <c r="H1305">
        <v>2627</v>
      </c>
      <c r="I1305">
        <v>14.458299999999999</v>
      </c>
      <c r="K1305" t="s">
        <v>41</v>
      </c>
    </row>
    <row r="1306" spans="1:13" x14ac:dyDescent="0.3">
      <c r="A1306">
        <v>3</v>
      </c>
      <c r="B1306">
        <v>0</v>
      </c>
      <c r="C1306" t="s">
        <v>2109</v>
      </c>
      <c r="D1306" t="s">
        <v>15</v>
      </c>
      <c r="E1306">
        <v>14.5</v>
      </c>
      <c r="F1306">
        <v>1</v>
      </c>
      <c r="G1306">
        <v>0</v>
      </c>
      <c r="H1306">
        <v>2665</v>
      </c>
      <c r="I1306">
        <v>14.4542</v>
      </c>
      <c r="K1306" t="s">
        <v>41</v>
      </c>
      <c r="M1306">
        <v>328</v>
      </c>
    </row>
    <row r="1307" spans="1:13" x14ac:dyDescent="0.3">
      <c r="A1307">
        <v>3</v>
      </c>
      <c r="B1307">
        <v>0</v>
      </c>
      <c r="C1307" t="s">
        <v>2110</v>
      </c>
      <c r="D1307" t="s">
        <v>15</v>
      </c>
      <c r="F1307">
        <v>1</v>
      </c>
      <c r="G1307">
        <v>0</v>
      </c>
      <c r="H1307">
        <v>2665</v>
      </c>
      <c r="I1307">
        <v>14.4542</v>
      </c>
      <c r="K1307" t="s">
        <v>41</v>
      </c>
    </row>
    <row r="1308" spans="1:13" x14ac:dyDescent="0.3">
      <c r="A1308">
        <v>3</v>
      </c>
      <c r="B1308">
        <v>0</v>
      </c>
      <c r="C1308" t="s">
        <v>2111</v>
      </c>
      <c r="D1308" t="s">
        <v>20</v>
      </c>
      <c r="E1308">
        <v>26.5</v>
      </c>
      <c r="F1308">
        <v>0</v>
      </c>
      <c r="G1308">
        <v>0</v>
      </c>
      <c r="H1308">
        <v>2656</v>
      </c>
      <c r="I1308">
        <v>7.2249999999999996</v>
      </c>
      <c r="K1308" t="s">
        <v>41</v>
      </c>
      <c r="M1308">
        <v>304</v>
      </c>
    </row>
    <row r="1309" spans="1:13" x14ac:dyDescent="0.3">
      <c r="A1309">
        <v>3</v>
      </c>
      <c r="B1309">
        <v>0</v>
      </c>
      <c r="C1309" t="s">
        <v>2112</v>
      </c>
      <c r="D1309" t="s">
        <v>20</v>
      </c>
      <c r="E1309">
        <v>27</v>
      </c>
      <c r="F1309">
        <v>0</v>
      </c>
      <c r="G1309">
        <v>0</v>
      </c>
      <c r="H1309">
        <v>2670</v>
      </c>
      <c r="I1309">
        <v>7.2249999999999996</v>
      </c>
      <c r="K1309" t="s">
        <v>41</v>
      </c>
    </row>
    <row r="1310" spans="1:13" x14ac:dyDescent="0.3">
      <c r="A1310">
        <v>3</v>
      </c>
      <c r="B1310">
        <v>0</v>
      </c>
      <c r="C1310" t="s">
        <v>2113</v>
      </c>
      <c r="D1310" t="s">
        <v>20</v>
      </c>
      <c r="E1310">
        <v>29</v>
      </c>
      <c r="F1310">
        <v>0</v>
      </c>
      <c r="G1310">
        <v>0</v>
      </c>
      <c r="H1310">
        <v>315082</v>
      </c>
      <c r="I1310">
        <v>7.875</v>
      </c>
      <c r="K1310" t="s">
        <v>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0 G A A B Q S w M E F A A C A A g A 5 0 k m 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n S S 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0 k m W p v G 2 r t Y A w A A e w o A A B M A H A B G b 3 J t d W x h c y 9 T Z W N 0 a W 9 u M S 5 t I K I Y A C i g F A A A A A A A A A A A A A A A A A A A A A A A A A A A A K 1 W b W / b N h D + H i D / g d C + y I h q W H b i Z O s 8 w J M d 1 E P b t Z Z R D L C D g J Y u F h G K N E g q r R f k v / c o y a + y F h e d A c L U 8 e 6 e u + P d I 2 m I D J O C h M W / / / b 8 7 P x M J 1 R B T A w z V L C o Q 3 q E g z k / I / g L Z a Y i Q E m g n 5 o D G W U p C O P e M g 7 N Q A q D D 9 p 1 B r / N + s G 7 0 f D L c D w b 9 C d 9 E g a j 4 c d g O P s 0 / v u v Y T A J Z 8 N / g u H 7 2 R q g G e k n p + F N B 8 B Z y g y o n u M 5 H g k k z 1 K h e / 6 l R 4 Y i k j E T i 5 7 f v m p 7 5 H M m D Y R m x a G 3 3 T Y / S g F 3 D a + I 9 B f n k 5 I p n s X k H d A Y l H Y w 7 A m d o 2 J 5 U s r d I i m P T E t 5 n / M w o p w q 3 T M q 2 3 U Z J F Q s 0 O N k t Y S t u 4 m i Q j 9 I l R Y R 2 0 P t H s H 3 n p + d Z c S p x i 0 Z C d O 9 b F r d F 4 8 8 O z p T T + w J 4 u q J o C m g 1 O A z M f D N F O r w r S K j i 4 2 e y N I 5 q E K T z f W y 6 n V J V Z R U x Y Z F j 2 A q r h + w I Y 7 4 j u i c i Y o y p H O q H v N U 9 g / m k l Z d z 2 W 8 q s a R y B S a M e h 9 / Z f t T Y z B 1 i V e N 8 n 2 M o q D U u w e X N n e D W A N t A Y 8 V P e F a N f / r p n / 6 l U f R p P j H H i v T W T J a Y S 2 X y j P Y D e P X J 5 L 3 c N 4 P M e u W 6 a 0 I U H h v d R X a 8 M J 4 n j V K G q R / V r o g w g 9 p 4 0 L C U O K + P 8 C b 5 8 I b r P u 4 J o k T P 0 U e C p x 1 s i f n I p H M p Z f d / o n B I 5 c a G U V d M y b A I 0 S I q Q h 7 5 k 2 z Z E e p k u z c v O H w u s H a q I E m W p k I N X u G M u k 4 u Y t A x 7 n P r R 7 3 7 A N j q 5 E x v l L o 1 F X k 8 5 / 1 K Q S v m e d e R 2 / U o z c x i v I Y a c C / T i 2 7 Z p p I 9 M t D k q L D q 6 k 3 r H z 8 k B T x l f 3 m v 0 L 6 0 p M c 3 q 5 u 5 j m f H J 3 4 R + f o P a r E 7 Q X k B 2 f H U I 8 Y W 4 u T x q c d j k 4 4 c Z 3 T e 9 s w G s B r 0 7 s 2 E u E a + E a s B + G K y 7 5 C M H Z g y 3 B H c b l b Y h 2 z a 1 7 b L p 5 I W x e A V v S L w m 9 N u n u q y 2 5 I U A n t E t m J q E 4 I V L U 5 r 5 5 W 9 S i X p 9 Y 6 i 4 i f r Y r A x D Y R 1 9 / B v T m R N B r B A z s S k D N 8 T t i 8 U O Y u 1 3 v n z K H N / a W c J b v F 0 p m y 3 w 6 8 j l k D 2 S K 4 j v y R 4 + 0 C E V m L h 5 / 7 x H / m p g E B H F a b 3 C 7 s t 9 B i A 5 c w 5 6 V f 7 N v d v V r a e b f v M F 9 r V 2 3 V e p 1 W x e 5 1 l r J M l L j / I y J 4 8 m + / Q 5 Q S w E C L Q A U A A I A C A D n S S Z a R Q T y I K M A A A D 2 A A A A E g A A A A A A A A A A A A A A A A A A A A A A Q 2 9 u Z m l n L 1 B h Y 2 t h Z 2 U u e G 1 s U E s B A i 0 A F A A C A A g A 5 0 k m W g / K 6 a u k A A A A 6 Q A A A B M A A A A A A A A A A A A A A A A A 7 w A A A F t D b 2 5 0 Z W 5 0 X 1 R 5 c G V z X S 5 4 b W x Q S w E C L Q A U A A I A C A D n S S Z a m 8 b a u 1 g D A A B 7 C g A A E w A A A A A A A A A A A A A A A A D g A Q A A R m 9 y b X V s Y X M v U 2 V j d G l v b j E u b V B L B Q Y A A A A A A w A D A M I A A A C F 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F g A A A A A A A C c 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G l 0 Y W 5 p Y z M 8 L 0 l 0 Z W 1 Q Y X R o P j w v S X R l b U x v Y 2 F 0 a W 9 u P j x T d G F i b G V F b n R y a W V z P j x F b n R y e S B U e X B l P S J J c 1 B y a X Z h d G U i I F Z h b H V l P S J s M C I g L z 4 8 R W 5 0 c n k g V H l w Z T 0 i U X V l c n l J R C I g V m F s d W U 9 I n M w M G V h M T N k Y i 1 j Z D d m L T R i O W M t Y j F m Z S 0 y Z m Q y Y W Y 3 M m Q w Z W 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R p d G F u a W M z I i A v P j x F b n R y e S B U e X B l P S J G a W x s Z W R D b 2 1 w b G V 0 Z V J l c 3 V s d F R v V 2 9 y a 3 N o Z W V 0 I i B W Y W x 1 Z T 0 i b D E i I C 8 + P E V u d H J 5 I F R 5 c G U 9 I k F k Z G V k V G 9 E Y X R h T W 9 k Z W w i I F Z h b H V l P S J s M C I g L z 4 8 R W 5 0 c n k g V H l w Z T 0 i R m l s b E N v d W 5 0 I i B W Y W x 1 Z T 0 i b D E z M D k i I C 8 + P E V u d H J 5 I F R 5 c G U 9 I k Z p b G x F c n J v c k N v Z G U i I F Z h b H V l P S J z V W 5 r b m 9 3 b i I g L z 4 8 R W 5 0 c n k g V H l w Z T 0 i R m l s b E V y c m 9 y Q 2 9 1 b n Q i I F Z h b H V l P S J s M C I g L z 4 8 R W 5 0 c n k g V H l w Z T 0 i R m l s b E x h c 3 R V c G R h d G V k I i B W Y W x 1 Z T 0 i Z D I w M j U t M D E t M D Z U M D k 6 M T U 6 M T Q u N T Y 2 M T c 5 N l o i I C 8 + P E V u d H J 5 I F R 5 c G U 9 I k Z p b G x D b 2 x 1 b W 5 U e X B l c y I g V m F s d W U 9 I n N C Z 1 l H Q m d V R k J n Q U E i I C 8 + P E V u d H J 5 I F R 5 c G U 9 I k Z p b G x D b 2 x 1 b W 5 O Y W 1 l c y I g V m F s d W U 9 I n N b J n F 1 b 3 Q 7 c G F z c 2 V u Z 2 V y X 2 N s Y X N z J n F 1 b 3 Q 7 L C Z x d W 9 0 O 3 N 1 c n Z p d m V k J n F 1 b 3 Q 7 L C Z x d W 9 0 O 2 5 h b W U m c X V v d D s s J n F 1 b 3 Q 7 c 2 V 4 J n F 1 b 3 Q 7 L C Z x d W 9 0 O 2 F n Z S Z x d W 9 0 O y w m c X V v d D t m Y X J l J n F 1 b 3 Q 7 L C Z x d W 9 0 O 2 V t Y m F y a 2 V k J n F 1 b 3 Q 7 L C Z x d W 9 0 O 2 Z h b W l s e V 9 z a X p l J n F 1 b 3 Q 7 L C Z x d W 9 0 O 2 F n Z V 9 n c m 9 1 c G V k 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d G l 0 Y W 5 p Y z M v Q X V 0 b 1 J l b W 9 2 Z W R D b 2 x 1 b W 5 z M S 5 7 c G F z c 2 V u Z 2 V y X 2 N s Y X N z L D B 9 J n F 1 b 3 Q 7 L C Z x d W 9 0 O 1 N l Y 3 R p b 2 4 x L 3 R p d G F u a W M z L 0 F 1 d G 9 S Z W 1 v d m V k Q 2 9 s d W 1 u c z E u e 3 N 1 c n Z p d m V k L D F 9 J n F 1 b 3 Q 7 L C Z x d W 9 0 O 1 N l Y 3 R p b 2 4 x L 3 R p d G F u a W M z L 0 F 1 d G 9 S Z W 1 v d m V k Q 2 9 s d W 1 u c z E u e 2 5 h b W U s M n 0 m c X V v d D s s J n F 1 b 3 Q 7 U 2 V j d G l v b j E v d G l 0 Y W 5 p Y z M v Q X V 0 b 1 J l b W 9 2 Z W R D b 2 x 1 b W 5 z M S 5 7 c 2 V 4 L D N 9 J n F 1 b 3 Q 7 L C Z x d W 9 0 O 1 N l Y 3 R p b 2 4 x L 3 R p d G F u a W M z L 0 F 1 d G 9 S Z W 1 v d m V k Q 2 9 s d W 1 u c z E u e 2 F n Z S w 0 f S Z x d W 9 0 O y w m c X V v d D t T Z W N 0 a W 9 u M S 9 0 a X R h b m l j M y 9 B d X R v U m V t b 3 Z l Z E N v b H V t b n M x L n t m Y X J l L D V 9 J n F 1 b 3 Q 7 L C Z x d W 9 0 O 1 N l Y 3 R p b 2 4 x L 3 R p d G F u a W M z L 0 F 1 d G 9 S Z W 1 v d m V k Q 2 9 s d W 1 u c z E u e 2 V t Y m F y a 2 V k L D Z 9 J n F 1 b 3 Q 7 L C Z x d W 9 0 O 1 N l Y 3 R p b 2 4 x L 3 R p d G F u a W M z L 0 F 1 d G 9 S Z W 1 v d m V k Q 2 9 s d W 1 u c z E u e 2 Z h b W l s e V 9 z a X p l L D d 9 J n F 1 b 3 Q 7 L C Z x d W 9 0 O 1 N l Y 3 R p b 2 4 x L 3 R p d G F u a W M z L 0 F 1 d G 9 S Z W 1 v d m V k Q 2 9 s d W 1 u c z E u e 2 F n Z V 9 n c m 9 1 c G V k L D h 9 J n F 1 b 3 Q 7 X S w m c X V v d D t D b 2 x 1 b W 5 D b 3 V u d C Z x d W 9 0 O z o 5 L C Z x d W 9 0 O 0 t l e U N v b H V t b k 5 h b W V z J n F 1 b 3 Q 7 O l t d L C Z x d W 9 0 O 0 N v b H V t b k l k Z W 5 0 a X R p Z X M m c X V v d D s 6 W y Z x d W 9 0 O 1 N l Y 3 R p b 2 4 x L 3 R p d G F u a W M z L 0 F 1 d G 9 S Z W 1 v d m V k Q 2 9 s d W 1 u c z E u e 3 B h c 3 N l b m d l c l 9 j b G F z c y w w f S Z x d W 9 0 O y w m c X V v d D t T Z W N 0 a W 9 u M S 9 0 a X R h b m l j M y 9 B d X R v U m V t b 3 Z l Z E N v b H V t b n M x L n t z d X J 2 a X Z l Z C w x f S Z x d W 9 0 O y w m c X V v d D t T Z W N 0 a W 9 u M S 9 0 a X R h b m l j M y 9 B d X R v U m V t b 3 Z l Z E N v b H V t b n M x L n t u Y W 1 l L D J 9 J n F 1 b 3 Q 7 L C Z x d W 9 0 O 1 N l Y 3 R p b 2 4 x L 3 R p d G F u a W M z L 0 F 1 d G 9 S Z W 1 v d m V k Q 2 9 s d W 1 u c z E u e 3 N l e C w z f S Z x d W 9 0 O y w m c X V v d D t T Z W N 0 a W 9 u M S 9 0 a X R h b m l j M y 9 B d X R v U m V t b 3 Z l Z E N v b H V t b n M x L n t h Z 2 U s N H 0 m c X V v d D s s J n F 1 b 3 Q 7 U 2 V j d G l v b j E v d G l 0 Y W 5 p Y z M v Q X V 0 b 1 J l b W 9 2 Z W R D b 2 x 1 b W 5 z M S 5 7 Z m F y Z S w 1 f S Z x d W 9 0 O y w m c X V v d D t T Z W N 0 a W 9 u M S 9 0 a X R h b m l j M y 9 B d X R v U m V t b 3 Z l Z E N v b H V t b n M x L n t l b W J h c m t l Z C w 2 f S Z x d W 9 0 O y w m c X V v d D t T Z W N 0 a W 9 u M S 9 0 a X R h b m l j M y 9 B d X R v U m V t b 3 Z l Z E N v b H V t b n M x L n t m Y W 1 p b H l f c 2 l 6 Z S w 3 f S Z x d W 9 0 O y w m c X V v d D t T Z W N 0 a W 9 u M S 9 0 a X R h b m l j M y 9 B d X R v U m V t b 3 Z l Z E N v b H V t b n M x L n t h Z 2 V f Z 3 J v d X B l Z C w 4 f S Z x d W 9 0 O 1 0 s J n F 1 b 3 Q 7 U m V s Y X R p b 2 5 z a G l w S W 5 m b y Z x d W 9 0 O z p b X X 0 i I C 8 + P C 9 T d G F i b G V F b n R y a W V z P j w v S X R l b T 4 8 S X R l b T 4 8 S X R l b U x v Y 2 F 0 a W 9 u P j x J d G V t V H l w Z T 5 G b 3 J t d W x h P C 9 J d G V t V H l w Z T 4 8 S X R l b V B h d G g + U 2 V j d G l v b j E v d G l 0 Y W 5 p Y z M v U 2 9 1 c m N l P C 9 J d G V t U G F 0 a D 4 8 L 0 l 0 Z W 1 M b 2 N h d G l v b j 4 8 U 3 R h Y m x l R W 5 0 c m l l c y A v P j w v S X R l b T 4 8 S X R l b T 4 8 S X R l b U x v Y 2 F 0 a W 9 u P j x J d G V t V H l w Z T 5 G b 3 J t d W x h P C 9 J d G V t V H l w Z T 4 8 S X R l b V B h d G g + U 2 V j d G l v b j E v d G l 0 Y W 5 p Y z M v U H J v b W 9 0 Z W Q l M j B I Z W F k Z X J z P C 9 J d G V t U G F 0 a D 4 8 L 0 l 0 Z W 1 M b 2 N h d G l v b j 4 8 U 3 R h Y m x l R W 5 0 c m l l c y A v P j w v S X R l b T 4 8 S X R l b T 4 8 S X R l b U x v Y 2 F 0 a W 9 u P j x J d G V t V H l w Z T 5 G b 3 J t d W x h P C 9 J d G V t V H l w Z T 4 8 S X R l b V B h d G g + U 2 V j d G l v b j E v d G l 0 Y W 5 p Y z M v Q 2 h h b m d l Z C U y M F R 5 c G U 8 L 0 l 0 Z W 1 Q Y X R o P j w v S X R l b U x v Y 2 F 0 a W 9 u P j x T d G F i b G V F b n R y a W V z I C 8 + P C 9 J d G V t P j x J d G V t P j x J d G V t T G 9 j Y X R p b 2 4 + P E l 0 Z W 1 U e X B l P k Z v c m 1 1 b G E 8 L 0 l 0 Z W 1 U e X B l P j x J d G V t U G F 0 a D 5 T Z W N 0 a W 9 u M S 9 0 a X R h b m l j M y 9 S Z W 5 h b W V k J T I w Q 2 9 s d W 1 u c z w v S X R l b V B h d G g + P C 9 J d G V t T G 9 j Y X R p b 2 4 + P F N 0 Y W J s Z U V u d H J p Z X M g L z 4 8 L 0 l 0 Z W 0 + P E l 0 Z W 0 + P E l 0 Z W 1 M b 2 N h d G l v b j 4 8 S X R l b V R 5 c G U + R m 9 y b X V s Y T w v S X R l b V R 5 c G U + P E l 0 Z W 1 Q Y X R o P l N l Y 3 R p b 2 4 x L 3 R p d G F u a W M z L 0 N o Y W 5 n Z W Q l M j B U e X B l M T w v S X R l b V B h d G g + P C 9 J d G V t T G 9 j Y X R p b 2 4 + P F N 0 Y W J s Z U V u d H J p Z X M g L z 4 8 L 0 l 0 Z W 0 + P E l 0 Z W 0 + P E l 0 Z W 1 M b 2 N h d G l v b j 4 8 S X R l b V R 5 c G U + R m 9 y b X V s Y T w v S X R l b V R 5 c G U + P E l 0 Z W 1 Q Y X R o P l N l Y 3 R p b 2 4 x L 3 R p d G F u a W M z L 1 J l c G x h Y 2 V k J T I w V m F s d W U 8 L 0 l 0 Z W 1 Q Y X R o P j w v S X R l b U x v Y 2 F 0 a W 9 u P j x T d G F i b G V F b n R y a W V z I C 8 + P C 9 J d G V t P j x J d G V t P j x J d G V t T G 9 j Y X R p b 2 4 + P E l 0 Z W 1 U e X B l P k Z v c m 1 1 b G E 8 L 0 l 0 Z W 1 U e X B l P j x J d G V t U G F 0 a D 5 T Z W N 0 a W 9 u M S 9 0 a X R h b m l j M y 9 S Z X B s Y W N l Z C U y M F Z h b H V l M T w v S X R l b V B h d G g + P C 9 J d G V t T G 9 j Y X R p b 2 4 + P F N 0 Y W J s Z U V u d H J p Z X M g L z 4 8 L 0 l 0 Z W 0 + P E l 0 Z W 0 + P E l 0 Z W 1 M b 2 N h d G l v b j 4 8 S X R l b V R 5 c G U + R m 9 y b X V s Y T w v S X R l b V R 5 c G U + P E l 0 Z W 1 Q Y X R o P l N l Y 3 R p b 2 4 x L 3 R p d G F u a W M z L 1 J l c G x h Y 2 V k J T I w V m F s d W U y P C 9 J d G V t U G F 0 a D 4 8 L 0 l 0 Z W 1 M b 2 N h d G l v b j 4 8 U 3 R h Y m x l R W 5 0 c m l l c y A v P j w v S X R l b T 4 8 S X R l b T 4 8 S X R l b U x v Y 2 F 0 a W 9 u P j x J d G V t V H l w Z T 5 G b 3 J t d W x h P C 9 J d G V t V H l w Z T 4 8 S X R l b V B h d G g + U 2 V j d G l v b j E v d G l 0 Y W 5 p Y z M v U m V t b 3 Z l Z C U y M E J s Y W 5 r J T I w U m 9 3 c z w v S X R l b V B h d G g + P C 9 J d G V t T G 9 j Y X R p b 2 4 + P F N 0 Y W J s Z U V u d H J p Z X M g L z 4 8 L 0 l 0 Z W 0 + P E l 0 Z W 0 + P E l 0 Z W 1 M b 2 N h d G l v b j 4 8 S X R l b V R 5 c G U + R m 9 y b X V s Y T w v S X R l b V R 5 c G U + P E l 0 Z W 1 Q Y X R o P l N l Y 3 R p b 2 4 x L 3 R p d G F u a W M z L 1 J l c G x h Y 2 V k J T I w V m F s d W U z P C 9 J d G V t U G F 0 a D 4 8 L 0 l 0 Z W 1 M b 2 N h d G l v b j 4 8 U 3 R h Y m x l R W 5 0 c m l l c y A v P j w v S X R l b T 4 8 S X R l b T 4 8 S X R l b U x v Y 2 F 0 a W 9 u P j x J d G V t V H l w Z T 5 G b 3 J t d W x h P C 9 J d G V t V H l w Z T 4 8 S X R l b V B h d G g + U 2 V j d G l v b j E v d G l 0 Y W 5 p Y z M v Q W R k Z W Q l M j B D d X N 0 b 2 0 8 L 0 l 0 Z W 1 Q Y X R o P j w v S X R l b U x v Y 2 F 0 a W 9 u P j x T d G F i b G V F b n R y a W V z I C 8 + P C 9 J d G V t P j x J d G V t P j x J d G V t T G 9 j Y X R p b 2 4 + P E l 0 Z W 1 U e X B l P k Z v c m 1 1 b G E 8 L 0 l 0 Z W 1 U e X B l P j x J d G V t U G F 0 a D 5 T Z W N 0 a W 9 u M S 9 0 a X R h b m l j M y 9 D a G F u Z 2 V k J T I w V H l w Z T I 8 L 0 l 0 Z W 1 Q Y X R o P j w v S X R l b U x v Y 2 F 0 a W 9 u P j x T d G F i b G V F b n R y a W V z I C 8 + P C 9 J d G V t P j x J d G V t P j x J d G V t T G 9 j Y X R p b 2 4 + P E l 0 Z W 1 U e X B l P k Z v c m 1 1 b G E 8 L 0 l 0 Z W 1 U e X B l P j x J d G V t U G F 0 a D 5 T Z W N 0 a W 9 u M S 9 0 a X R h b m l j M y 9 S Z X B s Y W N l Z C U y M F Z h b H V l N D w v S X R l b V B h d G g + P C 9 J d G V t T G 9 j Y X R p b 2 4 + P F N 0 Y W J s Z U V u d H J p Z X M g L z 4 8 L 0 l 0 Z W 0 + P E l 0 Z W 0 + P E l 0 Z W 1 M b 2 N h d G l v b j 4 8 S X R l b V R 5 c G U + R m 9 y b X V s Y T w v S X R l b V R 5 c G U + P E l 0 Z W 1 Q Y X R o P l N l Y 3 R p b 2 4 x L 3 R p d G F u a W M z L 1 J l c G x h Y 2 V k J T I w V m F s d W U 1 P C 9 J d G V t U G F 0 a D 4 8 L 0 l 0 Z W 1 M b 2 N h d G l v b j 4 8 U 3 R h Y m x l R W 5 0 c m l l c y A v P j w v S X R l b T 4 8 S X R l b T 4 8 S X R l b U x v Y 2 F 0 a W 9 u P j x J d G V t V H l w Z T 5 G b 3 J t d W x h P C 9 J d G V t V H l w Z T 4 8 S X R l b V B h d G g + U 2 V j d G l v b j E v d G l 0 Y W 5 p Y z M v U m V t b 3 Z l Z C U y M E N v b H V t b n M 8 L 0 l 0 Z W 1 Q Y X R o P j w v S X R l b U x v Y 2 F 0 a W 9 u P j x T d G F i b G V F b n R y a W V z I C 8 + P C 9 J d G V t P j x J d G V t P j x J d G V t T G 9 j Y X R p b 2 4 + P E l 0 Z W 1 U e X B l P k Z v c m 1 1 b G E 8 L 0 l 0 Z W 1 U e X B l P j x J d G V t U G F 0 a D 5 T Z W N 0 a W 9 u M S 9 0 a X R h b m l j M y 9 S Z X B s Y W N l Z C U y M F Z h b H V l N j w v S X R l b V B h d G g + P C 9 J d G V t T G 9 j Y X R p b 2 4 + P F N 0 Y W J s Z U V u d H J p Z X M g L z 4 8 L 0 l 0 Z W 0 + P E l 0 Z W 0 + P E l 0 Z W 1 M b 2 N h d G l v b j 4 8 S X R l b V R 5 c G U + R m 9 y b X V s Y T w v S X R l b V R 5 c G U + P E l 0 Z W 1 Q Y X R o P l N l Y 3 R p b 2 4 x L 3 R p d G F u a W M z L 1 J l c G x h Y 2 V k J T I w V m F s d W U 3 P C 9 J d G V t U G F 0 a D 4 8 L 0 l 0 Z W 1 M b 2 N h d G l v b j 4 8 U 3 R h Y m x l R W 5 0 c m l l c y A v P j w v S X R l b T 4 8 S X R l b T 4 8 S X R l b U x v Y 2 F 0 a W 9 u P j x J d G V t V H l w Z T 5 G b 3 J t d W x h P C 9 J d G V t V H l w Z T 4 8 S X R l b V B h d G g + U 2 V j d G l v b j E v d G l 0 Y W 5 p Y z M v U m V w b G F j Z W Q l M j B W Y W x 1 Z T g 8 L 0 l 0 Z W 1 Q Y X R o P j w v S X R l b U x v Y 2 F 0 a W 9 u P j x T d G F i b G V F b n R y a W V z I C 8 + P C 9 J d G V t P j x J d G V t P j x J d G V t T G 9 j Y X R p b 2 4 + P E l 0 Z W 1 U e X B l P k Z v c m 1 1 b G E 8 L 0 l 0 Z W 1 U e X B l P j x J d G V t U G F 0 a D 5 T Z W N 0 a W 9 u M S 9 0 a X R h b m l j M y 9 B Z G R l Z C U y M E N 1 c 3 R v b T E 8 L 0 l 0 Z W 1 Q Y X R o P j w v S X R l b U x v Y 2 F 0 a W 9 u P j x T d G F i b G V F b n R y a W V z I C 8 + P C 9 J d G V t P j w v S X R l b X M + P C 9 M b 2 N h b F B h Y 2 t h Z 2 V N Z X R h Z G F 0 Y U Z p b G U + F g A A A F B L B Q Y A A A A A A A A A A A A A A A A A A A A A A A A m A Q A A A Q A A A N C M n d 8 B F d E R j H o A w E / C l + s B A A A A L F y I e U g O G k e H x + U 7 T K u K 3 w A A A A A C A A A A A A A Q Z g A A A A E A A C A A A A B k c a S U r c G j h m / u N U i m 5 i W T f A w 8 M e H 9 I h W 4 j K U 4 j / g i a A A A A A A O g A A A A A I A A C A A A A C c 4 L E 7 N P P O z i g v Q 8 D w 4 M 9 E W l g V U K d h U g U M 7 p + F z h L s U F A A A A B k 4 d E Q J E r 4 + O i c d C K K A l s l w x J z x Z h g 6 / A w w c h 8 / 8 C E e c 5 e u Z 0 T w o h S Y Y + 6 d o C i l R P H X 2 3 Y i O l 8 O I I 7 4 T 2 V a z / H F e G D Q 8 i w e M Z m 1 7 w e 0 N x 3 8 E A A A A A T + a d j Q k r 6 Z H 1 4 G i R I h 0 G O G 1 4 p m s s n B b 3 K q E C c e S H t W x o w x A s X / 0 C W 3 W w K u n o Y / 0 M E R q i k 5 E t 0 h H I P i z j c l k d F < / D a t a M a s h u p > 
</file>

<file path=customXml/itemProps1.xml><?xml version="1.0" encoding="utf-8"?>
<ds:datastoreItem xmlns:ds="http://schemas.openxmlformats.org/officeDocument/2006/customXml" ds:itemID="{65466A99-314E-47B5-85FA-B78502BC3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Analysis</vt:lpstr>
      <vt:lpstr>Cleaned</vt:lpstr>
      <vt:lpstr>raw_data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Projects &amp; Programs</dc:creator>
  <cp:lastModifiedBy>achiever2025@outlook.com</cp:lastModifiedBy>
  <dcterms:created xsi:type="dcterms:W3CDTF">2025-01-06T09:17:40Z</dcterms:created>
  <dcterms:modified xsi:type="dcterms:W3CDTF">2025-03-06T04:25:07Z</dcterms:modified>
</cp:coreProperties>
</file>