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2 PnP\Rev2.0 documents\"/>
    </mc:Choice>
  </mc:AlternateContent>
  <xr:revisionPtr revIDLastSave="0" documentId="13_ncr:1_{5EDCAF4D-7E35-40A4-A4CF-7D1630666542}" xr6:coauthVersionLast="41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" i="1" l="1"/>
  <c r="R50" i="1"/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P39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<sst xmlns="http://schemas.openxmlformats.org/spreadsheetml/2006/main" count="357" uniqueCount="293">
  <si>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</si>
  <si>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</si>
  <si>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</si>
  <si>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</si>
  <si>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</si>
  <si>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</si>
  <si>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</si>
  <si>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</si>
  <si>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</si>
  <si>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</si>
  <si>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</si>
  <si>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</si>
  <si>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</si>
  <si>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</si>
  <si>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</si>
  <si>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</si>
  <si>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</si>
  <si>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</si>
  <si>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</si>
  <si>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</si>
  <si>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</si>
  <si>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</si>
  <si>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</si>
  <si>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</si>
  <si>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</si>
  <si>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</si>
  <si>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</si>
  <si>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</si>
  <si>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</si>
  <si>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</si>
  <si>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</si>
  <si>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</si>
  <si>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</si>
  <si>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</si>
  <si>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</si>
  <si>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</si>
  <si>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</si>
  <si>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</si>
  <si>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</si>
  <si>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</si>
  <si>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</si>
  <si>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</si>
  <si>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</si>
  <si>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</si>
  <si>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</si>
  <si>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</si>
  <si>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</si>
  <si>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</si>
  <si>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</si>
  <si>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</si>
  <si>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</si>
  <si>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</si>
  <si>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</si>
  <si>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</si>
  <si>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</si>
  <si>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</si>
  <si>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</si>
  <si>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</si>
  <si>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</si>
  <si>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</si>
  <si>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</si>
  <si>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</si>
  <si>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</si>
  <si>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</si>
  <si>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</si>
  <si>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</si>
  <si>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</si>
  <si>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</si>
  <si>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</si>
  <si>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</si>
  <si>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</si>
  <si>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</si>
  <si>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</si>
  <si>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</si>
  <si>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</si>
  <si>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</si>
  <si>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</si>
  <si>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</si>
  <si>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</si>
  <si>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</si>
  <si>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</si>
  <si>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</si>
  <si>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</si>
  <si>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</si>
  <si>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</si>
  <si>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</si>
  <si>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</si>
  <si>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</si>
  <si>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</si>
  <si>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</si>
  <si>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</si>
  <si>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</si>
  <si>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</si>
  <si>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</si>
  <si>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</si>
  <si>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</si>
  <si>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</si>
  <si>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</si>
  <si>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</si>
  <si>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</si>
  <si>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</si>
  <si>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</si>
  <si>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</si>
  <si>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</si>
  <si>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</si>
  <si>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</si>
  <si>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</si>
  <si>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</si>
  <si>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</si>
  <si>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</si>
  <si>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</si>
  <si>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</si>
  <si>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</si>
  <si>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</si>
  <si>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</si>
  <si>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</si>
  <si>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</si>
  <si>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</si>
  <si>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</si>
  <si>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</si>
  <si>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</si>
  <si>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</si>
  <si>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</si>
  <si>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</si>
  <si>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</si>
  <si>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</si>
  <si>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</si>
  <si>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</si>
  <si>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</si>
  <si>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</si>
  <si>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</si>
  <si>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</si>
  <si>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</si>
  <si>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</si>
  <si>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</si>
  <si>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</si>
  <si>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</si>
  <si>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</si>
  <si>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</si>
  <si>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</si>
  <si>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</si>
  <si>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</si>
  <si>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</si>
  <si>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</si>
  <si>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</si>
  <si>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</si>
  <si>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</si>
  <si>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</si>
  <si>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</si>
  <si>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</si>
  <si>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</si>
  <si>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</si>
  <si>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</si>
  <si>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</si>
  <si>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</si>
  <si>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</si>
  <si>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</si>
  <si>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</si>
  <si>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</si>
  <si>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</si>
  <si>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</si>
  <si>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</si>
  <si>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</si>
  <si>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</si>
  <si>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</si>
  <si>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</si>
  <si>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</si>
  <si>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</si>
  <si>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</si>
  <si>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</si>
  <si>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</si>
  <si>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</si>
  <si>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</si>
  <si>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</si>
  <si>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</si>
  <si>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</si>
  <si>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</si>
  <si>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</si>
  <si>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</si>
  <si>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</si>
  <si>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</si>
  <si>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</si>
  <si>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</si>
  <si>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</si>
  <si>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</si>
  <si>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</si>
  <si>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</si>
  <si>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</si>
  <si>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</si>
  <si>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</si>
  <si>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</si>
  <si>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</si>
  <si>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</si>
  <si>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</si>
  <si>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</si>
  <si>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</si>
  <si>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</si>
  <si>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</si>
  <si>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</si>
  <si>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</si>
  <si>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</si>
  <si>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</si>
  <si>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</si>
  <si>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</si>
  <si>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</si>
  <si>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</si>
  <si>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</si>
  <si>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</si>
  <si>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</si>
  <si>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</si>
  <si>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</si>
  <si>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</si>
  <si>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</si>
  <si>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</si>
  <si>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</si>
  <si>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</si>
  <si>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</si>
  <si>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</si>
  <si>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</si>
  <si>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</si>
  <si>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</si>
  <si>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</si>
  <si>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</si>
  <si>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</si>
  <si>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</si>
  <si>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</si>
  <si>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</si>
  <si>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</si>
  <si>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</si>
  <si>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</si>
  <si>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</si>
  <si>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</si>
  <si>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</si>
  <si>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</si>
  <si>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</si>
  <si>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</si>
  <si>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</si>
  <si>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</si>
  <si>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</si>
  <si>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</si>
  <si>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</si>
  <si>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</si>
  <si>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</si>
  <si>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</si>
  <si>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</si>
  <si>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</si>
  <si>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</si>
  <si>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</si>
  <si>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</si>
  <si>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</si>
  <si>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</si>
  <si>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</si>
  <si>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</si>
  <si>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</si>
  <si>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</si>
  <si>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</si>
  <si>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</si>
  <si>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</si>
  <si>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</si>
  <si>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</si>
  <si>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</si>
  <si>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</si>
  <si>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</si>
  <si>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</si>
  <si>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</si>
  <si>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</si>
  <si>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</si>
  <si>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</si>
  <si>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</si>
  <si>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</si>
  <si>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</si>
  <si>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</si>
  <si>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</si>
  <si>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</si>
  <si>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</si>
  <si>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</si>
  <si>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</si>
  <si>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</si>
  <si>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</si>
  <si>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</si>
  <si>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</si>
  <si>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</si>
  <si>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</si>
  <si>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</si>
  <si>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</si>
  <si>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</si>
  <si>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</si>
  <si>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</si>
  <si>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</si>
  <si>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</si>
  <si>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</si>
  <si>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Q1,Q2,Q3,Q4,Q5,Q6</t>
  </si>
  <si>
    <t>Hardware for ms41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</si>
</sst>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A43" zoomScale="113" zoomScaleNormal="113" workbookViewId="0">
      <selection activeCell="D65" sqref="D6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289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265</v>
      </c>
      <c r="C10" s="3" t="s">
        <v>266</v>
      </c>
      <c r="D10" s="3" t="s">
        <v>268</v>
      </c>
      <c r="E10" s="3" t="s">
        <v>11</v>
      </c>
      <c r="F10" s="3"/>
      <c r="G10" s="3" t="s">
        <v>9</v>
      </c>
      <c r="H10" s="3" t="s">
        <v>267</v>
      </c>
      <c r="I10" s="2" t="s">
        <v>270</v>
      </c>
      <c r="J10" s="33" t="s">
        <v>269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273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277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291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22</v>
      </c>
      <c r="B32" s="4" t="s">
        <v>290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1.3199999999999998</v>
      </c>
      <c r="N32" s="6">
        <f t="shared" ref="N32:N39" si="9">L32*A32</f>
        <v>2.42</v>
      </c>
      <c r="O32" s="4"/>
      <c r="P32" s="4" t="str">
        <f t="shared" ref="P32:P41" si="10">IF(NOT(I32=""),A32&amp;","&amp;I32,"")</f>
        <v>22,1.00KXBK-ND</v>
      </c>
      <c r="Q32" t="str">
        <f t="shared" ref="Q32:Q39" si="11">"Resistor - " &amp; A32&amp;"x "&amp;C32</f>
        <v>Resistor - 22x 1k</v>
      </c>
      <c r="R32" t="str">
        <f t="shared" ref="R32:R41" si="12">IF(NOT(J32=""),J32&amp;"|"&amp;A32,"")</f>
        <v>603-MFR-25FBF52-1K|22</v>
      </c>
      <c r="S32" t="str">
        <f t="shared" ref="S32:S41" si="13">H32&amp;" "&amp;A32</f>
        <v>MFR-25FBF52-1K 22</v>
      </c>
    </row>
    <row r="33" spans="1:19" ht="16.5" thickBot="1">
      <c r="A33" s="17">
        <f>LEN(B33)-LEN(SUBSTITUTE(B33,",",""))+1</f>
        <v>6</v>
      </c>
      <c r="B33" s="11" t="s">
        <v>276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9</v>
      </c>
      <c r="B35" s="4" t="s">
        <v>274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272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275</v>
      </c>
      <c r="C38" s="3">
        <v>150</v>
      </c>
      <c r="D38" s="3" t="s">
        <v>283</v>
      </c>
      <c r="E38" s="3"/>
      <c r="F38" s="3"/>
      <c r="G38" s="3" t="s">
        <v>284</v>
      </c>
      <c r="H38" s="3" t="s">
        <v>286</v>
      </c>
      <c r="I38" s="2" t="s">
        <v>287</v>
      </c>
      <c r="J38" s="2" t="s">
        <v>285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288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271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282</v>
      </c>
      <c r="C47" s="12" t="s">
        <v>279</v>
      </c>
      <c r="D47" s="3" t="s">
        <v>278</v>
      </c>
      <c r="E47" s="3" t="s">
        <v>217</v>
      </c>
      <c r="F47" s="12"/>
      <c r="G47" s="12" t="s">
        <v>38</v>
      </c>
      <c r="H47" s="12" t="s">
        <v>279</v>
      </c>
      <c r="I47" s="12" t="s">
        <v>280</v>
      </c>
      <c r="J47" s="2" t="s">
        <v>281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292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292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ref="P50" si="19">IF(NOT(I50=""),A50&amp;","&amp;I50,"")</f>
        <v/>
      </c>
      <c r="R50" t="str">
        <f t="shared" ref="R50" si="20">IF(NOT(J50=""),J50&amp;"|"&amp;A50,"")</f>
        <v/>
      </c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263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108.58</v>
      </c>
      <c r="N57" s="10">
        <f>SUM(N3:N52)</f>
        <v>125.822</v>
      </c>
      <c r="O57" s="9" t="s">
        <v>65</v>
      </c>
    </row>
    <row r="61" spans="1:19">
      <c r="B61" t="s">
        <v>219</v>
      </c>
    </row>
    <row r="62" spans="1:19">
      <c r="B62" t="s">
        <v>242</v>
      </c>
    </row>
    <row r="63" spans="1:19">
      <c r="B63" t="s">
        <v>264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21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KEMPPAINEN,PASI (K-Finland,ex1)</cp:lastModifiedBy>
  <cp:lastPrinted>2020-01-11T14:22:13Z</cp:lastPrinted>
  <dcterms:created xsi:type="dcterms:W3CDTF">2014-08-24T22:56:25Z</dcterms:created>
  <dcterms:modified xsi:type="dcterms:W3CDTF">2020-02-22T00:36:31Z</dcterms:modified>
</cp:coreProperties>
</file>