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 PnP\Rev2.0 documents\"/>
    </mc:Choice>
  </mc:AlternateContent>
  <xr:revisionPtr revIDLastSave="0" documentId="13_ncr:1_{45233F10-098F-4886-B2EE-C041929036FF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1" l="1"/>
  <c r="S28" i="1"/>
  <c r="S29" i="1"/>
  <c r="R28" i="1"/>
  <c r="R29" i="1"/>
  <c r="Q28" i="1"/>
  <c r="Q29" i="1"/>
  <c r="P28" i="1"/>
  <c r="P29" i="1"/>
  <c r="S50" i="1" l="1"/>
  <c r="R50" i="1"/>
  <c r="Q50" i="1"/>
  <c r="P50" i="1"/>
  <c r="N50" i="1"/>
  <c r="M50" i="1"/>
  <c r="M51" i="1"/>
  <c r="N51" i="1"/>
  <c r="P51" i="1"/>
  <c r="Q51" i="1"/>
  <c r="R51" i="1"/>
  <c r="S51" i="1"/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N28" i="1" l="1"/>
  <c r="M28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5" i="1"/>
  <c r="P36" i="1"/>
  <c r="P40" i="1"/>
  <c r="P41" i="1"/>
  <c r="P44" i="1"/>
  <c r="P48" i="1"/>
  <c r="P2" i="1"/>
  <c r="P39" i="1" l="1"/>
  <c r="P7" i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N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<sst xmlns="http://schemas.openxmlformats.org/spreadsheetml/2006/main" count="363" uniqueCount="300">
  <si>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</si>
  <si>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</si>
  <si>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</si>
  <si>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</si>
  <si>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</si>
  <si>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</si>
  <si>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</si>
  <si>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</si>
  <si>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</si>
  <si>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</si>
  <si>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</si>
  <si>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</si>
  <si>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</si>
  <si>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</si>
  <si>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</si>
  <si>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</si>
  <si>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</si>
  <si>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</si>
  <si>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</si>
  <si>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</si>
  <si>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</si>
  <si>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</si>
  <si>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</si>
  <si>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</si>
  <si>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</si>
  <si>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</si>
  <si>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</si>
  <si>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</si>
  <si>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</si>
  <si>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</si>
  <si>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</si>
  <si>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</si>
  <si>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</si>
  <si>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</si>
  <si>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</si>
  <si>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</si>
  <si>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</si>
  <si>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</si>
  <si>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</si>
  <si>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</si>
  <si>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</si>
  <si>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</si>
  <si>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</si>
  <si>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</si>
  <si>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</si>
  <si>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</si>
  <si>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</si>
  <si>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</si>
  <si>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</si>
  <si>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</si>
  <si>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</si>
  <si>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</si>
  <si>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</si>
  <si>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</si>
  <si>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</si>
  <si>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</si>
  <si>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</si>
  <si>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</si>
  <si>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</si>
  <si>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</si>
  <si>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</si>
  <si>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</si>
  <si>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</si>
  <si>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</si>
  <si>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</si>
  <si>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</si>
  <si>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</si>
  <si>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</si>
  <si>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</si>
  <si>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</si>
  <si>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</si>
  <si>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</si>
  <si>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</si>
  <si>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</si>
  <si>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</si>
  <si>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</si>
  <si>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</si>
  <si>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</si>
  <si>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</si>
  <si>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</si>
  <si>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</si>
  <si>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</si>
  <si>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</si>
  <si>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</si>
  <si>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</si>
  <si>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</si>
  <si>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</si>
  <si>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</si>
  <si>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</si>
  <si>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</si>
  <si>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</si>
  <si>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</si>
  <si>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</si>
  <si>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</si>
  <si>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</si>
  <si>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</si>
  <si>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</si>
  <si>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</si>
  <si>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</si>
  <si>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</si>
  <si>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</si>
  <si>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</si>
  <si>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</si>
  <si>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</si>
  <si>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</si>
  <si>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</si>
  <si>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</si>
  <si>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</si>
  <si>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</si>
  <si>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</si>
  <si>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</si>
  <si>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</si>
  <si>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</si>
  <si>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</si>
  <si>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</si>
  <si>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</si>
  <si>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</si>
  <si>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</si>
  <si>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</si>
  <si>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</si>
  <si>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</si>
  <si>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</si>
  <si>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</si>
  <si>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</si>
  <si>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</si>
  <si>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</si>
  <si>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</si>
  <si>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</si>
  <si>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</si>
  <si>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</si>
  <si>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</si>
  <si>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</si>
  <si>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</si>
  <si>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</si>
  <si>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</si>
  <si>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</si>
  <si>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</si>
  <si>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</si>
  <si>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</si>
  <si>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</si>
  <si>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</si>
  <si>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</si>
  <si>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</si>
  <si>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</si>
  <si>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</si>
  <si>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</si>
  <si>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</si>
  <si>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</si>
  <si>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</si>
  <si>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</si>
  <si>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</si>
  <si>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</si>
  <si>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</si>
  <si>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</si>
  <si>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</si>
  <si>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</si>
  <si>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</si>
  <si>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</si>
  <si>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</si>
  <si>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</si>
  <si>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</si>
  <si>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</si>
  <si>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</si>
  <si>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</si>
  <si>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</si>
  <si>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</si>
  <si>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</si>
  <si>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</si>
  <si>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</si>
  <si>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</si>
  <si>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</si>
  <si>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</si>
  <si>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</si>
  <si>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</si>
  <si>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</si>
  <si>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</si>
  <si>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</si>
  <si>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</si>
  <si>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</si>
  <si>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</si>
  <si>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</si>
  <si>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</si>
  <si>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</si>
  <si>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</si>
  <si>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</si>
  <si>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</si>
  <si>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</si>
  <si>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</si>
  <si>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</si>
  <si>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</si>
  <si>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</si>
  <si>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</si>
  <si>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</si>
  <si>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</si>
  <si>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</si>
  <si>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</si>
  <si>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</si>
  <si>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</si>
  <si>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</si>
  <si>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</si>
  <si>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</si>
  <si>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</si>
  <si>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</si>
  <si>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</si>
  <si>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</si>
  <si>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</si>
  <si>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</si>
  <si>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</si>
  <si>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</si>
  <si>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</si>
  <si>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</si>
  <si>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</si>
  <si>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</si>
  <si>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</si>
  <si>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</si>
  <si>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</si>
  <si>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</si>
  <si>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</si>
  <si>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</si>
  <si>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</si>
  <si>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</si>
  <si>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</si>
  <si>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</si>
  <si>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</si>
  <si>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</si>
  <si>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</si>
  <si>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</si>
  <si>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</si>
  <si>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</si>
  <si>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</si>
  <si>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</si>
  <si>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</si>
  <si>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</si>
  <si>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</si>
  <si>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</si>
  <si>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</si>
  <si>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</si>
  <si>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</si>
  <si>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</si>
  <si>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</si>
  <si>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</si>
  <si>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</si>
  <si>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</si>
  <si>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</si>
  <si>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</si>
  <si>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</si>
  <si>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</si>
  <si>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</si>
  <si>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</si>
  <si>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</si>
  <si>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</si>
  <si>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</si>
  <si>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</si>
  <si>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</si>
  <si>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</si>
  <si>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</si>
  <si>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</si>
  <si>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</si>
  <si>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</si>
  <si>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</si>
  <si>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</si>
  <si>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</si>
  <si>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</si>
  <si>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</si>
  <si>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</si>
  <si>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</si>
  <si>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</si>
  <si>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</si>
  <si>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</si>
  <si>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</si>
  <si>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</si>
  <si>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</si>
  <si>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</si>
  <si>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</si>
  <si>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</si>
  <si>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</si>
  <si>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</si>
  <si>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</si>
  <si>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</si>
  <si>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</si>
  <si>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</si>
  <si>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</si>
  <si>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</si>
  <si>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</si>
  <si>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</si>
  <si>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</si>
  <si>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</si>
  <si>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</si>
  <si>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R11,R14,R17,R35,R37,R38,R48,R49,R55,R56</t>
  </si>
  <si>
    <t>R1,R3,R26,R28,R33,R61</t>
  </si>
  <si>
    <r>
      <t>R10,R13,R16,R21,R23,R24,R29,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</si>
  <si>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LED1,LED2,LED3,LED4,LED5,LED6</t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</si>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</sst>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J1" zoomScale="113" zoomScaleNormal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2.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282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265</v>
      </c>
      <c r="C10" s="3" t="s">
        <v>266</v>
      </c>
      <c r="D10" s="3" t="s">
        <v>268</v>
      </c>
      <c r="E10" s="3" t="s">
        <v>11</v>
      </c>
      <c r="F10" s="3"/>
      <c r="G10" s="3" t="s">
        <v>9</v>
      </c>
      <c r="H10" s="3" t="s">
        <v>267</v>
      </c>
      <c r="I10" s="2" t="s">
        <v>270</v>
      </c>
      <c r="J10" s="33" t="s">
        <v>269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284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285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17</v>
      </c>
      <c r="B32" s="4" t="s">
        <v>290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3</v>
      </c>
      <c r="B33" s="11" t="s">
        <v>283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0.66</v>
      </c>
      <c r="N33" s="6">
        <f t="shared" si="9"/>
        <v>0.44999999999999996</v>
      </c>
      <c r="O33" s="11" t="s">
        <v>79</v>
      </c>
      <c r="P33" s="4" t="str">
        <f t="shared" si="10"/>
        <v>3,A105963CT-ND</v>
      </c>
      <c r="Q33" t="str">
        <f t="shared" si="11"/>
        <v>Resistor - 3x 680</v>
      </c>
      <c r="R33" t="str">
        <f t="shared" si="12"/>
        <v>279-LR1F680R|3</v>
      </c>
      <c r="S33" t="str">
        <f t="shared" si="13"/>
        <v>1622545-1 3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6</v>
      </c>
      <c r="B35" s="4" t="s">
        <v>289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0.84000000000000008</v>
      </c>
      <c r="N35" s="6">
        <f t="shared" si="9"/>
        <v>0.96</v>
      </c>
      <c r="O35" s="4"/>
      <c r="P35" s="4" t="str">
        <f t="shared" si="10"/>
        <v>6,2.49KXBK-ND</v>
      </c>
      <c r="Q35" t="str">
        <f t="shared" si="11"/>
        <v>Resistor - 6x 1% 2.49k</v>
      </c>
      <c r="R35" t="str">
        <f t="shared" si="12"/>
        <v>603-MFR-25FBF52-2K49|6</v>
      </c>
      <c r="S35" t="str">
        <f t="shared" si="13"/>
        <v>MFR-25FBF52-2K49 6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288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3</v>
      </c>
      <c r="B38" s="4" t="s">
        <v>287</v>
      </c>
      <c r="C38" s="3">
        <v>150</v>
      </c>
      <c r="D38" s="3" t="s">
        <v>276</v>
      </c>
      <c r="E38" s="3"/>
      <c r="F38" s="3"/>
      <c r="G38" s="3" t="s">
        <v>277</v>
      </c>
      <c r="H38" s="3" t="s">
        <v>279</v>
      </c>
      <c r="I38" s="2" t="s">
        <v>280</v>
      </c>
      <c r="J38" s="2" t="s">
        <v>278</v>
      </c>
      <c r="K38" s="5">
        <v>0.27</v>
      </c>
      <c r="L38" s="5">
        <v>0.23</v>
      </c>
      <c r="M38" s="6">
        <f t="shared" si="8"/>
        <v>0.81</v>
      </c>
      <c r="N38" s="6">
        <f t="shared" si="9"/>
        <v>0.69000000000000006</v>
      </c>
      <c r="O38" s="4"/>
      <c r="P38" s="4" t="str">
        <f t="shared" si="10"/>
        <v>3,PPC150W-1CT-ND</v>
      </c>
      <c r="Q38" t="str">
        <f t="shared" si="11"/>
        <v>Resistor - 3x 150</v>
      </c>
      <c r="R38" t="str">
        <f t="shared" si="12"/>
        <v>594-5073NW150R0J|3</v>
      </c>
      <c r="S38" t="str">
        <f t="shared" si="13"/>
        <v>PR01000101500JR500 3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281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286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275</v>
      </c>
      <c r="C47" s="12" t="s">
        <v>272</v>
      </c>
      <c r="D47" s="3" t="s">
        <v>271</v>
      </c>
      <c r="E47" s="3" t="s">
        <v>217</v>
      </c>
      <c r="F47" s="12"/>
      <c r="G47" s="12" t="s">
        <v>38</v>
      </c>
      <c r="H47" s="12" t="s">
        <v>272</v>
      </c>
      <c r="I47" s="12" t="s">
        <v>273</v>
      </c>
      <c r="J47" s="2" t="s">
        <v>274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292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customHeight="1" thickBot="1">
      <c r="A50" s="17">
        <v>10</v>
      </c>
      <c r="B50" s="11" t="s">
        <v>293</v>
      </c>
      <c r="C50" s="12" t="s">
        <v>294</v>
      </c>
      <c r="D50" s="3" t="s">
        <v>295</v>
      </c>
      <c r="E50" s="3"/>
      <c r="F50" s="12"/>
      <c r="G50" s="12" t="s">
        <v>296</v>
      </c>
      <c r="H50" s="12" t="s">
        <v>297</v>
      </c>
      <c r="I50" s="12" t="s">
        <v>298</v>
      </c>
      <c r="J50" s="2" t="s">
        <v>299</v>
      </c>
      <c r="K50" s="6">
        <v>0.55000000000000004</v>
      </c>
      <c r="L50" s="6">
        <v>0.67300000000000004</v>
      </c>
      <c r="M50" s="6">
        <f>K50*A50</f>
        <v>5.5</v>
      </c>
      <c r="N50" s="6">
        <f>L50*A50</f>
        <v>6.73</v>
      </c>
      <c r="O50" s="4"/>
      <c r="P50" s="4" t="str">
        <f>IF(NOT(I50=""),A50&amp;","&amp;I50,"")</f>
        <v>10,53-77-9ACG-ND</v>
      </c>
      <c r="Q50" t="str">
        <f>A50&amp;"x "&amp;C50</f>
        <v>10x Thermal pad</v>
      </c>
      <c r="R50" t="str">
        <f>IF(NOT(J50=""),J50&amp;"|"&amp;A50,"")</f>
        <v>532-53-77-9ACG|10</v>
      </c>
      <c r="S50" t="str">
        <f>H50&amp;" "&amp;A50</f>
        <v>53-77-9ACG 10</v>
      </c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263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100.69</v>
      </c>
      <c r="N57" s="10">
        <f>SUM(N3:N52)</f>
        <v>121.40200000000002</v>
      </c>
      <c r="O57" s="9" t="s">
        <v>65</v>
      </c>
    </row>
    <row r="61" spans="1:19">
      <c r="B61" t="s">
        <v>219</v>
      </c>
    </row>
    <row r="62" spans="1:19">
      <c r="B62" t="s">
        <v>242</v>
      </c>
    </row>
    <row r="63" spans="1:19">
      <c r="B63" t="s">
        <v>264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2020-04-07T06:14:13Z</dcterms:modified>
</cp:coreProperties>
</file>