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0 documents\"/>
    </mc:Choice>
  </mc:AlternateContent>
  <xr:revisionPtr revIDLastSave="0" documentId="13_ncr:1_{ADA64B4B-E22B-449F-A9DC-E0D48585DE33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S22" i="1" l="1"/>
  <c r="R22" i="1"/>
  <c r="Q22" i="1"/>
  <c r="P22" i="1"/>
  <c r="N22" i="1"/>
  <c r="M22" i="1"/>
  <c r="M52" i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<sst xmlns="http://schemas.openxmlformats.org/spreadsheetml/2006/main" count="361" uniqueCount="297">
  <si>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</si>
  <si>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</si>
  <si>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</si>
  <si>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</si>
  <si>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</si>
  <si>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</si>
  <si>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</si>
  <si>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</si>
  <si>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</si>
  <si>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</si>
  <si>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</si>
  <si>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</si>
  <si>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</si>
  <si>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</si>
  <si>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</si>
  <si>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</si>
  <si>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</si>
  <si>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</si>
  <si>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</si>
  <si>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</si>
  <si>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</si>
  <si>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</si>
  <si>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</si>
  <si>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</si>
  <si>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</si>
  <si>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</si>
  <si>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</si>
  <si>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</si>
  <si>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</si>
  <si>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</si>
  <si>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</si>
  <si>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</si>
  <si>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</si>
  <si>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</si>
  <si>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</si>
  <si>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</si>
  <si>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</si>
  <si>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</si>
  <si>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</si>
  <si>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</si>
  <si>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</si>
  <si>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</si>
  <si>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</si>
  <si>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</si>
  <si>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</si>
  <si>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</si>
  <si>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</si>
  <si>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</si>
  <si>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</si>
  <si>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</si>
  <si>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</si>
  <si>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</si>
  <si>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</si>
  <si>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</si>
  <si>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</si>
  <si>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</si>
  <si>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</si>
  <si>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</si>
  <si>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</si>
  <si>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</si>
  <si>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</si>
  <si>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</si>
  <si>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</si>
  <si>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</si>
  <si>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</si>
  <si>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</si>
  <si>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</si>
  <si>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</si>
  <si>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</si>
  <si>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</si>
  <si>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</si>
  <si>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</si>
  <si>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</si>
  <si>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</si>
  <si>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</si>
  <si>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</si>
  <si>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</si>
  <si>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</si>
  <si>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</si>
  <si>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</si>
  <si>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</si>
  <si>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</si>
  <si>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</si>
  <si>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</si>
  <si>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</si>
  <si>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</si>
  <si>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</si>
  <si>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</si>
  <si>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</si>
  <si>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</si>
  <si>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</si>
  <si>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</si>
  <si>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</si>
  <si>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</si>
  <si>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</si>
  <si>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</si>
  <si>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</si>
  <si>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</si>
  <si>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</si>
  <si>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</si>
  <si>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</si>
  <si>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</si>
  <si>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</si>
  <si>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</si>
  <si>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</si>
  <si>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</si>
  <si>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</si>
  <si>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</si>
  <si>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</si>
  <si>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</si>
  <si>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</si>
  <si>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</si>
  <si>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</si>
  <si>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</si>
  <si>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</si>
  <si>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</si>
  <si>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</si>
  <si>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</si>
  <si>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</si>
  <si>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</si>
  <si>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</si>
  <si>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</si>
  <si>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</si>
  <si>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</si>
  <si>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</si>
  <si>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</si>
  <si>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</si>
  <si>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</si>
  <si>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</si>
  <si>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</si>
  <si>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</si>
  <si>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</si>
  <si>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</si>
  <si>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</si>
  <si>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</si>
  <si>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</si>
  <si>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</si>
  <si>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</si>
  <si>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</si>
  <si>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</si>
  <si>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</si>
  <si>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</si>
  <si>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</si>
  <si>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</si>
  <si>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</si>
  <si>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</si>
  <si>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</si>
  <si>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</si>
  <si>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</si>
  <si>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</si>
  <si>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</si>
  <si>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</si>
  <si>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</si>
  <si>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</si>
  <si>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</si>
  <si>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</si>
  <si>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</si>
  <si>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</si>
  <si>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</si>
  <si>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</si>
  <si>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</si>
  <si>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</si>
  <si>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</si>
  <si>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</si>
  <si>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</si>
  <si>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</si>
  <si>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</si>
  <si>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</si>
  <si>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</si>
  <si>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</si>
  <si>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</si>
  <si>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</si>
  <si>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</si>
  <si>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</si>
  <si>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</si>
  <si>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</si>
  <si>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</si>
  <si>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</si>
  <si>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</si>
  <si>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</si>
  <si>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</si>
  <si>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</si>
  <si>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</si>
  <si>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</si>
  <si>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</si>
  <si>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</si>
  <si>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</si>
  <si>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</si>
  <si>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</si>
  <si>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</si>
  <si>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</si>
  <si>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</si>
  <si>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</si>
  <si>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</si>
  <si>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</si>
  <si>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</si>
  <si>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</si>
  <si>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</si>
  <si>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</si>
  <si>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</si>
  <si>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</si>
  <si>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</si>
  <si>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</si>
  <si>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</si>
  <si>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</si>
  <si>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</si>
  <si>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</si>
  <si>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</si>
  <si>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</si>
  <si>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</si>
  <si>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</si>
  <si>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</si>
  <si>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</si>
  <si>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</si>
  <si>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</si>
  <si>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</si>
  <si>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</si>
  <si>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</si>
  <si>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</si>
  <si>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</si>
  <si>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</si>
  <si>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</si>
  <si>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</si>
  <si>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</si>
  <si>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</si>
  <si>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</si>
  <si>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</si>
  <si>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</si>
  <si>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</si>
  <si>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</si>
  <si>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</si>
  <si>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</si>
  <si>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</si>
  <si>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</si>
  <si>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</si>
  <si>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</si>
  <si>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</si>
  <si>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</si>
  <si>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</si>
  <si>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</si>
  <si>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</si>
  <si>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</si>
  <si>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</si>
  <si>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</si>
  <si>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</si>
  <si>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</si>
  <si>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</si>
  <si>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</si>
  <si>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</si>
  <si>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</si>
  <si>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</si>
  <si>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</si>
  <si>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</si>
  <si>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</si>
  <si>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</si>
  <si>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</si>
  <si>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</si>
  <si>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</si>
  <si>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</si>
  <si>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</si>
  <si>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</si>
  <si>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</si>
  <si>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</si>
  <si>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</si>
  <si>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</si>
  <si>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</si>
  <si>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</si>
  <si>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</si>
  <si>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</si>
  <si>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</si>
  <si>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</si>
  <si>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</si>
  <si>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</si>
  <si>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</si>
  <si>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</si>
  <si>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</si>
  <si>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</si>
  <si>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</si>
  <si>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</si>
  <si>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</si>
  <si>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</si>
  <si>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</si>
  <si>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</si>
  <si>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</si>
  <si>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</si>
  <si>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</si>
  <si>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</si>
  <si>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</si>
  <si>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</si>
  <si>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</si>
  <si>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</si>
  <si>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</si>
  <si>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</si>
  <si>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</si>
  <si>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</si>
  <si>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</si>
  <si>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Q1,Q2,Q3,Q4,Q5,Q6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</si>
</sst>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25" zoomScale="113" zoomScaleNormal="113" workbookViewId="0">
      <selection activeCell="B27" sqref="B27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270</v>
      </c>
      <c r="C10" s="3" t="s">
        <v>271</v>
      </c>
      <c r="D10" s="3" t="s">
        <v>273</v>
      </c>
      <c r="E10" s="3" t="s">
        <v>11</v>
      </c>
      <c r="F10" s="3"/>
      <c r="G10" s="3" t="s">
        <v>9</v>
      </c>
      <c r="H10" s="3" t="s">
        <v>272</v>
      </c>
      <c r="I10" s="2" t="s">
        <v>275</v>
      </c>
      <c r="J10" s="33" t="s">
        <v>274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278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282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296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22</v>
      </c>
      <c r="B32" s="4" t="s">
        <v>295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1.3199999999999998</v>
      </c>
      <c r="N32" s="6">
        <f t="shared" ref="N32:N39" si="9">L32*A32</f>
        <v>2.42</v>
      </c>
      <c r="O32" s="4"/>
      <c r="P32" s="4" t="str">
        <f t="shared" ref="P32:P41" si="10">IF(NOT(I32=""),A32&amp;","&amp;I32,"")</f>
        <v>22,1.00KXBK-ND</v>
      </c>
      <c r="Q32" t="str">
        <f t="shared" ref="Q32:Q39" si="11">"Resistor - " &amp; A32&amp;"x "&amp;C32</f>
        <v>Resistor - 22x 1k</v>
      </c>
      <c r="R32" t="str">
        <f t="shared" ref="R32:R41" si="12">IF(NOT(J32=""),J32&amp;"|"&amp;A32,"")</f>
        <v>603-MFR-25FBF52-1K|22</v>
      </c>
      <c r="S32" t="str">
        <f t="shared" ref="S32:S41" si="13">H32&amp;" "&amp;A32</f>
        <v>MFR-25FBF52-1K 22</v>
      </c>
    </row>
    <row r="33" spans="1:19" ht="16.5" thickBot="1">
      <c r="A33" s="17">
        <f>LEN(B33)-LEN(SUBSTITUTE(B33,",",""))+1</f>
        <v>6</v>
      </c>
      <c r="B33" s="11" t="s">
        <v>281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279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248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277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280</v>
      </c>
      <c r="C38" s="3">
        <v>150</v>
      </c>
      <c r="D38" s="3" t="s">
        <v>288</v>
      </c>
      <c r="E38" s="3"/>
      <c r="F38" s="3"/>
      <c r="G38" s="3" t="s">
        <v>289</v>
      </c>
      <c r="H38" s="3" t="s">
        <v>291</v>
      </c>
      <c r="I38" s="2" t="s">
        <v>292</v>
      </c>
      <c r="J38" s="2" t="s">
        <v>290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249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293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257</v>
      </c>
      <c r="C42" s="3" t="s">
        <v>258</v>
      </c>
      <c r="D42" s="3" t="s">
        <v>259</v>
      </c>
      <c r="E42" s="3" t="s">
        <v>260</v>
      </c>
      <c r="F42" s="3"/>
      <c r="G42" s="3" t="s">
        <v>38</v>
      </c>
      <c r="H42" s="3" t="s">
        <v>258</v>
      </c>
      <c r="I42" s="30" t="s">
        <v>261</v>
      </c>
      <c r="J42" s="2" t="s">
        <v>262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263</v>
      </c>
      <c r="Q42" t="s">
        <v>264</v>
      </c>
      <c r="R42" t="s">
        <v>265</v>
      </c>
      <c r="S42" t="s">
        <v>266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276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287</v>
      </c>
      <c r="C47" s="12" t="s">
        <v>284</v>
      </c>
      <c r="D47" s="3" t="s">
        <v>283</v>
      </c>
      <c r="E47" s="3" t="s">
        <v>217</v>
      </c>
      <c r="F47" s="12"/>
      <c r="G47" s="12" t="s">
        <v>38</v>
      </c>
      <c r="H47" s="12" t="s">
        <v>284</v>
      </c>
      <c r="I47" s="12" t="s">
        <v>285</v>
      </c>
      <c r="J47" s="2" t="s">
        <v>286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241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244</v>
      </c>
      <c r="C50" s="12" t="s">
        <v>245</v>
      </c>
      <c r="D50" s="3" t="s">
        <v>243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229</v>
      </c>
      <c r="C51" s="12" t="s">
        <v>237</v>
      </c>
      <c r="D51" s="3" t="s">
        <v>236</v>
      </c>
      <c r="E51" s="3"/>
      <c r="F51" s="12"/>
      <c r="G51" s="12" t="s">
        <v>192</v>
      </c>
      <c r="H51" s="12" t="s">
        <v>238</v>
      </c>
      <c r="I51" s="12" t="s">
        <v>240</v>
      </c>
      <c r="J51" s="2" t="s">
        <v>239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230</v>
      </c>
      <c r="C52" s="12" t="s">
        <v>231</v>
      </c>
      <c r="D52" s="3" t="s">
        <v>232</v>
      </c>
      <c r="E52" s="3"/>
      <c r="F52" s="12"/>
      <c r="G52" s="12" t="s">
        <v>192</v>
      </c>
      <c r="H52" s="12" t="s">
        <v>233</v>
      </c>
      <c r="I52" s="12" t="s">
        <v>234</v>
      </c>
      <c r="J52" s="2" t="s">
        <v>235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267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229</v>
      </c>
      <c r="C55" s="12" t="s">
        <v>237</v>
      </c>
      <c r="D55" s="3" t="s">
        <v>236</v>
      </c>
      <c r="E55" s="3"/>
      <c r="F55" s="12"/>
      <c r="G55" s="12" t="s">
        <v>192</v>
      </c>
      <c r="H55" s="12" t="s">
        <v>238</v>
      </c>
      <c r="I55" s="12" t="s">
        <v>240</v>
      </c>
      <c r="J55" s="2" t="s">
        <v>239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230</v>
      </c>
      <c r="C56" s="12" t="s">
        <v>231</v>
      </c>
      <c r="D56" s="3" t="s">
        <v>232</v>
      </c>
      <c r="E56" s="3"/>
      <c r="F56" s="12"/>
      <c r="G56" s="12" t="s">
        <v>192</v>
      </c>
      <c r="H56" s="12" t="s">
        <v>233</v>
      </c>
      <c r="I56" s="12" t="s">
        <v>234</v>
      </c>
      <c r="J56" s="2" t="s">
        <v>235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24" customHeight="1" thickBot="1">
      <c r="A57" s="15"/>
      <c r="B57" s="4"/>
      <c r="C57" s="3"/>
      <c r="D57" s="3"/>
      <c r="E57" s="3"/>
      <c r="F57" s="20"/>
      <c r="G57" s="4"/>
      <c r="H57" s="34" t="s">
        <v>66</v>
      </c>
      <c r="I57" s="35"/>
      <c r="J57" s="29"/>
      <c r="K57" s="1" t="s">
        <v>64</v>
      </c>
      <c r="L57" s="1"/>
      <c r="M57" s="10">
        <f>SUM(M3:M52)</f>
        <v>108.58</v>
      </c>
      <c r="N57" s="10">
        <f>SUM(N3:N52)</f>
        <v>125.822</v>
      </c>
      <c r="O57" s="9" t="s">
        <v>65</v>
      </c>
    </row>
    <row r="61" spans="1:19">
      <c r="B61" t="s">
        <v>219</v>
      </c>
    </row>
    <row r="62" spans="1:19">
      <c r="B62" t="s">
        <v>269</v>
      </c>
    </row>
    <row r="63" spans="1:19">
      <c r="B63" t="s">
        <v>246</v>
      </c>
    </row>
    <row r="64" spans="1:19">
      <c r="B64" t="s">
        <v>268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2020-01-03T12:16:42Z</dcterms:modified>
</cp:coreProperties>
</file>