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2.0 documents\"/>
    </mc:Choice>
  </mc:AlternateContent>
  <xr:revisionPtr revIDLastSave="0" documentId="13_ncr:1_{BB97F959-8859-47D1-A1A3-AC0DF748DEE7}" xr6:coauthVersionLast="41" xr6:coauthVersionMax="43" xr10:uidLastSave="{00000000-0000-0000-0000-000000000000}"/>
  <bookViews>
    <workbookView xWindow="3225" yWindow="264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S22" i="1" l="1"/>
  <c r="R22" i="1"/>
  <c r="Q22" i="1"/>
  <c r="P22" i="1"/>
  <c r="N22" i="1"/>
  <c r="M22" i="1"/>
  <c r="M52" i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S51" i="1"/>
  <c r="R51" i="1"/>
  <c r="Q51" i="1"/>
  <c r="P51" i="1"/>
  <c r="N51" i="1"/>
  <c r="M51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0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6" i="1"/>
  <c r="P40" i="1"/>
  <c r="P41" i="1"/>
  <c r="P44" i="1"/>
  <c r="P48" i="1"/>
  <c r="P2" i="1"/>
  <c r="P39" i="1" l="1"/>
  <c r="P7" i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Q29" i="1"/>
  <c r="N29" i="1"/>
  <c r="S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<sst xmlns="http://schemas.openxmlformats.org/spreadsheetml/2006/main" count="360" uniqueCount="296">
  <si>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</si>
  <si>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</si>
  <si>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</si>
  <si>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</si>
  <si>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</si>
  <si>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</si>
  <si>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</si>
  <si>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</si>
  <si>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</si>
  <si>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</si>
  <si>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</si>
  <si>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</si>
  <si>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</si>
  <si>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</si>
  <si>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</si>
  <si>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</si>
  <si>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</si>
  <si>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</si>
  <si>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</si>
  <si>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</si>
  <si>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</si>
  <si>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</si>
  <si>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</si>
  <si>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</si>
  <si>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</si>
  <si>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</si>
  <si>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</si>
  <si>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</si>
  <si>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</si>
  <si>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</si>
  <si>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</si>
  <si>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</si>
  <si>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</si>
  <si>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</si>
  <si>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</si>
  <si>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</si>
  <si>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</si>
  <si>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</si>
  <si>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</si>
  <si>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</si>
  <si>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</si>
  <si>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</si>
  <si>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</si>
  <si>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</si>
  <si>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</si>
  <si>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</si>
  <si>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</si>
  <si>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</si>
  <si>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</si>
  <si>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</si>
  <si>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</si>
  <si>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</si>
  <si>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</si>
  <si>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</si>
  <si>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</si>
  <si>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</si>
  <si>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</si>
  <si>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</si>
  <si>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</si>
  <si>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</si>
  <si>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</si>
  <si>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</si>
  <si>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</si>
  <si>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</si>
  <si>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</si>
  <si>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</si>
  <si>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</si>
  <si>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</si>
  <si>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</si>
  <si>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</si>
  <si>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</si>
  <si>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</si>
  <si>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</si>
  <si>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</si>
  <si>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</si>
  <si>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</si>
  <si>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</si>
  <si>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</si>
  <si>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</si>
  <si>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</si>
  <si>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</si>
  <si>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</si>
  <si>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</si>
  <si>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</si>
  <si>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</si>
  <si>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</si>
  <si>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</si>
  <si>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</si>
  <si>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</si>
  <si>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</si>
  <si>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</si>
  <si>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</si>
  <si>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</si>
  <si>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</si>
  <si>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</si>
  <si>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</si>
  <si>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</si>
  <si>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</si>
  <si>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</si>
  <si>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</si>
  <si>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</si>
  <si>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</si>
  <si>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</si>
  <si>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</si>
  <si>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</si>
  <si>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</si>
  <si>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</si>
  <si>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</si>
  <si>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</si>
  <si>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</si>
  <si>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</si>
  <si>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</si>
  <si>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</si>
  <si>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</si>
  <si>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</si>
  <si>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</si>
  <si>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</si>
  <si>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</si>
  <si>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</si>
  <si>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</si>
  <si>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</si>
  <si>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</si>
  <si>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</si>
  <si>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</si>
  <si>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</si>
  <si>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</si>
  <si>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</si>
  <si>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</si>
  <si>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</si>
  <si>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</si>
  <si>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</si>
  <si>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</si>
  <si>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</si>
  <si>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</si>
  <si>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</si>
  <si>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</si>
  <si>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</si>
  <si>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</si>
  <si>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</si>
  <si>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</si>
  <si>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</si>
  <si>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</si>
  <si>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</si>
  <si>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</si>
  <si>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</si>
  <si>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</si>
  <si>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</si>
  <si>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</si>
  <si>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</si>
  <si>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</si>
  <si>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</si>
  <si>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</si>
  <si>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</si>
  <si>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</si>
  <si>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</si>
  <si>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</si>
  <si>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</si>
  <si>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</si>
  <si>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</si>
  <si>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</si>
  <si>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</si>
  <si>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</si>
  <si>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</si>
  <si>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</si>
  <si>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</si>
  <si>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</si>
  <si>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</si>
  <si>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</si>
  <si>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</si>
  <si>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</si>
  <si>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</si>
  <si>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</si>
  <si>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</si>
  <si>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</si>
  <si>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</si>
  <si>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</si>
  <si>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</si>
  <si>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</si>
  <si>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</si>
  <si>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</si>
  <si>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</si>
  <si>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</si>
  <si>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</si>
  <si>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</si>
  <si>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</si>
  <si>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</si>
  <si>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</si>
  <si>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</si>
  <si>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</si>
  <si>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</si>
  <si>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</si>
  <si>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</si>
  <si>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</si>
  <si>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</si>
  <si>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</si>
  <si>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</si>
  <si>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</si>
  <si>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</si>
  <si>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</si>
  <si>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</si>
  <si>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</si>
  <si>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</si>
  <si>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</si>
  <si>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</si>
  <si>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</si>
  <si>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</si>
  <si>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</si>
  <si>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</si>
  <si>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</si>
  <si>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</si>
  <si>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</si>
  <si>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</si>
  <si>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</si>
  <si>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</si>
  <si>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</si>
  <si>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</si>
  <si>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</si>
  <si>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</si>
  <si>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</si>
  <si>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</si>
  <si>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</si>
  <si>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</si>
  <si>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</si>
  <si>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</si>
  <si>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</si>
  <si>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</si>
  <si>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</si>
  <si>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</si>
  <si>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</si>
  <si>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</si>
  <si>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</si>
  <si>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</si>
  <si>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</si>
  <si>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</si>
  <si>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</si>
  <si>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</si>
  <si>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</si>
  <si>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</si>
  <si>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</si>
  <si>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</si>
  <si>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</si>
  <si>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</si>
  <si>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</si>
  <si>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</si>
  <si>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</si>
  <si>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</si>
  <si>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</si>
  <si>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</si>
  <si>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</si>
  <si>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</si>
  <si>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</si>
  <si>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</si>
  <si>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</si>
  <si>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</si>
  <si>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</si>
  <si>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</si>
  <si>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</si>
  <si>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</si>
  <si>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</si>
  <si>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</si>
  <si>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</si>
  <si>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</si>
  <si>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</si>
  <si>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</si>
  <si>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</si>
  <si>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</si>
  <si>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</si>
  <si>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</si>
  <si>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</si>
  <si>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</si>
  <si>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</si>
  <si>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</si>
  <si>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</si>
  <si>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</si>
  <si>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</si>
  <si>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</si>
  <si>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</si>
  <si>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</si>
  <si>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</si>
  <si>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</si>
  <si>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</si>
  <si>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</si>
  <si>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</si>
  <si>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</si>
  <si>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</si>
  <si>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</si>
  <si>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</si>
  <si>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R9,R12,R15</t>
  </si>
  <si>
    <r>
      <t>D9,D10,D11,D18,</t>
    </r>
    <r>
      <rPr>
        <sz val="10"/>
        <color rgb="FF0070C0"/>
        <rFont val="Liberation Sans"/>
      </rPr>
      <t>D20</t>
    </r>
  </si>
  <si>
    <t>Q1,Q2,Q3</t>
  </si>
  <si>
    <t>IC1,IC2</t>
  </si>
  <si>
    <t>R25,R27,R31</t>
  </si>
  <si>
    <t>R11,R14,R17,R35,R37,R38,R48,R49,R55,R56</t>
  </si>
  <si>
    <t>R1,R3,R26,R28,R33,R61</t>
  </si>
  <si>
    <r>
      <t>R10,R13,R16,R21,R23,R24,R29,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,R40,R50,R51,R57,R58,</t>
    </r>
    <r>
      <rPr>
        <sz val="10"/>
        <color theme="1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</si>
  <si>
    <t>LED1,LED2,LED3,LED4,LED5,LED6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</si>
</sst>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3"/>
  <sheetViews>
    <sheetView tabSelected="1" topLeftCell="A31" zoomScale="113" zoomScaleNormal="113" workbookViewId="0">
      <selection activeCell="B19" sqref="B19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269</v>
      </c>
      <c r="C10" s="3" t="s">
        <v>270</v>
      </c>
      <c r="D10" s="3" t="s">
        <v>272</v>
      </c>
      <c r="E10" s="3" t="s">
        <v>11</v>
      </c>
      <c r="F10" s="3"/>
      <c r="G10" s="3" t="s">
        <v>9</v>
      </c>
      <c r="H10" s="3" t="s">
        <v>271</v>
      </c>
      <c r="I10" s="2" t="s">
        <v>274</v>
      </c>
      <c r="J10" s="33" t="s">
        <v>273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295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288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3</v>
      </c>
      <c r="B26" s="4" t="s">
        <v>289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4.53</v>
      </c>
      <c r="N26" s="6">
        <f>L26*A26</f>
        <v>4.53</v>
      </c>
      <c r="O26" s="4"/>
      <c r="P26" s="4" t="str">
        <f t="shared" si="0"/>
        <v>3,497-5981-5-ND</v>
      </c>
      <c r="Q26" t="str">
        <f t="shared" si="7"/>
        <v>3x 62A MOSFET N-CH</v>
      </c>
      <c r="R26" t="str">
        <f t="shared" si="4"/>
        <v>511-STP62NS04Z|3</v>
      </c>
      <c r="S26" t="str">
        <f t="shared" si="5"/>
        <v>STP75NS04Z 3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17</v>
      </c>
      <c r="B32" s="4" t="s">
        <v>294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3</v>
      </c>
      <c r="B33" s="11" t="s">
        <v>287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0.66</v>
      </c>
      <c r="N33" s="6">
        <f t="shared" si="9"/>
        <v>0.44999999999999996</v>
      </c>
      <c r="O33" s="11" t="s">
        <v>79</v>
      </c>
      <c r="P33" s="4" t="str">
        <f t="shared" si="10"/>
        <v>3,A105963CT-ND</v>
      </c>
      <c r="Q33" t="str">
        <f t="shared" si="11"/>
        <v>Resistor - 3x 680</v>
      </c>
      <c r="R33" t="str">
        <f t="shared" si="12"/>
        <v>279-LR1F680R|3</v>
      </c>
      <c r="S33" t="str">
        <f t="shared" si="13"/>
        <v>1622545-1 3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6</v>
      </c>
      <c r="B35" s="4" t="s">
        <v>293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0.84000000000000008</v>
      </c>
      <c r="N35" s="6">
        <f t="shared" si="9"/>
        <v>0.96</v>
      </c>
      <c r="O35" s="4"/>
      <c r="P35" s="4" t="str">
        <f t="shared" si="10"/>
        <v>6,2.49KXBK-ND</v>
      </c>
      <c r="Q35" t="str">
        <f t="shared" si="11"/>
        <v>Resistor - 6x 1% 2.49k</v>
      </c>
      <c r="R35" t="str">
        <f t="shared" si="12"/>
        <v>603-MFR-25FBF52-2K49|6</v>
      </c>
      <c r="S35" t="str">
        <f t="shared" si="13"/>
        <v>MFR-25FBF52-2K49 6</v>
      </c>
    </row>
    <row r="36" spans="1:19" ht="16.5" thickBot="1">
      <c r="A36" s="17">
        <f t="shared" si="14"/>
        <v>3</v>
      </c>
      <c r="B36" s="4" t="s">
        <v>248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292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3</v>
      </c>
      <c r="B38" s="4" t="s">
        <v>291</v>
      </c>
      <c r="C38" s="3">
        <v>150</v>
      </c>
      <c r="D38" s="3" t="s">
        <v>280</v>
      </c>
      <c r="E38" s="3"/>
      <c r="F38" s="3"/>
      <c r="G38" s="3" t="s">
        <v>281</v>
      </c>
      <c r="H38" s="3" t="s">
        <v>283</v>
      </c>
      <c r="I38" s="2" t="s">
        <v>284</v>
      </c>
      <c r="J38" s="2" t="s">
        <v>282</v>
      </c>
      <c r="K38" s="5">
        <v>0.27</v>
      </c>
      <c r="L38" s="5">
        <v>0.23</v>
      </c>
      <c r="M38" s="6">
        <f t="shared" si="8"/>
        <v>0.81</v>
      </c>
      <c r="N38" s="6">
        <f t="shared" si="9"/>
        <v>0.69000000000000006</v>
      </c>
      <c r="O38" s="4"/>
      <c r="P38" s="4" t="str">
        <f t="shared" si="10"/>
        <v>3,PPC150W-1CT-ND</v>
      </c>
      <c r="Q38" t="str">
        <f t="shared" si="11"/>
        <v>Resistor - 3x 150</v>
      </c>
      <c r="R38" t="str">
        <f t="shared" si="12"/>
        <v>594-5073NW150R0J|3</v>
      </c>
      <c r="S38" t="str">
        <f t="shared" si="13"/>
        <v>PR01000101500JR500 3</v>
      </c>
    </row>
    <row r="39" spans="1:19" ht="26.25" thickBot="1">
      <c r="A39" s="17">
        <f>LEN(B39)-LEN(SUBSTITUTE(B39,",",""))+1</f>
        <v>2</v>
      </c>
      <c r="B39" s="4" t="s">
        <v>249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285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257</v>
      </c>
      <c r="C42" s="3" t="s">
        <v>258</v>
      </c>
      <c r="D42" s="3" t="s">
        <v>259</v>
      </c>
      <c r="E42" s="3" t="s">
        <v>260</v>
      </c>
      <c r="F42" s="3"/>
      <c r="G42" s="3" t="s">
        <v>38</v>
      </c>
      <c r="H42" s="3" t="s">
        <v>258</v>
      </c>
      <c r="I42" s="30" t="s">
        <v>261</v>
      </c>
      <c r="J42" s="2" t="s">
        <v>262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263</v>
      </c>
      <c r="Q42" t="s">
        <v>264</v>
      </c>
      <c r="R42" t="s">
        <v>265</v>
      </c>
      <c r="S42" t="s">
        <v>266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290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279</v>
      </c>
      <c r="C47" s="12" t="s">
        <v>276</v>
      </c>
      <c r="D47" s="3" t="s">
        <v>275</v>
      </c>
      <c r="E47" s="3" t="s">
        <v>217</v>
      </c>
      <c r="F47" s="12"/>
      <c r="G47" s="12" t="s">
        <v>38</v>
      </c>
      <c r="H47" s="12" t="s">
        <v>276</v>
      </c>
      <c r="I47" s="12" t="s">
        <v>277</v>
      </c>
      <c r="J47" s="2" t="s">
        <v>278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241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244</v>
      </c>
      <c r="C50" s="12" t="s">
        <v>245</v>
      </c>
      <c r="D50" s="3" t="s">
        <v>243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229</v>
      </c>
      <c r="C51" s="12" t="s">
        <v>237</v>
      </c>
      <c r="D51" s="3" t="s">
        <v>236</v>
      </c>
      <c r="E51" s="3"/>
      <c r="F51" s="12"/>
      <c r="G51" s="12" t="s">
        <v>192</v>
      </c>
      <c r="H51" s="12" t="s">
        <v>238</v>
      </c>
      <c r="I51" s="12" t="s">
        <v>240</v>
      </c>
      <c r="J51" s="2" t="s">
        <v>239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230</v>
      </c>
      <c r="C52" s="12" t="s">
        <v>231</v>
      </c>
      <c r="D52" s="3" t="s">
        <v>232</v>
      </c>
      <c r="E52" s="3"/>
      <c r="F52" s="12"/>
      <c r="G52" s="12" t="s">
        <v>192</v>
      </c>
      <c r="H52" s="12" t="s">
        <v>233</v>
      </c>
      <c r="I52" s="12" t="s">
        <v>234</v>
      </c>
      <c r="J52" s="2" t="s">
        <v>235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267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229</v>
      </c>
      <c r="C55" s="12" t="s">
        <v>237</v>
      </c>
      <c r="D55" s="3" t="s">
        <v>236</v>
      </c>
      <c r="E55" s="3"/>
      <c r="F55" s="12"/>
      <c r="G55" s="12" t="s">
        <v>192</v>
      </c>
      <c r="H55" s="12" t="s">
        <v>238</v>
      </c>
      <c r="I55" s="12" t="s">
        <v>240</v>
      </c>
      <c r="J55" s="2" t="s">
        <v>239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230</v>
      </c>
      <c r="C56" s="12" t="s">
        <v>231</v>
      </c>
      <c r="D56" s="3" t="s">
        <v>232</v>
      </c>
      <c r="E56" s="3"/>
      <c r="F56" s="12"/>
      <c r="G56" s="12" t="s">
        <v>192</v>
      </c>
      <c r="H56" s="12" t="s">
        <v>233</v>
      </c>
      <c r="I56" s="12" t="s">
        <v>234</v>
      </c>
      <c r="J56" s="2" t="s">
        <v>235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4" customHeight="1" thickBot="1">
      <c r="A57" s="15"/>
      <c r="B57" s="4"/>
      <c r="C57" s="3"/>
      <c r="D57" s="3"/>
      <c r="E57" s="3"/>
      <c r="F57" s="20"/>
      <c r="G57" s="4"/>
      <c r="H57" s="34" t="s">
        <v>66</v>
      </c>
      <c r="I57" s="35"/>
      <c r="J57" s="29"/>
      <c r="K57" s="1" t="s">
        <v>64</v>
      </c>
      <c r="L57" s="1"/>
      <c r="M57" s="10">
        <f>SUM(M3:M52)</f>
        <v>95.19</v>
      </c>
      <c r="N57" s="10">
        <f>SUM(N3:N52)</f>
        <v>114.67200000000001</v>
      </c>
      <c r="O57" s="9" t="s">
        <v>65</v>
      </c>
    </row>
    <row r="61" spans="1:19">
      <c r="B61" t="s">
        <v>219</v>
      </c>
    </row>
    <row r="62" spans="1:19">
      <c r="B62" t="s">
        <v>246</v>
      </c>
    </row>
    <row r="63" spans="1:19">
      <c r="B63" t="s">
        <v>268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2020-01-03T12:07:44Z</dcterms:modified>
</cp:coreProperties>
</file>