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67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32" i="1"/>
  <c r="B32" i="1"/>
  <c r="F10" i="1"/>
  <c r="F24" i="1"/>
  <c r="F23" i="1"/>
  <c r="F28" i="1" s="1"/>
  <c r="F15" i="1"/>
  <c r="F14" i="1"/>
  <c r="F19" i="1" s="1"/>
  <c r="F6" i="1"/>
  <c r="F5" i="1"/>
  <c r="C11" i="1"/>
  <c r="C6" i="1"/>
  <c r="C12" i="1" s="1"/>
  <c r="F7" i="1" l="1"/>
  <c r="F9" i="1" s="1"/>
  <c r="C15" i="1" s="1"/>
  <c r="F25" i="1"/>
  <c r="F27" i="1" s="1"/>
  <c r="C19" i="1" s="1"/>
  <c r="F16" i="1"/>
  <c r="F18" i="1" s="1"/>
  <c r="C17" i="1" s="1"/>
  <c r="C21" i="1" l="1"/>
  <c r="C23" i="1" s="1"/>
</calcChain>
</file>

<file path=xl/sharedStrings.xml><?xml version="1.0" encoding="utf-8"?>
<sst xmlns="http://schemas.openxmlformats.org/spreadsheetml/2006/main" count="62" uniqueCount="44">
  <si>
    <t>店租:</t>
    <phoneticPr fontId="4" type="noConversion"/>
  </si>
  <si>
    <t>人事費用:</t>
    <phoneticPr fontId="4" type="noConversion"/>
  </si>
  <si>
    <t>水電費:</t>
    <phoneticPr fontId="4" type="noConversion"/>
  </si>
  <si>
    <t>雜支:</t>
    <phoneticPr fontId="4" type="noConversion"/>
  </si>
  <si>
    <t>宣傳費用:</t>
    <phoneticPr fontId="4" type="noConversion"/>
  </si>
  <si>
    <t>總計:</t>
    <phoneticPr fontId="4" type="noConversion"/>
  </si>
  <si>
    <t>固定費用</t>
    <phoneticPr fontId="4" type="noConversion"/>
  </si>
  <si>
    <t>變動費用</t>
    <phoneticPr fontId="4" type="noConversion"/>
  </si>
  <si>
    <t>小計</t>
    <phoneticPr fontId="4" type="noConversion"/>
  </si>
  <si>
    <t>成本-</t>
    <phoneticPr fontId="4" type="noConversion"/>
  </si>
  <si>
    <t>存貨-</t>
    <phoneticPr fontId="4" type="noConversion"/>
  </si>
  <si>
    <t>平均售價:</t>
    <phoneticPr fontId="4" type="noConversion"/>
  </si>
  <si>
    <t>一月</t>
    <phoneticPr fontId="4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</si>
  <si>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</si>
  <si>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</si>
  <si>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</si>
  <si>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</si>
  <si>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</si>
  <si>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</si>
  <si>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</si>
  <si>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</si>
  <si>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</si>
  <si>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</si>
  <si>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</si>
  <si>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存放店內總件數:</t>
    <phoneticPr fontId="4" type="noConversion"/>
  </si>
  <si>
    <t>售出金額</t>
    <phoneticPr fontId="4" type="noConversion"/>
  </si>
  <si>
    <t>售出件數</t>
    <phoneticPr fontId="4" type="noConversion"/>
  </si>
  <si>
    <t>拆帳比率:</t>
    <phoneticPr fontId="4" type="noConversion"/>
  </si>
  <si>
    <t>平均毛利潤:</t>
    <phoneticPr fontId="4" type="noConversion"/>
  </si>
  <si>
    <t>存放店內總件數:</t>
    <phoneticPr fontId="4" type="noConversion"/>
  </si>
  <si>
    <t>平均每月售出比率</t>
    <phoneticPr fontId="4" type="noConversion"/>
  </si>
  <si>
    <t>預計銷售額:</t>
    <phoneticPr fontId="4" type="noConversion"/>
  </si>
  <si>
    <t>高價商品:</t>
    <phoneticPr fontId="4" type="noConversion"/>
  </si>
  <si>
    <t>高價商品</t>
    <phoneticPr fontId="4" type="noConversion"/>
  </si>
  <si>
    <t>中價商品:</t>
    <phoneticPr fontId="4" type="noConversion"/>
  </si>
  <si>
    <t>中價商品</t>
    <phoneticPr fontId="4" type="noConversion"/>
  </si>
  <si>
    <t>低價商品:</t>
    <phoneticPr fontId="4" type="noConversion"/>
  </si>
  <si>
    <t>低價商品</t>
    <phoneticPr fontId="4" type="noConversion"/>
  </si>
  <si>
    <t>損益:</t>
    <phoneticPr fontId="4" type="noConversion"/>
  </si>
  <si>
    <t>高</t>
    <phoneticPr fontId="4" type="noConversion"/>
  </si>
  <si>
    <t>中</t>
    <phoneticPr fontId="4" type="noConversion"/>
  </si>
  <si>
    <t>低</t>
    <phoneticPr fontId="4" type="noConversion"/>
  </si>
  <si>
    <t>假設高中低價商品賣出比率</t>
    <phoneticPr fontId="4" type="noConversion"/>
  </si>
  <si>
    <t>損益兩平賣出需賣出件數: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</si>
</sst>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7" formatCode="_-* #,##0_-;\-* #,##0_-;_-* &quot;-&quot;??_-;_-@_-"/>
  </numFmts>
  <fonts count="7" x14ac:knownFonts="1">
    <font>
      <sz val="11"/>
      <color theme="1"/>
      <name val="微軟正黑體"/>
      <family val="2"/>
      <scheme val="minor"/>
    </font>
    <font>
      <sz val="10"/>
      <name val="微軟正黑體"/>
      <family val="2"/>
      <scheme val="major"/>
    </font>
    <font>
      <sz val="10"/>
      <color theme="1"/>
      <name val="微軟正黑體"/>
      <family val="2"/>
      <scheme val="minor"/>
    </font>
    <font>
      <sz val="11"/>
      <color theme="1"/>
      <name val="微軟正黑體"/>
      <family val="2"/>
      <scheme val="minor"/>
    </font>
    <font>
      <sz val="9"/>
      <name val="微軟正黑體"/>
      <family val="3"/>
      <charset val="136"/>
      <scheme val="minor"/>
    </font>
    <font>
      <u val="singleAccounting"/>
      <sz val="10"/>
      <name val="微軟正黑體"/>
      <family val="2"/>
      <scheme val="major"/>
    </font>
    <font>
      <u val="doubleAccounting"/>
      <sz val="10"/>
      <name val="微軟正黑體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2" applyFont="1" applyAlignment="1"/>
    <xf numFmtId="177" fontId="1" fillId="0" borderId="0" xfId="1" applyNumberFormat="1" applyFont="1" applyAlignment="1"/>
    <xf numFmtId="177" fontId="5" fillId="0" borderId="0" xfId="1" applyNumberFormat="1" applyFont="1" applyAlignment="1"/>
    <xf numFmtId="177" fontId="6" fillId="0" borderId="0" xfId="1" applyNumberFormat="1" applyFont="1" applyAlignment="1"/>
    <xf numFmtId="9" fontId="1" fillId="0" borderId="0" xfId="0" applyNumberFormat="1" applyFont="1"/>
    <xf numFmtId="177" fontId="1" fillId="0" borderId="0" xfId="0" applyNumberFormat="1" applyFont="1"/>
    <xf numFmtId="43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D36" sqref="D36"/>
    </sheetView>
  </sheetViews>
  <sheetFormatPr defaultColWidth="9" defaultRowHeight="13.5" x14ac:dyDescent="0.25"/>
  <cols>
    <col min="1" max="2" width="9" style="1"/>
    <col min="3" max="3" width="9.5546875" style="1" bestFit="1" customWidth="1"/>
    <col min="4" max="4" width="9" style="1"/>
    <col min="5" max="5" width="12" style="1" bestFit="1" customWidth="1"/>
    <col min="6" max="16384" width="9" style="1"/>
  </cols>
  <sheetData>
    <row r="1" spans="1:18" x14ac:dyDescent="0.25">
      <c r="A1" s="2"/>
    </row>
    <row r="2" spans="1:18" x14ac:dyDescent="0.25">
      <c r="B2" s="1" t="s">
        <v>9</v>
      </c>
      <c r="C2" s="4"/>
      <c r="E2" s="1" t="s">
        <v>10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</row>
    <row r="3" spans="1:18" x14ac:dyDescent="0.25">
      <c r="B3" s="1" t="s">
        <v>6</v>
      </c>
      <c r="C3" s="4"/>
      <c r="E3" s="1" t="s">
        <v>33</v>
      </c>
    </row>
    <row r="4" spans="1:18" x14ac:dyDescent="0.25">
      <c r="B4" s="1" t="s">
        <v>1</v>
      </c>
      <c r="C4" s="4">
        <v>35000</v>
      </c>
      <c r="E4" s="1" t="s">
        <v>24</v>
      </c>
      <c r="F4" s="4">
        <v>20</v>
      </c>
    </row>
    <row r="5" spans="1:18" ht="15.75" x14ac:dyDescent="0.4">
      <c r="B5" s="1" t="s">
        <v>0</v>
      </c>
      <c r="C5" s="5">
        <v>50000</v>
      </c>
      <c r="E5" s="1" t="s">
        <v>26</v>
      </c>
      <c r="F5" s="4">
        <f>SUM(G5:R5)</f>
        <v>46</v>
      </c>
      <c r="G5" s="1">
        <v>2</v>
      </c>
      <c r="H5" s="1">
        <v>3</v>
      </c>
      <c r="I5" s="1">
        <v>2</v>
      </c>
      <c r="J5" s="1">
        <v>4</v>
      </c>
      <c r="K5" s="1">
        <v>5</v>
      </c>
      <c r="L5" s="1">
        <v>4</v>
      </c>
      <c r="M5" s="1">
        <v>5</v>
      </c>
      <c r="N5" s="1">
        <v>8</v>
      </c>
      <c r="O5" s="1">
        <v>1</v>
      </c>
      <c r="P5" s="1">
        <v>3</v>
      </c>
      <c r="Q5" s="1">
        <v>5</v>
      </c>
      <c r="R5" s="1">
        <v>4</v>
      </c>
    </row>
    <row r="6" spans="1:18" x14ac:dyDescent="0.25">
      <c r="B6" s="1" t="s">
        <v>8</v>
      </c>
      <c r="C6" s="4">
        <f>SUM(C4:C5)</f>
        <v>85000</v>
      </c>
      <c r="E6" s="1" t="s">
        <v>25</v>
      </c>
      <c r="F6" s="4">
        <f>SUM(G6:R6)</f>
        <v>512000</v>
      </c>
      <c r="G6" s="1">
        <v>30000</v>
      </c>
      <c r="H6" s="1">
        <v>50000</v>
      </c>
      <c r="I6" s="1">
        <v>40000</v>
      </c>
      <c r="J6" s="1">
        <v>55000</v>
      </c>
      <c r="K6" s="1">
        <v>78000</v>
      </c>
      <c r="L6" s="1">
        <v>30000</v>
      </c>
      <c r="M6" s="1">
        <v>50000</v>
      </c>
      <c r="N6" s="1">
        <v>90000</v>
      </c>
      <c r="O6" s="1">
        <v>5000</v>
      </c>
      <c r="P6" s="1">
        <v>9000</v>
      </c>
      <c r="Q6" s="1">
        <v>50000</v>
      </c>
      <c r="R6" s="1">
        <v>25000</v>
      </c>
    </row>
    <row r="7" spans="1:18" x14ac:dyDescent="0.25">
      <c r="B7" s="1" t="s">
        <v>7</v>
      </c>
      <c r="C7" s="4"/>
      <c r="E7" s="1" t="s">
        <v>11</v>
      </c>
      <c r="F7" s="4">
        <f>F6/F5</f>
        <v>11130.434782608696</v>
      </c>
    </row>
    <row r="8" spans="1:18" x14ac:dyDescent="0.25">
      <c r="B8" s="1" t="s">
        <v>2</v>
      </c>
      <c r="C8" s="4">
        <v>2000</v>
      </c>
      <c r="E8" s="1" t="s">
        <v>27</v>
      </c>
      <c r="F8" s="7">
        <v>0.4</v>
      </c>
    </row>
    <row r="9" spans="1:18" x14ac:dyDescent="0.25">
      <c r="B9" s="1" t="s">
        <v>4</v>
      </c>
      <c r="C9" s="4">
        <v>2000</v>
      </c>
      <c r="E9" s="1" t="s">
        <v>28</v>
      </c>
      <c r="F9" s="9">
        <f>F8*F7</f>
        <v>4452.1739130434789</v>
      </c>
    </row>
    <row r="10" spans="1:18" ht="15.75" x14ac:dyDescent="0.4">
      <c r="B10" s="1" t="s">
        <v>3</v>
      </c>
      <c r="C10" s="5">
        <v>2000</v>
      </c>
      <c r="E10" s="1" t="s">
        <v>30</v>
      </c>
      <c r="F10" s="3">
        <f>F5/12/F4</f>
        <v>0.19166666666666668</v>
      </c>
    </row>
    <row r="11" spans="1:18" ht="15.75" x14ac:dyDescent="0.4">
      <c r="B11" s="1" t="s">
        <v>8</v>
      </c>
      <c r="C11" s="6">
        <f>SUM(C8:C10)</f>
        <v>6000</v>
      </c>
    </row>
    <row r="12" spans="1:18" x14ac:dyDescent="0.25">
      <c r="B12" s="1" t="s">
        <v>5</v>
      </c>
      <c r="C12" s="4">
        <f>C6+C11</f>
        <v>91000</v>
      </c>
      <c r="E12" s="1" t="s">
        <v>35</v>
      </c>
    </row>
    <row r="13" spans="1:18" x14ac:dyDescent="0.25">
      <c r="C13" s="4"/>
      <c r="E13" s="1" t="s">
        <v>29</v>
      </c>
      <c r="F13" s="4">
        <v>40</v>
      </c>
    </row>
    <row r="14" spans="1:18" x14ac:dyDescent="0.25">
      <c r="B14" s="1" t="s">
        <v>31</v>
      </c>
      <c r="C14" s="4"/>
      <c r="E14" s="1" t="s">
        <v>26</v>
      </c>
      <c r="F14" s="4">
        <f>SUM(G14:R14)</f>
        <v>95</v>
      </c>
      <c r="G14" s="1">
        <v>5</v>
      </c>
      <c r="H14" s="1">
        <v>8</v>
      </c>
      <c r="I14" s="1">
        <v>7</v>
      </c>
      <c r="J14" s="1">
        <v>6</v>
      </c>
      <c r="K14" s="1">
        <v>11</v>
      </c>
      <c r="L14" s="1">
        <v>4</v>
      </c>
      <c r="M14" s="1">
        <v>12</v>
      </c>
      <c r="N14" s="1">
        <v>5</v>
      </c>
      <c r="O14" s="1">
        <v>7</v>
      </c>
      <c r="P14" s="1">
        <v>12</v>
      </c>
      <c r="Q14" s="1">
        <v>10</v>
      </c>
      <c r="R14" s="1">
        <v>8</v>
      </c>
    </row>
    <row r="15" spans="1:18" x14ac:dyDescent="0.25">
      <c r="B15" s="1" t="s">
        <v>32</v>
      </c>
      <c r="C15" s="4">
        <f>F4*F10*F9</f>
        <v>17066.666666666672</v>
      </c>
      <c r="E15" s="1" t="s">
        <v>25</v>
      </c>
      <c r="F15" s="4">
        <f>SUM(G15:R15)</f>
        <v>89980</v>
      </c>
      <c r="G15" s="1">
        <v>5000</v>
      </c>
      <c r="H15" s="1">
        <v>9000</v>
      </c>
      <c r="I15" s="1">
        <v>3580</v>
      </c>
      <c r="J15" s="1">
        <v>9900</v>
      </c>
      <c r="K15" s="1">
        <v>9800</v>
      </c>
      <c r="L15" s="1">
        <v>2600</v>
      </c>
      <c r="M15" s="1">
        <v>7800</v>
      </c>
      <c r="N15" s="1">
        <v>4900</v>
      </c>
      <c r="O15" s="1">
        <v>9900</v>
      </c>
      <c r="P15" s="1">
        <v>10500</v>
      </c>
      <c r="Q15" s="1">
        <v>8000</v>
      </c>
      <c r="R15" s="1">
        <v>9000</v>
      </c>
    </row>
    <row r="16" spans="1:18" x14ac:dyDescent="0.25">
      <c r="C16" s="4"/>
      <c r="E16" s="1" t="s">
        <v>11</v>
      </c>
      <c r="F16" s="4">
        <f>F15/F14</f>
        <v>947.15789473684208</v>
      </c>
    </row>
    <row r="17" spans="2:18" x14ac:dyDescent="0.25">
      <c r="B17" s="1" t="s">
        <v>34</v>
      </c>
      <c r="C17" s="4">
        <f>F13*F19*F18</f>
        <v>2999.3333333333339</v>
      </c>
      <c r="E17" s="1" t="s">
        <v>27</v>
      </c>
      <c r="F17" s="7">
        <v>0.4</v>
      </c>
    </row>
    <row r="18" spans="2:18" x14ac:dyDescent="0.25">
      <c r="C18" s="4"/>
      <c r="E18" s="1" t="s">
        <v>28</v>
      </c>
      <c r="F18" s="9">
        <f>F17*F16</f>
        <v>378.86315789473684</v>
      </c>
    </row>
    <row r="19" spans="2:18" x14ac:dyDescent="0.25">
      <c r="B19" s="1" t="s">
        <v>36</v>
      </c>
      <c r="C19" s="4">
        <f>F22*F28*F27</f>
        <v>3596.2666666666669</v>
      </c>
      <c r="E19" s="1" t="s">
        <v>30</v>
      </c>
      <c r="F19" s="3">
        <f>F14/12/F13</f>
        <v>0.19791666666666669</v>
      </c>
    </row>
    <row r="20" spans="2:18" x14ac:dyDescent="0.25">
      <c r="C20" s="4"/>
    </row>
    <row r="21" spans="2:18" x14ac:dyDescent="0.25">
      <c r="B21" s="1" t="s">
        <v>5</v>
      </c>
      <c r="C21" s="4">
        <f>SUM(C15:C20)</f>
        <v>23662.266666666674</v>
      </c>
      <c r="E21" s="1" t="s">
        <v>37</v>
      </c>
    </row>
    <row r="22" spans="2:18" x14ac:dyDescent="0.25">
      <c r="E22" s="1" t="s">
        <v>24</v>
      </c>
      <c r="F22" s="4">
        <v>80</v>
      </c>
    </row>
    <row r="23" spans="2:18" x14ac:dyDescent="0.25">
      <c r="B23" s="1" t="s">
        <v>38</v>
      </c>
      <c r="C23" s="8">
        <f>C21-C12</f>
        <v>-67337.733333333323</v>
      </c>
      <c r="E23" s="1" t="s">
        <v>26</v>
      </c>
      <c r="F23" s="4">
        <f>SUM(G23:R23)</f>
        <v>266</v>
      </c>
      <c r="G23" s="1">
        <v>13</v>
      </c>
      <c r="H23" s="1">
        <v>15</v>
      </c>
      <c r="I23" s="1">
        <v>25</v>
      </c>
      <c r="J23" s="1">
        <v>32</v>
      </c>
      <c r="K23" s="1">
        <v>21</v>
      </c>
      <c r="L23" s="1">
        <v>25</v>
      </c>
      <c r="M23" s="1">
        <v>16</v>
      </c>
      <c r="N23" s="1">
        <v>34</v>
      </c>
      <c r="O23" s="1">
        <v>22</v>
      </c>
      <c r="P23" s="1">
        <v>12</v>
      </c>
      <c r="Q23" s="1">
        <v>15</v>
      </c>
      <c r="R23" s="1">
        <v>36</v>
      </c>
    </row>
    <row r="24" spans="2:18" x14ac:dyDescent="0.25">
      <c r="E24" s="1" t="s">
        <v>25</v>
      </c>
      <c r="F24" s="4">
        <f>SUM(G24:R24)</f>
        <v>107888</v>
      </c>
      <c r="G24" s="1">
        <v>6500</v>
      </c>
      <c r="H24" s="1">
        <v>7780</v>
      </c>
      <c r="I24" s="1">
        <v>9900</v>
      </c>
      <c r="J24" s="1">
        <v>7708</v>
      </c>
      <c r="K24" s="1">
        <v>9900</v>
      </c>
      <c r="L24" s="1">
        <v>11000</v>
      </c>
      <c r="M24" s="1">
        <v>7800</v>
      </c>
      <c r="N24" s="1">
        <v>9900</v>
      </c>
      <c r="O24" s="1">
        <v>9700</v>
      </c>
      <c r="P24" s="1">
        <v>9900</v>
      </c>
      <c r="Q24" s="1">
        <v>8000</v>
      </c>
      <c r="R24" s="1">
        <v>9800</v>
      </c>
    </row>
    <row r="25" spans="2:18" x14ac:dyDescent="0.25">
      <c r="E25" s="1" t="s">
        <v>11</v>
      </c>
      <c r="F25" s="4">
        <f>F24/F23</f>
        <v>405.59398496240601</v>
      </c>
    </row>
    <row r="26" spans="2:18" x14ac:dyDescent="0.25">
      <c r="B26" s="1" t="s">
        <v>42</v>
      </c>
      <c r="E26" s="1" t="s">
        <v>27</v>
      </c>
      <c r="F26" s="7">
        <v>0.4</v>
      </c>
    </row>
    <row r="27" spans="2:18" x14ac:dyDescent="0.25">
      <c r="B27" s="1" t="s">
        <v>39</v>
      </c>
      <c r="C27" s="1" t="s">
        <v>40</v>
      </c>
      <c r="D27" s="1" t="s">
        <v>41</v>
      </c>
      <c r="E27" s="1" t="s">
        <v>28</v>
      </c>
      <c r="F27" s="9">
        <f>F26*F25</f>
        <v>162.23759398496242</v>
      </c>
    </row>
    <row r="28" spans="2:18" x14ac:dyDescent="0.25">
      <c r="B28" s="1">
        <v>1</v>
      </c>
      <c r="C28" s="1">
        <v>2</v>
      </c>
      <c r="D28" s="1">
        <v>3</v>
      </c>
      <c r="E28" s="1" t="s">
        <v>30</v>
      </c>
      <c r="F28" s="3">
        <f>F23/12/F22</f>
        <v>0.27708333333333335</v>
      </c>
    </row>
    <row r="30" spans="2:18" x14ac:dyDescent="0.25">
      <c r="B30" s="1" t="s">
        <v>43</v>
      </c>
    </row>
    <row r="31" spans="2:18" x14ac:dyDescent="0.25">
      <c r="B31" s="1" t="s">
        <v>39</v>
      </c>
      <c r="C31" s="1" t="s">
        <v>40</v>
      </c>
      <c r="D31" s="1" t="s">
        <v>41</v>
      </c>
    </row>
    <row r="32" spans="2:18" x14ac:dyDescent="0.25">
      <c r="B32" s="8">
        <f>ROUNDUP(C12/(B28*F9+C28*F18+D28*F27),0)</f>
        <v>16</v>
      </c>
      <c r="C32" s="8">
        <f>B32*C28/B28</f>
        <v>32</v>
      </c>
      <c r="D32" s="8">
        <f>B32*D28/B28</f>
        <v>48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1567524</dc:creator>
  <cp:lastModifiedBy>1567524</cp:lastModifiedBy>
  <dcterms:created xsi:type="dcterms:W3CDTF">2014-07-03T18:35:52Z</dcterms:created>
  <dcterms:modified xsi:type="dcterms:W3CDTF">2018-05-21T04:00:49Z</dcterms:modified>
</cp:coreProperties>
</file>