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<sst xmlns="http://schemas.openxmlformats.org/spreadsheetml/2006/main" count="156" uniqueCount="49">
  <si>
    <t>Soal 1 Menentukan Jenis Kriteria</t>
  </si>
  <si>
    <t>Alternatif</t>
  </si>
  <si>
    <t>Kriteria</t>
  </si>
  <si>
    <t>K1</t>
  </si>
  <si>
    <t>K2</t>
  </si>
  <si>
    <t>K3</t>
  </si>
  <si>
    <t>K4</t>
  </si>
  <si>
    <t>K5</t>
  </si>
  <si>
    <t>K6</t>
  </si>
  <si>
    <t>K7</t>
  </si>
  <si>
    <t>K8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</si>
  <si>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</si>
  <si>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</si>
  <si>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</si>
  <si>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</si>
  <si>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</si>
  <si>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</si>
  <si>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</si>
  <si>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</si>
  <si>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</si>
  <si>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</si>
  <si>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</si>
  <si>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</si>
  <si>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</si>
  <si>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</si>
  <si>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</si>
  <si>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</si>
  <si>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</si>
  <si>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</si>
  <si>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</si>
  <si>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</si>
  <si>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BENEFIT</t>
  </si>
  <si>
    <t>COST</t>
  </si>
  <si>
    <t>Soal 2 Perhitungan EDAS</t>
  </si>
  <si>
    <t>Menentukan Solusi Rata-Rata</t>
  </si>
  <si>
    <t>AV</t>
  </si>
  <si>
    <t>Menentukan PDA</t>
  </si>
  <si>
    <t>Bobot</t>
  </si>
  <si>
    <t>Menentukan NDA</t>
  </si>
  <si>
    <t>Menentukan Jumlah Nilai Terbobot</t>
  </si>
  <si>
    <t>SP</t>
  </si>
  <si>
    <t>SN</t>
  </si>
  <si>
    <t>MAX</t>
  </si>
  <si>
    <t>Normalisasi SP/SN</t>
  </si>
  <si>
    <t>NSP</t>
  </si>
  <si>
    <t>NSN</t>
  </si>
  <si>
    <t>Menghitung Skor Penilaian AS</t>
  </si>
  <si>
    <t>AS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</si>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</sst>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abSelected="1" zoomScale="115" zoomScaleNormal="115" topLeftCell="A120" workbookViewId="0">
      <selection activeCell="B125" sqref="B125"/>
    </sheetView>
  </sheetViews>
  <sheetFormatPr defaultColWidth="9.14285714285714" defaultRowHeight="15"/>
  <cols>
    <col min="1" max="1" width="9.71428571428571" customWidth="1"/>
    <col min="2" max="9" width="12.8571428571429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</row>
    <row r="3" spans="1:9">
      <c r="A3" s="6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7" t="s">
        <v>11</v>
      </c>
      <c r="B4" s="8">
        <v>7</v>
      </c>
      <c r="C4" s="8">
        <v>7</v>
      </c>
      <c r="D4" s="8">
        <v>9</v>
      </c>
      <c r="E4" s="8">
        <v>7</v>
      </c>
      <c r="F4" s="8">
        <v>1</v>
      </c>
      <c r="G4" s="8">
        <v>9</v>
      </c>
      <c r="H4" s="8">
        <v>1</v>
      </c>
      <c r="I4" s="8">
        <v>6</v>
      </c>
    </row>
    <row r="5" spans="1:9">
      <c r="A5" s="7" t="s">
        <v>12</v>
      </c>
      <c r="B5" s="8">
        <v>4</v>
      </c>
      <c r="C5" s="8">
        <v>3</v>
      </c>
      <c r="D5" s="8">
        <v>5</v>
      </c>
      <c r="E5" s="8">
        <v>3</v>
      </c>
      <c r="F5" s="8">
        <v>3</v>
      </c>
      <c r="G5" s="8">
        <v>10</v>
      </c>
      <c r="H5" s="8">
        <v>7</v>
      </c>
      <c r="I5" s="8">
        <v>4</v>
      </c>
    </row>
    <row r="6" spans="1:9">
      <c r="A6" s="7" t="s">
        <v>13</v>
      </c>
      <c r="B6" s="8">
        <v>5</v>
      </c>
      <c r="C6" s="8">
        <v>5</v>
      </c>
      <c r="D6" s="8">
        <v>7</v>
      </c>
      <c r="E6" s="8">
        <v>4</v>
      </c>
      <c r="F6" s="8">
        <v>9</v>
      </c>
      <c r="G6" s="8">
        <v>2</v>
      </c>
      <c r="H6" s="8">
        <v>6</v>
      </c>
      <c r="I6" s="8">
        <v>1</v>
      </c>
    </row>
    <row r="7" spans="1:9">
      <c r="A7" s="7" t="s">
        <v>14</v>
      </c>
      <c r="B7" s="8">
        <v>9</v>
      </c>
      <c r="C7" s="8">
        <v>5</v>
      </c>
      <c r="D7" s="8">
        <v>10</v>
      </c>
      <c r="E7" s="8">
        <v>9</v>
      </c>
      <c r="F7" s="8">
        <v>7</v>
      </c>
      <c r="G7" s="8">
        <v>8</v>
      </c>
      <c r="H7" s="8">
        <v>6</v>
      </c>
      <c r="I7" s="8">
        <v>7</v>
      </c>
    </row>
    <row r="8" spans="1:9">
      <c r="A8" s="7" t="s">
        <v>15</v>
      </c>
      <c r="B8" s="8">
        <v>10</v>
      </c>
      <c r="C8" s="8">
        <v>1</v>
      </c>
      <c r="D8" s="8">
        <v>9</v>
      </c>
      <c r="E8" s="8">
        <v>2</v>
      </c>
      <c r="F8" s="8">
        <v>10</v>
      </c>
      <c r="G8" s="8">
        <v>6</v>
      </c>
      <c r="H8" s="8">
        <v>10</v>
      </c>
      <c r="I8" s="8">
        <v>2</v>
      </c>
    </row>
    <row r="9" spans="1:9">
      <c r="A9" s="7" t="s">
        <v>16</v>
      </c>
      <c r="B9" s="8">
        <v>6</v>
      </c>
      <c r="C9" s="8">
        <v>7</v>
      </c>
      <c r="D9" s="8">
        <v>2</v>
      </c>
      <c r="E9" s="8">
        <v>7</v>
      </c>
      <c r="F9" s="8">
        <v>10</v>
      </c>
      <c r="G9" s="8">
        <v>2</v>
      </c>
      <c r="H9" s="8">
        <v>8</v>
      </c>
      <c r="I9" s="8">
        <v>7</v>
      </c>
    </row>
    <row r="10" spans="1:9">
      <c r="A10" s="7" t="s">
        <v>17</v>
      </c>
      <c r="B10" s="8">
        <v>10</v>
      </c>
      <c r="C10" s="8">
        <v>9</v>
      </c>
      <c r="D10" s="8">
        <v>10</v>
      </c>
      <c r="E10" s="8">
        <v>2</v>
      </c>
      <c r="F10" s="8">
        <v>6</v>
      </c>
      <c r="G10" s="8">
        <v>7</v>
      </c>
      <c r="H10" s="8">
        <v>10</v>
      </c>
      <c r="I10" s="8">
        <v>4</v>
      </c>
    </row>
    <row r="11" spans="1:9">
      <c r="A11" s="7" t="s">
        <v>18</v>
      </c>
      <c r="B11" s="8">
        <v>7</v>
      </c>
      <c r="C11" s="8">
        <v>6</v>
      </c>
      <c r="D11" s="8">
        <v>6</v>
      </c>
      <c r="E11" s="8">
        <v>4</v>
      </c>
      <c r="F11" s="8">
        <v>7</v>
      </c>
      <c r="G11" s="8">
        <v>2</v>
      </c>
      <c r="H11" s="8">
        <v>3</v>
      </c>
      <c r="I11" s="8">
        <v>9</v>
      </c>
    </row>
    <row r="12" spans="1:9">
      <c r="A12" s="7" t="s">
        <v>19</v>
      </c>
      <c r="B12" s="8">
        <v>4</v>
      </c>
      <c r="C12" s="8">
        <v>9</v>
      </c>
      <c r="D12" s="8">
        <v>9</v>
      </c>
      <c r="E12" s="8">
        <v>1</v>
      </c>
      <c r="F12" s="8">
        <v>6</v>
      </c>
      <c r="G12" s="8">
        <v>1</v>
      </c>
      <c r="H12" s="8">
        <v>6</v>
      </c>
      <c r="I12" s="8">
        <v>1</v>
      </c>
    </row>
    <row r="13" spans="1:9">
      <c r="A13" s="7" t="s">
        <v>20</v>
      </c>
      <c r="B13" s="8">
        <v>9</v>
      </c>
      <c r="C13" s="8">
        <v>8</v>
      </c>
      <c r="D13" s="8">
        <v>2</v>
      </c>
      <c r="E13" s="8">
        <v>4</v>
      </c>
      <c r="F13" s="8">
        <v>5</v>
      </c>
      <c r="G13" s="8">
        <v>3</v>
      </c>
      <c r="H13" s="8">
        <v>2</v>
      </c>
      <c r="I13" s="8">
        <v>5</v>
      </c>
    </row>
    <row r="14" spans="1:9">
      <c r="A14" s="7" t="s">
        <v>21</v>
      </c>
      <c r="B14" s="8">
        <v>4</v>
      </c>
      <c r="C14" s="8">
        <v>4</v>
      </c>
      <c r="D14" s="8">
        <v>2</v>
      </c>
      <c r="E14" s="8">
        <v>5</v>
      </c>
      <c r="F14" s="8">
        <v>4</v>
      </c>
      <c r="G14" s="8">
        <v>10</v>
      </c>
      <c r="H14" s="8">
        <v>6</v>
      </c>
      <c r="I14" s="8">
        <v>5</v>
      </c>
    </row>
    <row r="15" spans="1:9">
      <c r="A15" s="7" t="s">
        <v>22</v>
      </c>
      <c r="B15" s="8">
        <v>10</v>
      </c>
      <c r="C15" s="8">
        <v>6</v>
      </c>
      <c r="D15" s="8">
        <v>9</v>
      </c>
      <c r="E15" s="8">
        <v>9</v>
      </c>
      <c r="F15" s="8">
        <v>10</v>
      </c>
      <c r="G15" s="8">
        <v>10</v>
      </c>
      <c r="H15" s="8">
        <v>2</v>
      </c>
      <c r="I15" s="8">
        <v>6</v>
      </c>
    </row>
    <row r="16" spans="1:9">
      <c r="A16" s="7" t="s">
        <v>23</v>
      </c>
      <c r="B16" s="8">
        <v>6</v>
      </c>
      <c r="C16" s="8">
        <v>8</v>
      </c>
      <c r="D16" s="8">
        <v>8</v>
      </c>
      <c r="E16" s="8">
        <v>5</v>
      </c>
      <c r="F16" s="8">
        <v>4</v>
      </c>
      <c r="G16" s="8">
        <v>9</v>
      </c>
      <c r="H16" s="8">
        <v>2</v>
      </c>
      <c r="I16" s="8">
        <v>3</v>
      </c>
    </row>
    <row r="17" spans="1:9">
      <c r="A17" s="7" t="s">
        <v>24</v>
      </c>
      <c r="B17" s="8">
        <v>8</v>
      </c>
      <c r="C17" s="8">
        <v>6</v>
      </c>
      <c r="D17" s="8">
        <v>3</v>
      </c>
      <c r="E17" s="8">
        <v>3</v>
      </c>
      <c r="F17" s="8">
        <v>6</v>
      </c>
      <c r="G17" s="8">
        <v>7</v>
      </c>
      <c r="H17" s="8">
        <v>8</v>
      </c>
      <c r="I17" s="8">
        <v>7</v>
      </c>
    </row>
    <row r="18" spans="1:9">
      <c r="A18" s="7" t="s">
        <v>25</v>
      </c>
      <c r="B18" s="8">
        <v>4</v>
      </c>
      <c r="C18" s="8">
        <v>9</v>
      </c>
      <c r="D18" s="8">
        <v>3</v>
      </c>
      <c r="E18" s="8">
        <v>5</v>
      </c>
      <c r="F18" s="8">
        <v>10</v>
      </c>
      <c r="G18" s="8">
        <v>5</v>
      </c>
      <c r="H18" s="8">
        <v>10</v>
      </c>
      <c r="I18" s="8">
        <v>6</v>
      </c>
    </row>
    <row r="19" spans="1:9">
      <c r="A19" s="7" t="s">
        <v>26</v>
      </c>
      <c r="B19" s="8">
        <v>6</v>
      </c>
      <c r="C19" s="8">
        <v>2</v>
      </c>
      <c r="D19" s="8">
        <v>7</v>
      </c>
      <c r="E19" s="8">
        <v>6</v>
      </c>
      <c r="F19" s="8">
        <v>5</v>
      </c>
      <c r="G19" s="8">
        <v>6</v>
      </c>
      <c r="H19" s="8">
        <v>5</v>
      </c>
      <c r="I19" s="8">
        <v>9</v>
      </c>
    </row>
    <row r="20" spans="1:9">
      <c r="A20" s="7" t="s">
        <v>27</v>
      </c>
      <c r="B20" s="8">
        <v>8</v>
      </c>
      <c r="C20" s="8">
        <v>4</v>
      </c>
      <c r="D20" s="8">
        <v>1</v>
      </c>
      <c r="E20" s="8">
        <v>8</v>
      </c>
      <c r="F20" s="8">
        <v>3</v>
      </c>
      <c r="G20" s="8">
        <v>10</v>
      </c>
      <c r="H20" s="8">
        <v>7</v>
      </c>
      <c r="I20" s="8">
        <v>4</v>
      </c>
    </row>
    <row r="21" spans="1:9">
      <c r="A21" s="7" t="s">
        <v>28</v>
      </c>
      <c r="B21" s="8">
        <v>4</v>
      </c>
      <c r="C21" s="8">
        <v>1</v>
      </c>
      <c r="D21" s="8">
        <v>8</v>
      </c>
      <c r="E21" s="8">
        <v>5</v>
      </c>
      <c r="F21" s="8">
        <v>10</v>
      </c>
      <c r="G21" s="8">
        <v>5</v>
      </c>
      <c r="H21" s="8">
        <v>2</v>
      </c>
      <c r="I21" s="8">
        <v>6</v>
      </c>
    </row>
    <row r="22" spans="1:9">
      <c r="A22" s="7" t="s">
        <v>29</v>
      </c>
      <c r="B22" s="8">
        <v>9</v>
      </c>
      <c r="C22" s="8">
        <v>8</v>
      </c>
      <c r="D22" s="8">
        <v>9</v>
      </c>
      <c r="E22" s="8">
        <v>5</v>
      </c>
      <c r="F22" s="8">
        <v>1</v>
      </c>
      <c r="G22" s="8">
        <v>3</v>
      </c>
      <c r="H22" s="8">
        <v>10</v>
      </c>
      <c r="I22" s="8">
        <v>6</v>
      </c>
    </row>
    <row r="23" spans="1:9">
      <c r="A23" s="7" t="s">
        <v>30</v>
      </c>
      <c r="B23" s="8">
        <v>3</v>
      </c>
      <c r="C23" s="8">
        <v>1</v>
      </c>
      <c r="D23" s="8">
        <v>10</v>
      </c>
      <c r="E23" s="8">
        <v>4</v>
      </c>
      <c r="F23" s="8">
        <v>7</v>
      </c>
      <c r="G23" s="8">
        <v>5</v>
      </c>
      <c r="H23" s="8">
        <v>10</v>
      </c>
      <c r="I23" s="8">
        <v>8</v>
      </c>
    </row>
    <row r="24" spans="1:9">
      <c r="A24" s="9"/>
      <c r="B24" s="10" t="s">
        <v>31</v>
      </c>
      <c r="C24" s="10" t="s">
        <v>32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s">
        <v>31</v>
      </c>
    </row>
    <row r="26" spans="1:9">
      <c r="A26" s="1" t="s">
        <v>33</v>
      </c>
      <c r="B26" s="2"/>
      <c r="C26" s="2"/>
      <c r="D26" s="2"/>
      <c r="E26" s="2"/>
      <c r="F26" s="2"/>
      <c r="G26" s="2"/>
      <c r="H26" s="2"/>
      <c r="I26" s="2"/>
    </row>
    <row r="27" spans="1:9">
      <c r="A27" s="11" t="s">
        <v>34</v>
      </c>
      <c r="B27" s="12"/>
      <c r="C27" s="12"/>
      <c r="D27" s="12"/>
      <c r="E27" s="12"/>
      <c r="F27" s="12"/>
      <c r="G27" s="12"/>
      <c r="H27" s="12"/>
      <c r="I27" s="12"/>
    </row>
    <row r="28" spans="1:9">
      <c r="A28" s="13" t="s">
        <v>35</v>
      </c>
      <c r="B28" s="14">
        <f>SUM(B4:B23)/20</f>
        <v>6.65</v>
      </c>
      <c r="C28" s="14">
        <f t="shared" ref="C28:I28" si="0">SUM(C4:C23)/20</f>
        <v>5.45</v>
      </c>
      <c r="D28" s="14">
        <f t="shared" si="0"/>
        <v>6.45</v>
      </c>
      <c r="E28" s="14">
        <f t="shared" si="0"/>
        <v>4.9</v>
      </c>
      <c r="F28" s="14">
        <f t="shared" si="0"/>
        <v>6.2</v>
      </c>
      <c r="G28" s="14">
        <f t="shared" si="0"/>
        <v>6</v>
      </c>
      <c r="H28" s="14">
        <f t="shared" si="0"/>
        <v>6.05</v>
      </c>
      <c r="I28" s="14">
        <f t="shared" si="0"/>
        <v>5.3</v>
      </c>
    </row>
    <row r="30" spans="1:9">
      <c r="A30" s="15" t="s">
        <v>36</v>
      </c>
      <c r="B30" s="16"/>
      <c r="C30" s="16"/>
      <c r="D30" s="16"/>
      <c r="E30" s="16"/>
      <c r="F30" s="16"/>
      <c r="G30" s="16"/>
      <c r="H30" s="16"/>
      <c r="I30" s="16"/>
    </row>
    <row r="31" spans="1:9">
      <c r="A31" s="7" t="s">
        <v>11</v>
      </c>
      <c r="B31" s="8">
        <f>IF(B$24="BENEFIT",MAX(0,(B4-B$28)/B$28),MAX(0,(B$28-B4)/B$28))</f>
        <v>0.0526315789473684</v>
      </c>
      <c r="C31" s="8">
        <f t="shared" ref="C31:I31" si="1">IF(C$24="BENEFIT",MAX(0,(C4-C$28)/C$28),MAX(0,(C$28-C4)/C$28))</f>
        <v>0</v>
      </c>
      <c r="D31" s="8">
        <f t="shared" si="1"/>
        <v>0.395348837209302</v>
      </c>
      <c r="E31" s="8">
        <f t="shared" si="1"/>
        <v>0.428571428571428</v>
      </c>
      <c r="F31" s="8">
        <f t="shared" si="1"/>
        <v>0</v>
      </c>
      <c r="G31" s="8">
        <f t="shared" si="1"/>
        <v>0.5</v>
      </c>
      <c r="H31" s="8">
        <f t="shared" si="1"/>
        <v>0</v>
      </c>
      <c r="I31" s="8">
        <f t="shared" si="1"/>
        <v>0.132075471698113</v>
      </c>
    </row>
    <row r="32" spans="1:9">
      <c r="A32" s="7" t="s">
        <v>12</v>
      </c>
      <c r="B32" s="8">
        <f t="shared" ref="B32:B50" si="2">IF(B$24="BENEFIT",MAX(0,(B5-B$28)/B$28),MAX(0,(B$28-B5)/B$28))</f>
        <v>0</v>
      </c>
      <c r="C32" s="8">
        <f t="shared" ref="C32:I32" si="3">IF(C$24="BENEFIT",MAX(0,(C5-C$28)/C$28),MAX(0,(C$28-C5)/C$28))</f>
        <v>0.44954128440367</v>
      </c>
      <c r="D32" s="8">
        <f t="shared" si="3"/>
        <v>0</v>
      </c>
      <c r="E32" s="8">
        <f t="shared" si="3"/>
        <v>0</v>
      </c>
      <c r="F32" s="8">
        <f t="shared" si="3"/>
        <v>0</v>
      </c>
      <c r="G32" s="8">
        <f t="shared" si="3"/>
        <v>0.666666666666667</v>
      </c>
      <c r="H32" s="8">
        <f t="shared" si="3"/>
        <v>0.15702479338843</v>
      </c>
      <c r="I32" s="8">
        <f t="shared" si="3"/>
        <v>0</v>
      </c>
    </row>
    <row r="33" spans="1:9">
      <c r="A33" s="7" t="s">
        <v>13</v>
      </c>
      <c r="B33" s="8">
        <f t="shared" si="2"/>
        <v>0</v>
      </c>
      <c r="C33" s="8">
        <f t="shared" ref="C33:I33" si="4">IF(C$24="BENEFIT",MAX(0,(C6-C$28)/C$28),MAX(0,(C$28-C6)/C$28))</f>
        <v>0.0825688073394496</v>
      </c>
      <c r="D33" s="8">
        <f t="shared" si="4"/>
        <v>0.0852713178294573</v>
      </c>
      <c r="E33" s="8">
        <f t="shared" si="4"/>
        <v>0</v>
      </c>
      <c r="F33" s="8">
        <f t="shared" si="4"/>
        <v>0.451612903225806</v>
      </c>
      <c r="G33" s="8">
        <f t="shared" si="4"/>
        <v>0</v>
      </c>
      <c r="H33" s="8">
        <f t="shared" si="4"/>
        <v>0</v>
      </c>
      <c r="I33" s="8">
        <f t="shared" si="4"/>
        <v>0</v>
      </c>
    </row>
    <row r="34" spans="1:9">
      <c r="A34" s="7" t="s">
        <v>14</v>
      </c>
      <c r="B34" s="8">
        <f t="shared" si="2"/>
        <v>0.353383458646616</v>
      </c>
      <c r="C34" s="8">
        <f t="shared" ref="C34:I34" si="5">IF(C$24="BENEFIT",MAX(0,(C7-C$28)/C$28),MAX(0,(C$28-C7)/C$28))</f>
        <v>0.0825688073394496</v>
      </c>
      <c r="D34" s="8">
        <f t="shared" si="5"/>
        <v>0.550387596899225</v>
      </c>
      <c r="E34" s="8">
        <f t="shared" si="5"/>
        <v>0.836734693877551</v>
      </c>
      <c r="F34" s="8">
        <f t="shared" si="5"/>
        <v>0.129032258064516</v>
      </c>
      <c r="G34" s="8">
        <f t="shared" si="5"/>
        <v>0.333333333333333</v>
      </c>
      <c r="H34" s="8">
        <f t="shared" si="5"/>
        <v>0</v>
      </c>
      <c r="I34" s="8">
        <f t="shared" si="5"/>
        <v>0.320754716981132</v>
      </c>
    </row>
    <row r="35" spans="1:9">
      <c r="A35" s="7" t="s">
        <v>15</v>
      </c>
      <c r="B35" s="8">
        <f t="shared" si="2"/>
        <v>0.503759398496241</v>
      </c>
      <c r="C35" s="8">
        <f t="shared" ref="C35:I35" si="6">IF(C$24="BENEFIT",MAX(0,(C8-C$28)/C$28),MAX(0,(C$28-C8)/C$28))</f>
        <v>0.81651376146789</v>
      </c>
      <c r="D35" s="8">
        <f t="shared" si="6"/>
        <v>0.395348837209302</v>
      </c>
      <c r="E35" s="8">
        <f t="shared" si="6"/>
        <v>0</v>
      </c>
      <c r="F35" s="8">
        <f t="shared" si="6"/>
        <v>0.612903225806452</v>
      </c>
      <c r="G35" s="8">
        <f t="shared" si="6"/>
        <v>0</v>
      </c>
      <c r="H35" s="8">
        <f t="shared" si="6"/>
        <v>0.652892561983471</v>
      </c>
      <c r="I35" s="8">
        <f t="shared" si="6"/>
        <v>0</v>
      </c>
    </row>
    <row r="36" spans="1:9">
      <c r="A36" s="7" t="s">
        <v>16</v>
      </c>
      <c r="B36" s="8">
        <f t="shared" si="2"/>
        <v>0</v>
      </c>
      <c r="C36" s="8">
        <f t="shared" ref="C36:I36" si="7">IF(C$24="BENEFIT",MAX(0,(C9-C$28)/C$28),MAX(0,(C$28-C9)/C$28))</f>
        <v>0</v>
      </c>
      <c r="D36" s="8">
        <f t="shared" si="7"/>
        <v>0</v>
      </c>
      <c r="E36" s="8">
        <f t="shared" si="7"/>
        <v>0.428571428571428</v>
      </c>
      <c r="F36" s="8">
        <f t="shared" si="7"/>
        <v>0.612903225806452</v>
      </c>
      <c r="G36" s="8">
        <f t="shared" si="7"/>
        <v>0</v>
      </c>
      <c r="H36" s="8">
        <f t="shared" si="7"/>
        <v>0.322314049586777</v>
      </c>
      <c r="I36" s="8">
        <f t="shared" si="7"/>
        <v>0.320754716981132</v>
      </c>
    </row>
    <row r="37" spans="1:9">
      <c r="A37" s="7" t="s">
        <v>17</v>
      </c>
      <c r="B37" s="8">
        <f t="shared" si="2"/>
        <v>0.503759398496241</v>
      </c>
      <c r="C37" s="8">
        <f t="shared" ref="C37:I37" si="8">IF(C$24="BENEFIT",MAX(0,(C10-C$28)/C$28),MAX(0,(C$28-C10)/C$28))</f>
        <v>0</v>
      </c>
      <c r="D37" s="8">
        <f t="shared" si="8"/>
        <v>0.550387596899225</v>
      </c>
      <c r="E37" s="8">
        <f t="shared" si="8"/>
        <v>0</v>
      </c>
      <c r="F37" s="8">
        <f t="shared" si="8"/>
        <v>0</v>
      </c>
      <c r="G37" s="8">
        <f t="shared" si="8"/>
        <v>0.166666666666667</v>
      </c>
      <c r="H37" s="8">
        <f t="shared" si="8"/>
        <v>0.652892561983471</v>
      </c>
      <c r="I37" s="8">
        <f t="shared" si="8"/>
        <v>0</v>
      </c>
    </row>
    <row r="38" spans="1:9">
      <c r="A38" s="7" t="s">
        <v>18</v>
      </c>
      <c r="B38" s="8">
        <f t="shared" si="2"/>
        <v>0.0526315789473684</v>
      </c>
      <c r="C38" s="8">
        <f t="shared" ref="C38:I38" si="9">IF(C$24="BENEFIT",MAX(0,(C11-C$28)/C$28),MAX(0,(C$28-C11)/C$28))</f>
        <v>0</v>
      </c>
      <c r="D38" s="8">
        <f t="shared" si="9"/>
        <v>0</v>
      </c>
      <c r="E38" s="8">
        <f t="shared" si="9"/>
        <v>0</v>
      </c>
      <c r="F38" s="8">
        <f t="shared" si="9"/>
        <v>0.129032258064516</v>
      </c>
      <c r="G38" s="8">
        <f t="shared" si="9"/>
        <v>0</v>
      </c>
      <c r="H38" s="8">
        <f t="shared" si="9"/>
        <v>0</v>
      </c>
      <c r="I38" s="8">
        <f t="shared" si="9"/>
        <v>0.69811320754717</v>
      </c>
    </row>
    <row r="39" spans="1:9">
      <c r="A39" s="7" t="s">
        <v>19</v>
      </c>
      <c r="B39" s="8">
        <f t="shared" si="2"/>
        <v>0</v>
      </c>
      <c r="C39" s="8">
        <f t="shared" ref="C39:I39" si="10">IF(C$24="BENEFIT",MAX(0,(C12-C$28)/C$28),MAX(0,(C$28-C12)/C$28))</f>
        <v>0</v>
      </c>
      <c r="D39" s="8">
        <f t="shared" si="10"/>
        <v>0.395348837209302</v>
      </c>
      <c r="E39" s="8">
        <f t="shared" si="10"/>
        <v>0</v>
      </c>
      <c r="F39" s="8">
        <f t="shared" si="10"/>
        <v>0</v>
      </c>
      <c r="G39" s="8">
        <f t="shared" si="10"/>
        <v>0</v>
      </c>
      <c r="H39" s="8">
        <f t="shared" si="10"/>
        <v>0</v>
      </c>
      <c r="I39" s="8">
        <f t="shared" si="10"/>
        <v>0</v>
      </c>
    </row>
    <row r="40" spans="1:9">
      <c r="A40" s="7" t="s">
        <v>20</v>
      </c>
      <c r="B40" s="8">
        <f t="shared" si="2"/>
        <v>0.353383458646616</v>
      </c>
      <c r="C40" s="8">
        <f t="shared" ref="C40:I40" si="11">IF(C$24="BENEFIT",MAX(0,(C13-C$28)/C$28),MAX(0,(C$28-C13)/C$28))</f>
        <v>0</v>
      </c>
      <c r="D40" s="8">
        <f t="shared" si="11"/>
        <v>0</v>
      </c>
      <c r="E40" s="8">
        <f t="shared" si="11"/>
        <v>0</v>
      </c>
      <c r="F40" s="8">
        <f t="shared" si="11"/>
        <v>0</v>
      </c>
      <c r="G40" s="8">
        <f t="shared" si="11"/>
        <v>0</v>
      </c>
      <c r="H40" s="8">
        <f t="shared" si="11"/>
        <v>0</v>
      </c>
      <c r="I40" s="8">
        <f t="shared" si="11"/>
        <v>0</v>
      </c>
    </row>
    <row r="41" spans="1:9">
      <c r="A41" s="7" t="s">
        <v>21</v>
      </c>
      <c r="B41" s="8">
        <f t="shared" si="2"/>
        <v>0</v>
      </c>
      <c r="C41" s="8">
        <f t="shared" ref="C41:I41" si="12">IF(C$24="BENEFIT",MAX(0,(C14-C$28)/C$28),MAX(0,(C$28-C14)/C$28))</f>
        <v>0.26605504587156</v>
      </c>
      <c r="D41" s="8">
        <f t="shared" si="12"/>
        <v>0</v>
      </c>
      <c r="E41" s="8">
        <f t="shared" si="12"/>
        <v>0.020408163265306</v>
      </c>
      <c r="F41" s="8">
        <f t="shared" si="12"/>
        <v>0</v>
      </c>
      <c r="G41" s="8">
        <f t="shared" si="12"/>
        <v>0.666666666666667</v>
      </c>
      <c r="H41" s="8">
        <f t="shared" si="12"/>
        <v>0</v>
      </c>
      <c r="I41" s="8">
        <f t="shared" si="12"/>
        <v>0</v>
      </c>
    </row>
    <row r="42" spans="1:9">
      <c r="A42" s="7" t="s">
        <v>22</v>
      </c>
      <c r="B42" s="8">
        <f t="shared" si="2"/>
        <v>0.503759398496241</v>
      </c>
      <c r="C42" s="8">
        <f t="shared" ref="C42:I42" si="13">IF(C$24="BENEFIT",MAX(0,(C15-C$28)/C$28),MAX(0,(C$28-C15)/C$28))</f>
        <v>0</v>
      </c>
      <c r="D42" s="8">
        <f t="shared" si="13"/>
        <v>0.395348837209302</v>
      </c>
      <c r="E42" s="8">
        <f t="shared" si="13"/>
        <v>0.836734693877551</v>
      </c>
      <c r="F42" s="8">
        <f t="shared" si="13"/>
        <v>0.612903225806452</v>
      </c>
      <c r="G42" s="8">
        <f t="shared" si="13"/>
        <v>0.666666666666667</v>
      </c>
      <c r="H42" s="8">
        <f t="shared" si="13"/>
        <v>0</v>
      </c>
      <c r="I42" s="8">
        <f t="shared" si="13"/>
        <v>0.132075471698113</v>
      </c>
    </row>
    <row r="43" spans="1:9">
      <c r="A43" s="7" t="s">
        <v>23</v>
      </c>
      <c r="B43" s="8">
        <f t="shared" si="2"/>
        <v>0</v>
      </c>
      <c r="C43" s="8">
        <f t="shared" ref="C43:I43" si="14">IF(C$24="BENEFIT",MAX(0,(C16-C$28)/C$28),MAX(0,(C$28-C16)/C$28))</f>
        <v>0</v>
      </c>
      <c r="D43" s="8">
        <f t="shared" si="14"/>
        <v>0.24031007751938</v>
      </c>
      <c r="E43" s="8">
        <f t="shared" si="14"/>
        <v>0.020408163265306</v>
      </c>
      <c r="F43" s="8">
        <f t="shared" si="14"/>
        <v>0</v>
      </c>
      <c r="G43" s="8">
        <f t="shared" si="14"/>
        <v>0.5</v>
      </c>
      <c r="H43" s="8">
        <f t="shared" si="14"/>
        <v>0</v>
      </c>
      <c r="I43" s="8">
        <f t="shared" si="14"/>
        <v>0</v>
      </c>
    </row>
    <row r="44" spans="1:9">
      <c r="A44" s="7" t="s">
        <v>24</v>
      </c>
      <c r="B44" s="8">
        <f t="shared" si="2"/>
        <v>0.203007518796992</v>
      </c>
      <c r="C44" s="8">
        <f t="shared" ref="C44:I44" si="15">IF(C$24="BENEFIT",MAX(0,(C17-C$28)/C$28),MAX(0,(C$28-C17)/C$28))</f>
        <v>0</v>
      </c>
      <c r="D44" s="8">
        <f t="shared" si="15"/>
        <v>0</v>
      </c>
      <c r="E44" s="8">
        <f t="shared" si="15"/>
        <v>0</v>
      </c>
      <c r="F44" s="8">
        <f t="shared" si="15"/>
        <v>0</v>
      </c>
      <c r="G44" s="8">
        <f t="shared" si="15"/>
        <v>0.166666666666667</v>
      </c>
      <c r="H44" s="8">
        <f t="shared" si="15"/>
        <v>0.322314049586777</v>
      </c>
      <c r="I44" s="8">
        <f t="shared" si="15"/>
        <v>0.320754716981132</v>
      </c>
    </row>
    <row r="45" spans="1:9">
      <c r="A45" s="7" t="s">
        <v>25</v>
      </c>
      <c r="B45" s="8">
        <f t="shared" si="2"/>
        <v>0</v>
      </c>
      <c r="C45" s="8">
        <f t="shared" ref="C45:I45" si="16">IF(C$24="BENEFIT",MAX(0,(C18-C$28)/C$28),MAX(0,(C$28-C18)/C$28))</f>
        <v>0</v>
      </c>
      <c r="D45" s="8">
        <f t="shared" si="16"/>
        <v>0</v>
      </c>
      <c r="E45" s="8">
        <f t="shared" si="16"/>
        <v>0.020408163265306</v>
      </c>
      <c r="F45" s="8">
        <f t="shared" si="16"/>
        <v>0.612903225806452</v>
      </c>
      <c r="G45" s="8">
        <f t="shared" si="16"/>
        <v>0</v>
      </c>
      <c r="H45" s="8">
        <f t="shared" si="16"/>
        <v>0.652892561983471</v>
      </c>
      <c r="I45" s="8">
        <f t="shared" si="16"/>
        <v>0.132075471698113</v>
      </c>
    </row>
    <row r="46" spans="1:9">
      <c r="A46" s="7" t="s">
        <v>26</v>
      </c>
      <c r="B46" s="8">
        <f t="shared" si="2"/>
        <v>0</v>
      </c>
      <c r="C46" s="8">
        <f t="shared" ref="C46:I46" si="17">IF(C$24="BENEFIT",MAX(0,(C19-C$28)/C$28),MAX(0,(C$28-C19)/C$28))</f>
        <v>0.63302752293578</v>
      </c>
      <c r="D46" s="8">
        <f t="shared" si="17"/>
        <v>0.0852713178294573</v>
      </c>
      <c r="E46" s="8">
        <f t="shared" si="17"/>
        <v>0.224489795918367</v>
      </c>
      <c r="F46" s="8">
        <f t="shared" si="17"/>
        <v>0</v>
      </c>
      <c r="G46" s="8">
        <f t="shared" si="17"/>
        <v>0</v>
      </c>
      <c r="H46" s="8">
        <f t="shared" si="17"/>
        <v>0</v>
      </c>
      <c r="I46" s="8">
        <f t="shared" si="17"/>
        <v>0.69811320754717</v>
      </c>
    </row>
    <row r="47" spans="1:9">
      <c r="A47" s="7" t="s">
        <v>27</v>
      </c>
      <c r="B47" s="8">
        <f t="shared" si="2"/>
        <v>0.203007518796992</v>
      </c>
      <c r="C47" s="8">
        <f t="shared" ref="C47:I47" si="18">IF(C$24="BENEFIT",MAX(0,(C20-C$28)/C$28),MAX(0,(C$28-C20)/C$28))</f>
        <v>0.26605504587156</v>
      </c>
      <c r="D47" s="8">
        <f t="shared" si="18"/>
        <v>0</v>
      </c>
      <c r="E47" s="8">
        <f t="shared" si="18"/>
        <v>0.63265306122449</v>
      </c>
      <c r="F47" s="8">
        <f t="shared" si="18"/>
        <v>0</v>
      </c>
      <c r="G47" s="8">
        <f t="shared" si="18"/>
        <v>0.666666666666667</v>
      </c>
      <c r="H47" s="8">
        <f t="shared" si="18"/>
        <v>0.15702479338843</v>
      </c>
      <c r="I47" s="8">
        <f t="shared" si="18"/>
        <v>0</v>
      </c>
    </row>
    <row r="48" spans="1:9">
      <c r="A48" s="7" t="s">
        <v>28</v>
      </c>
      <c r="B48" s="8">
        <f t="shared" si="2"/>
        <v>0</v>
      </c>
      <c r="C48" s="8">
        <f t="shared" ref="C48:I48" si="19">IF(C$24="BENEFIT",MAX(0,(C21-C$28)/C$28),MAX(0,(C$28-C21)/C$28))</f>
        <v>0.81651376146789</v>
      </c>
      <c r="D48" s="8">
        <f t="shared" si="19"/>
        <v>0.24031007751938</v>
      </c>
      <c r="E48" s="8">
        <f t="shared" si="19"/>
        <v>0.020408163265306</v>
      </c>
      <c r="F48" s="8">
        <f t="shared" si="19"/>
        <v>0.612903225806452</v>
      </c>
      <c r="G48" s="8">
        <f t="shared" si="19"/>
        <v>0</v>
      </c>
      <c r="H48" s="8">
        <f t="shared" si="19"/>
        <v>0</v>
      </c>
      <c r="I48" s="8">
        <f t="shared" si="19"/>
        <v>0.132075471698113</v>
      </c>
    </row>
    <row r="49" spans="1:9">
      <c r="A49" s="7" t="s">
        <v>29</v>
      </c>
      <c r="B49" s="8">
        <f t="shared" si="2"/>
        <v>0.353383458646616</v>
      </c>
      <c r="C49" s="8">
        <f t="shared" ref="C49:I49" si="20">IF(C$24="BENEFIT",MAX(0,(C22-C$28)/C$28),MAX(0,(C$28-C22)/C$28))</f>
        <v>0</v>
      </c>
      <c r="D49" s="8">
        <f t="shared" si="20"/>
        <v>0.395348837209302</v>
      </c>
      <c r="E49" s="8">
        <f t="shared" si="20"/>
        <v>0.020408163265306</v>
      </c>
      <c r="F49" s="8">
        <f t="shared" si="20"/>
        <v>0</v>
      </c>
      <c r="G49" s="8">
        <f t="shared" si="20"/>
        <v>0</v>
      </c>
      <c r="H49" s="8">
        <f t="shared" si="20"/>
        <v>0.652892561983471</v>
      </c>
      <c r="I49" s="8">
        <f t="shared" si="20"/>
        <v>0.132075471698113</v>
      </c>
    </row>
    <row r="50" spans="1:9">
      <c r="A50" s="7" t="s">
        <v>30</v>
      </c>
      <c r="B50" s="8">
        <f t="shared" si="2"/>
        <v>0</v>
      </c>
      <c r="C50" s="8">
        <f t="shared" ref="C50:I50" si="21">IF(C$24="BENEFIT",MAX(0,(C23-C$28)/C$28),MAX(0,(C$28-C23)/C$28))</f>
        <v>0.81651376146789</v>
      </c>
      <c r="D50" s="8">
        <f t="shared" si="21"/>
        <v>0.550387596899225</v>
      </c>
      <c r="E50" s="8">
        <f t="shared" si="21"/>
        <v>0</v>
      </c>
      <c r="F50" s="8">
        <f t="shared" si="21"/>
        <v>0.129032258064516</v>
      </c>
      <c r="G50" s="8">
        <f t="shared" si="21"/>
        <v>0</v>
      </c>
      <c r="H50" s="8">
        <f t="shared" si="21"/>
        <v>0.652892561983471</v>
      </c>
      <c r="I50" s="8">
        <f t="shared" si="21"/>
        <v>0.509433962264151</v>
      </c>
    </row>
    <row r="51" spans="1:9">
      <c r="A51" s="13" t="s">
        <v>37</v>
      </c>
      <c r="B51" s="17">
        <v>0.2904</v>
      </c>
      <c r="C51" s="17">
        <v>0.2133</v>
      </c>
      <c r="D51" s="17">
        <v>0.1708</v>
      </c>
      <c r="E51" s="17">
        <v>0.0441</v>
      </c>
      <c r="F51" s="17">
        <v>0.1399</v>
      </c>
      <c r="G51" s="17">
        <v>0.0293</v>
      </c>
      <c r="H51" s="17">
        <v>0.0624</v>
      </c>
      <c r="I51" s="17">
        <v>0.0498</v>
      </c>
    </row>
    <row r="53" spans="1:9">
      <c r="A53" s="15" t="s">
        <v>38</v>
      </c>
      <c r="B53" s="16"/>
      <c r="C53" s="16"/>
      <c r="D53" s="16"/>
      <c r="E53" s="16"/>
      <c r="F53" s="16"/>
      <c r="G53" s="16"/>
      <c r="H53" s="16"/>
      <c r="I53" s="16"/>
    </row>
    <row r="54" spans="1:9">
      <c r="A54" s="7" t="s">
        <v>11</v>
      </c>
      <c r="B54" s="8">
        <f>IF(B$24="BENEFIT",MAX(0,(B$28-B4)/B$28),MAX(0,(B4-B$28)/B$28))</f>
        <v>0</v>
      </c>
      <c r="C54" s="8">
        <f t="shared" ref="C54:I54" si="22">IF(C$24="BENEFIT",MAX(0,(C$28-C4)/C$28),MAX(0,(C4-C$28)/C$28))</f>
        <v>0.284403669724771</v>
      </c>
      <c r="D54" s="8">
        <f t="shared" si="22"/>
        <v>0</v>
      </c>
      <c r="E54" s="8">
        <f t="shared" si="22"/>
        <v>0</v>
      </c>
      <c r="F54" s="8">
        <f t="shared" si="22"/>
        <v>0.838709677419355</v>
      </c>
      <c r="G54" s="8">
        <f t="shared" si="22"/>
        <v>0</v>
      </c>
      <c r="H54" s="8">
        <f t="shared" si="22"/>
        <v>0.834710743801653</v>
      </c>
      <c r="I54" s="8">
        <f t="shared" si="22"/>
        <v>0</v>
      </c>
    </row>
    <row r="55" spans="1:9">
      <c r="A55" s="7" t="s">
        <v>12</v>
      </c>
      <c r="B55" s="8">
        <f t="shared" ref="B55:B73" si="23">IF(B$24="BENEFIT",MAX(0,(B$28-B5)/B$28),MAX(0,(B5-B$28)/B$28))</f>
        <v>0.398496240601504</v>
      </c>
      <c r="C55" s="8">
        <f t="shared" ref="C55:I55" si="24">IF(C$24="BENEFIT",MAX(0,(C$28-C5)/C$28),MAX(0,(C5-C$28)/C$28))</f>
        <v>0</v>
      </c>
      <c r="D55" s="8">
        <f t="shared" si="24"/>
        <v>0.224806201550388</v>
      </c>
      <c r="E55" s="8">
        <f t="shared" si="24"/>
        <v>0.387755102040816</v>
      </c>
      <c r="F55" s="8">
        <f t="shared" si="24"/>
        <v>0.516129032258065</v>
      </c>
      <c r="G55" s="8">
        <f t="shared" si="24"/>
        <v>0</v>
      </c>
      <c r="H55" s="8">
        <f t="shared" si="24"/>
        <v>0</v>
      </c>
      <c r="I55" s="8">
        <f t="shared" si="24"/>
        <v>0.245283018867925</v>
      </c>
    </row>
    <row r="56" spans="1:9">
      <c r="A56" s="7" t="s">
        <v>13</v>
      </c>
      <c r="B56" s="8">
        <f t="shared" si="23"/>
        <v>0.24812030075188</v>
      </c>
      <c r="C56" s="8">
        <f t="shared" ref="C56:I56" si="25">IF(C$24="BENEFIT",MAX(0,(C$28-C6)/C$28),MAX(0,(C6-C$28)/C$28))</f>
        <v>0</v>
      </c>
      <c r="D56" s="8">
        <f t="shared" si="25"/>
        <v>0</v>
      </c>
      <c r="E56" s="8">
        <f t="shared" si="25"/>
        <v>0.183673469387755</v>
      </c>
      <c r="F56" s="8">
        <f t="shared" si="25"/>
        <v>0</v>
      </c>
      <c r="G56" s="8">
        <f t="shared" si="25"/>
        <v>0.666666666666667</v>
      </c>
      <c r="H56" s="8">
        <f t="shared" si="25"/>
        <v>0.00826446280991733</v>
      </c>
      <c r="I56" s="8">
        <f t="shared" si="25"/>
        <v>0.811320754716981</v>
      </c>
    </row>
    <row r="57" spans="1:9">
      <c r="A57" s="7" t="s">
        <v>14</v>
      </c>
      <c r="B57" s="8">
        <f t="shared" si="23"/>
        <v>0</v>
      </c>
      <c r="C57" s="8">
        <f t="shared" ref="C57:I57" si="26">IF(C$24="BENEFIT",MAX(0,(C$28-C7)/C$28),MAX(0,(C7-C$28)/C$28))</f>
        <v>0</v>
      </c>
      <c r="D57" s="8">
        <f t="shared" si="26"/>
        <v>0</v>
      </c>
      <c r="E57" s="8">
        <f t="shared" si="26"/>
        <v>0</v>
      </c>
      <c r="F57" s="8">
        <f t="shared" si="26"/>
        <v>0</v>
      </c>
      <c r="G57" s="8">
        <f t="shared" si="26"/>
        <v>0</v>
      </c>
      <c r="H57" s="8">
        <f t="shared" si="26"/>
        <v>0.00826446280991733</v>
      </c>
      <c r="I57" s="8">
        <f t="shared" si="26"/>
        <v>0</v>
      </c>
    </row>
    <row r="58" spans="1:9">
      <c r="A58" s="7" t="s">
        <v>15</v>
      </c>
      <c r="B58" s="8">
        <f t="shared" si="23"/>
        <v>0</v>
      </c>
      <c r="C58" s="8">
        <f t="shared" ref="C58:I58" si="27">IF(C$24="BENEFIT",MAX(0,(C$28-C8)/C$28),MAX(0,(C8-C$28)/C$28))</f>
        <v>0</v>
      </c>
      <c r="D58" s="8">
        <f t="shared" si="27"/>
        <v>0</v>
      </c>
      <c r="E58" s="8">
        <f t="shared" si="27"/>
        <v>0.591836734693878</v>
      </c>
      <c r="F58" s="8">
        <f t="shared" si="27"/>
        <v>0</v>
      </c>
      <c r="G58" s="8">
        <f t="shared" si="27"/>
        <v>0</v>
      </c>
      <c r="H58" s="8">
        <f t="shared" si="27"/>
        <v>0</v>
      </c>
      <c r="I58" s="8">
        <f t="shared" si="27"/>
        <v>0.622641509433962</v>
      </c>
    </row>
    <row r="59" spans="1:9">
      <c r="A59" s="7" t="s">
        <v>16</v>
      </c>
      <c r="B59" s="8">
        <f t="shared" si="23"/>
        <v>0.0977443609022557</v>
      </c>
      <c r="C59" s="8">
        <f t="shared" ref="C59:I59" si="28">IF(C$24="BENEFIT",MAX(0,(C$28-C9)/C$28),MAX(0,(C9-C$28)/C$28))</f>
        <v>0.284403669724771</v>
      </c>
      <c r="D59" s="8">
        <f t="shared" si="28"/>
        <v>0.689922480620155</v>
      </c>
      <c r="E59" s="8">
        <f t="shared" si="28"/>
        <v>0</v>
      </c>
      <c r="F59" s="8">
        <f t="shared" si="28"/>
        <v>0</v>
      </c>
      <c r="G59" s="8">
        <f t="shared" si="28"/>
        <v>0.666666666666667</v>
      </c>
      <c r="H59" s="8">
        <f t="shared" si="28"/>
        <v>0</v>
      </c>
      <c r="I59" s="8">
        <f t="shared" si="28"/>
        <v>0</v>
      </c>
    </row>
    <row r="60" spans="1:9">
      <c r="A60" s="7" t="s">
        <v>17</v>
      </c>
      <c r="B60" s="8">
        <f t="shared" si="23"/>
        <v>0</v>
      </c>
      <c r="C60" s="8">
        <f t="shared" ref="C60:I60" si="29">IF(C$24="BENEFIT",MAX(0,(C$28-C10)/C$28),MAX(0,(C10-C$28)/C$28))</f>
        <v>0.651376146788991</v>
      </c>
      <c r="D60" s="8">
        <f t="shared" si="29"/>
        <v>0</v>
      </c>
      <c r="E60" s="8">
        <f t="shared" si="29"/>
        <v>0.591836734693878</v>
      </c>
      <c r="F60" s="8">
        <f t="shared" si="29"/>
        <v>0.0322580645161291</v>
      </c>
      <c r="G60" s="8">
        <f t="shared" si="29"/>
        <v>0</v>
      </c>
      <c r="H60" s="8">
        <f t="shared" si="29"/>
        <v>0</v>
      </c>
      <c r="I60" s="8">
        <f t="shared" si="29"/>
        <v>0.245283018867925</v>
      </c>
    </row>
    <row r="61" spans="1:9">
      <c r="A61" s="7" t="s">
        <v>18</v>
      </c>
      <c r="B61" s="8">
        <f t="shared" si="23"/>
        <v>0</v>
      </c>
      <c r="C61" s="8">
        <f t="shared" ref="C61:I61" si="30">IF(C$24="BENEFIT",MAX(0,(C$28-C11)/C$28),MAX(0,(C11-C$28)/C$28))</f>
        <v>0.100917431192661</v>
      </c>
      <c r="D61" s="8">
        <f t="shared" si="30"/>
        <v>0.0697674418604651</v>
      </c>
      <c r="E61" s="8">
        <f t="shared" si="30"/>
        <v>0.183673469387755</v>
      </c>
      <c r="F61" s="8">
        <f t="shared" si="30"/>
        <v>0</v>
      </c>
      <c r="G61" s="8">
        <f t="shared" si="30"/>
        <v>0.666666666666667</v>
      </c>
      <c r="H61" s="8">
        <f t="shared" si="30"/>
        <v>0.504132231404959</v>
      </c>
      <c r="I61" s="8">
        <f t="shared" si="30"/>
        <v>0</v>
      </c>
    </row>
    <row r="62" spans="1:9">
      <c r="A62" s="7" t="s">
        <v>19</v>
      </c>
      <c r="B62" s="8">
        <f t="shared" si="23"/>
        <v>0.398496240601504</v>
      </c>
      <c r="C62" s="8">
        <f t="shared" ref="C62:I62" si="31">IF(C$24="BENEFIT",MAX(0,(C$28-C12)/C$28),MAX(0,(C12-C$28)/C$28))</f>
        <v>0.651376146788991</v>
      </c>
      <c r="D62" s="8">
        <f t="shared" si="31"/>
        <v>0</v>
      </c>
      <c r="E62" s="8">
        <f t="shared" si="31"/>
        <v>0.795918367346939</v>
      </c>
      <c r="F62" s="8">
        <f t="shared" si="31"/>
        <v>0.0322580645161291</v>
      </c>
      <c r="G62" s="8">
        <f t="shared" si="31"/>
        <v>0.833333333333333</v>
      </c>
      <c r="H62" s="8">
        <f t="shared" si="31"/>
        <v>0.00826446280991733</v>
      </c>
      <c r="I62" s="8">
        <f t="shared" si="31"/>
        <v>0.811320754716981</v>
      </c>
    </row>
    <row r="63" spans="1:9">
      <c r="A63" s="7" t="s">
        <v>20</v>
      </c>
      <c r="B63" s="8">
        <f t="shared" si="23"/>
        <v>0</v>
      </c>
      <c r="C63" s="8">
        <f t="shared" ref="C63:I63" si="32">IF(C$24="BENEFIT",MAX(0,(C$28-C13)/C$28),MAX(0,(C13-C$28)/C$28))</f>
        <v>0.467889908256881</v>
      </c>
      <c r="D63" s="8">
        <f t="shared" si="32"/>
        <v>0.689922480620155</v>
      </c>
      <c r="E63" s="8">
        <f t="shared" si="32"/>
        <v>0.183673469387755</v>
      </c>
      <c r="F63" s="8">
        <f t="shared" si="32"/>
        <v>0.193548387096774</v>
      </c>
      <c r="G63" s="8">
        <f t="shared" si="32"/>
        <v>0.5</v>
      </c>
      <c r="H63" s="8">
        <f t="shared" si="32"/>
        <v>0.669421487603306</v>
      </c>
      <c r="I63" s="8">
        <f t="shared" si="32"/>
        <v>0.0566037735849056</v>
      </c>
    </row>
    <row r="64" spans="1:9">
      <c r="A64" s="7" t="s">
        <v>21</v>
      </c>
      <c r="B64" s="8">
        <f t="shared" si="23"/>
        <v>0.398496240601504</v>
      </c>
      <c r="C64" s="8">
        <f t="shared" ref="C64:I64" si="33">IF(C$24="BENEFIT",MAX(0,(C$28-C14)/C$28),MAX(0,(C14-C$28)/C$28))</f>
        <v>0</v>
      </c>
      <c r="D64" s="8">
        <f t="shared" si="33"/>
        <v>0.689922480620155</v>
      </c>
      <c r="E64" s="8">
        <f t="shared" si="33"/>
        <v>0</v>
      </c>
      <c r="F64" s="8">
        <f t="shared" si="33"/>
        <v>0.354838709677419</v>
      </c>
      <c r="G64" s="8">
        <f t="shared" si="33"/>
        <v>0</v>
      </c>
      <c r="H64" s="8">
        <f t="shared" si="33"/>
        <v>0.00826446280991733</v>
      </c>
      <c r="I64" s="8">
        <f t="shared" si="33"/>
        <v>0.0566037735849056</v>
      </c>
    </row>
    <row r="65" spans="1:9">
      <c r="A65" s="7" t="s">
        <v>22</v>
      </c>
      <c r="B65" s="8">
        <f t="shared" si="23"/>
        <v>0</v>
      </c>
      <c r="C65" s="8">
        <f t="shared" ref="C65:I65" si="34">IF(C$24="BENEFIT",MAX(0,(C$28-C15)/C$28),MAX(0,(C15-C$28)/C$28))</f>
        <v>0.100917431192661</v>
      </c>
      <c r="D65" s="8">
        <f t="shared" si="34"/>
        <v>0</v>
      </c>
      <c r="E65" s="8">
        <f t="shared" si="34"/>
        <v>0</v>
      </c>
      <c r="F65" s="8">
        <f t="shared" si="34"/>
        <v>0</v>
      </c>
      <c r="G65" s="8">
        <f t="shared" si="34"/>
        <v>0</v>
      </c>
      <c r="H65" s="8">
        <f t="shared" si="34"/>
        <v>0.669421487603306</v>
      </c>
      <c r="I65" s="8">
        <f t="shared" si="34"/>
        <v>0</v>
      </c>
    </row>
    <row r="66" spans="1:9">
      <c r="A66" s="7" t="s">
        <v>23</v>
      </c>
      <c r="B66" s="8">
        <f t="shared" si="23"/>
        <v>0.0977443609022557</v>
      </c>
      <c r="C66" s="8">
        <f t="shared" ref="C66:I66" si="35">IF(C$24="BENEFIT",MAX(0,(C$28-C16)/C$28),MAX(0,(C16-C$28)/C$28))</f>
        <v>0.467889908256881</v>
      </c>
      <c r="D66" s="8">
        <f t="shared" si="35"/>
        <v>0</v>
      </c>
      <c r="E66" s="8">
        <f t="shared" si="35"/>
        <v>0</v>
      </c>
      <c r="F66" s="8">
        <f t="shared" si="35"/>
        <v>0.354838709677419</v>
      </c>
      <c r="G66" s="8">
        <f t="shared" si="35"/>
        <v>0</v>
      </c>
      <c r="H66" s="8">
        <f t="shared" si="35"/>
        <v>0.669421487603306</v>
      </c>
      <c r="I66" s="8">
        <f t="shared" si="35"/>
        <v>0.433962264150943</v>
      </c>
    </row>
    <row r="67" spans="1:9">
      <c r="A67" s="7" t="s">
        <v>24</v>
      </c>
      <c r="B67" s="8">
        <f t="shared" si="23"/>
        <v>0</v>
      </c>
      <c r="C67" s="8">
        <f t="shared" ref="C67:I67" si="36">IF(C$24="BENEFIT",MAX(0,(C$28-C17)/C$28),MAX(0,(C17-C$28)/C$28))</f>
        <v>0.100917431192661</v>
      </c>
      <c r="D67" s="8">
        <f t="shared" si="36"/>
        <v>0.534883720930233</v>
      </c>
      <c r="E67" s="8">
        <f t="shared" si="36"/>
        <v>0.387755102040816</v>
      </c>
      <c r="F67" s="8">
        <f t="shared" si="36"/>
        <v>0.0322580645161291</v>
      </c>
      <c r="G67" s="8">
        <f t="shared" si="36"/>
        <v>0</v>
      </c>
      <c r="H67" s="8">
        <f t="shared" si="36"/>
        <v>0</v>
      </c>
      <c r="I67" s="8">
        <f t="shared" si="36"/>
        <v>0</v>
      </c>
    </row>
    <row r="68" spans="1:9">
      <c r="A68" s="7" t="s">
        <v>25</v>
      </c>
      <c r="B68" s="8">
        <f t="shared" si="23"/>
        <v>0.398496240601504</v>
      </c>
      <c r="C68" s="8">
        <f t="shared" ref="C68:I68" si="37">IF(C$24="BENEFIT",MAX(0,(C$28-C18)/C$28),MAX(0,(C18-C$28)/C$28))</f>
        <v>0.651376146788991</v>
      </c>
      <c r="D68" s="8">
        <f t="shared" si="37"/>
        <v>0.534883720930233</v>
      </c>
      <c r="E68" s="8">
        <f t="shared" si="37"/>
        <v>0</v>
      </c>
      <c r="F68" s="8">
        <f t="shared" si="37"/>
        <v>0</v>
      </c>
      <c r="G68" s="8">
        <f t="shared" si="37"/>
        <v>0.166666666666667</v>
      </c>
      <c r="H68" s="8">
        <f t="shared" si="37"/>
        <v>0</v>
      </c>
      <c r="I68" s="8">
        <f t="shared" si="37"/>
        <v>0</v>
      </c>
    </row>
    <row r="69" spans="1:9">
      <c r="A69" s="7" t="s">
        <v>26</v>
      </c>
      <c r="B69" s="8">
        <f t="shared" si="23"/>
        <v>0.0977443609022557</v>
      </c>
      <c r="C69" s="8">
        <f t="shared" ref="C69:I69" si="38">IF(C$24="BENEFIT",MAX(0,(C$28-C19)/C$28),MAX(0,(C19-C$28)/C$28))</f>
        <v>0</v>
      </c>
      <c r="D69" s="8">
        <f t="shared" si="38"/>
        <v>0</v>
      </c>
      <c r="E69" s="8">
        <f t="shared" si="38"/>
        <v>0</v>
      </c>
      <c r="F69" s="8">
        <f t="shared" si="38"/>
        <v>0.193548387096774</v>
      </c>
      <c r="G69" s="8">
        <f t="shared" si="38"/>
        <v>0</v>
      </c>
      <c r="H69" s="8">
        <f t="shared" si="38"/>
        <v>0.173553719008264</v>
      </c>
      <c r="I69" s="8">
        <f t="shared" si="38"/>
        <v>0</v>
      </c>
    </row>
    <row r="70" spans="1:9">
      <c r="A70" s="7" t="s">
        <v>27</v>
      </c>
      <c r="B70" s="8">
        <f t="shared" si="23"/>
        <v>0</v>
      </c>
      <c r="C70" s="8">
        <f t="shared" ref="C70:I70" si="39">IF(C$24="BENEFIT",MAX(0,(C$28-C20)/C$28),MAX(0,(C20-C$28)/C$28))</f>
        <v>0</v>
      </c>
      <c r="D70" s="8">
        <f t="shared" si="39"/>
        <v>0.844961240310078</v>
      </c>
      <c r="E70" s="8">
        <f t="shared" si="39"/>
        <v>0</v>
      </c>
      <c r="F70" s="8">
        <f t="shared" si="39"/>
        <v>0.516129032258065</v>
      </c>
      <c r="G70" s="8">
        <f t="shared" si="39"/>
        <v>0</v>
      </c>
      <c r="H70" s="8">
        <f t="shared" si="39"/>
        <v>0</v>
      </c>
      <c r="I70" s="8">
        <f t="shared" si="39"/>
        <v>0.245283018867925</v>
      </c>
    </row>
    <row r="71" spans="1:9">
      <c r="A71" s="7" t="s">
        <v>28</v>
      </c>
      <c r="B71" s="8">
        <f t="shared" si="23"/>
        <v>0.398496240601504</v>
      </c>
      <c r="C71" s="8">
        <f t="shared" ref="C71:I71" si="40">IF(C$24="BENEFIT",MAX(0,(C$28-C21)/C$28),MAX(0,(C21-C$28)/C$28))</f>
        <v>0</v>
      </c>
      <c r="D71" s="8">
        <f t="shared" si="40"/>
        <v>0</v>
      </c>
      <c r="E71" s="8">
        <f t="shared" si="40"/>
        <v>0</v>
      </c>
      <c r="F71" s="8">
        <f t="shared" si="40"/>
        <v>0</v>
      </c>
      <c r="G71" s="8">
        <f t="shared" si="40"/>
        <v>0.166666666666667</v>
      </c>
      <c r="H71" s="8">
        <f t="shared" si="40"/>
        <v>0.669421487603306</v>
      </c>
      <c r="I71" s="8">
        <f t="shared" si="40"/>
        <v>0</v>
      </c>
    </row>
    <row r="72" spans="1:9">
      <c r="A72" s="7" t="s">
        <v>29</v>
      </c>
      <c r="B72" s="8">
        <f t="shared" si="23"/>
        <v>0</v>
      </c>
      <c r="C72" s="8">
        <f t="shared" ref="C72:I72" si="41">IF(C$24="BENEFIT",MAX(0,(C$28-C22)/C$28),MAX(0,(C22-C$28)/C$28))</f>
        <v>0.467889908256881</v>
      </c>
      <c r="D72" s="8">
        <f t="shared" si="41"/>
        <v>0</v>
      </c>
      <c r="E72" s="8">
        <f t="shared" si="41"/>
        <v>0</v>
      </c>
      <c r="F72" s="8">
        <f t="shared" si="41"/>
        <v>0.838709677419355</v>
      </c>
      <c r="G72" s="8">
        <f t="shared" si="41"/>
        <v>0.5</v>
      </c>
      <c r="H72" s="8">
        <f t="shared" si="41"/>
        <v>0</v>
      </c>
      <c r="I72" s="8">
        <f t="shared" si="41"/>
        <v>0</v>
      </c>
    </row>
    <row r="73" spans="1:9">
      <c r="A73" s="7" t="s">
        <v>30</v>
      </c>
      <c r="B73" s="8">
        <f t="shared" si="23"/>
        <v>0.548872180451128</v>
      </c>
      <c r="C73" s="8">
        <f t="shared" ref="C73:I73" si="42">IF(C$24="BENEFIT",MAX(0,(C$28-C23)/C$28),MAX(0,(C23-C$28)/C$28))</f>
        <v>0</v>
      </c>
      <c r="D73" s="8">
        <f t="shared" si="42"/>
        <v>0</v>
      </c>
      <c r="E73" s="8">
        <f t="shared" si="42"/>
        <v>0.183673469387755</v>
      </c>
      <c r="F73" s="8">
        <f t="shared" si="42"/>
        <v>0</v>
      </c>
      <c r="G73" s="8">
        <f t="shared" si="42"/>
        <v>0.166666666666667</v>
      </c>
      <c r="H73" s="8">
        <f t="shared" si="42"/>
        <v>0</v>
      </c>
      <c r="I73" s="8">
        <f t="shared" si="42"/>
        <v>0</v>
      </c>
    </row>
    <row r="74" spans="1:9">
      <c r="A74" s="13" t="s">
        <v>37</v>
      </c>
      <c r="B74" s="17">
        <v>0.2904</v>
      </c>
      <c r="C74" s="17">
        <v>0.2133</v>
      </c>
      <c r="D74" s="17">
        <v>0.1708</v>
      </c>
      <c r="E74" s="17">
        <v>0.0441</v>
      </c>
      <c r="F74" s="17">
        <v>0.1399</v>
      </c>
      <c r="G74" s="17">
        <v>0.0293</v>
      </c>
      <c r="H74" s="17">
        <v>0.0624</v>
      </c>
      <c r="I74" s="17">
        <v>0.0498</v>
      </c>
    </row>
    <row r="76" spans="1:9">
      <c r="A76" s="15" t="s">
        <v>39</v>
      </c>
      <c r="B76" s="15"/>
      <c r="C76" s="15"/>
      <c r="D76" s="18"/>
      <c r="E76" s="18"/>
      <c r="F76" s="18"/>
      <c r="G76" s="18"/>
      <c r="H76" s="18"/>
      <c r="I76" s="18"/>
    </row>
    <row r="77" spans="1:3">
      <c r="A77" s="8"/>
      <c r="B77" s="1" t="s">
        <v>40</v>
      </c>
      <c r="C77" s="19" t="s">
        <v>41</v>
      </c>
    </row>
    <row r="78" spans="1:3">
      <c r="A78" s="7" t="s">
        <v>11</v>
      </c>
      <c r="B78" s="20">
        <f>($B$51*B31)+($C$51*C31)+($D$51*D31)+($E$51*E31)+($F$51*F31)+($G$51*G31)+($H$51*H31)+($I$51*I31)</f>
        <v>0.122937150412231</v>
      </c>
      <c r="C78" s="21">
        <f>($B$74*B54)+($C$74*C54)+($D$74*D54)+($E$74*E54)+($F$74*F54)+($G$74*G54)+($H$74*H54)+($I$74*I54)</f>
        <v>0.230084737036484</v>
      </c>
    </row>
    <row r="79" spans="1:3">
      <c r="A79" s="7" t="s">
        <v>12</v>
      </c>
      <c r="B79" s="20">
        <f t="shared" ref="B79:B97" si="43">($B$51*B32)+($C$51*C32)+($D$51*D32)+($E$51*E32)+($F$51*F32)+($G$51*G32)+($H$51*H32)+($I$51*I32)</f>
        <v>0.125218836404074</v>
      </c>
      <c r="C79" s="21">
        <f t="shared" ref="C79:C97" si="44">($B$74*B55)+($C$74*C55)+($D$74*D55)+($E$74*E55)+($F$74*F55)+($G$74*G55)+($H$74*H55)+($I$74*I55)</f>
        <v>0.255641753448009</v>
      </c>
    </row>
    <row r="80" spans="1:3">
      <c r="A80" s="7" t="s">
        <v>13</v>
      </c>
      <c r="B80" s="20">
        <f t="shared" si="43"/>
        <v>0.0953569128520662</v>
      </c>
      <c r="C80" s="21">
        <f t="shared" si="44"/>
        <v>0.140606944735924</v>
      </c>
    </row>
    <row r="81" spans="1:3">
      <c r="A81" s="7" t="s">
        <v>14</v>
      </c>
      <c r="B81" s="20">
        <f t="shared" si="43"/>
        <v>0.294932549022422</v>
      </c>
      <c r="C81" s="21">
        <f t="shared" si="44"/>
        <v>0.000515702479338841</v>
      </c>
    </row>
    <row r="82" spans="1:3">
      <c r="A82" s="7" t="s">
        <v>15</v>
      </c>
      <c r="B82" s="20">
        <f t="shared" si="43"/>
        <v>0.514465353197849</v>
      </c>
      <c r="C82" s="21">
        <f t="shared" si="44"/>
        <v>0.0571075471698113</v>
      </c>
    </row>
    <row r="83" spans="1:3">
      <c r="A83" s="7" t="s">
        <v>16</v>
      </c>
      <c r="B83" s="20">
        <f t="shared" si="43"/>
        <v>0.140731142890198</v>
      </c>
      <c r="C83" s="21">
        <f t="shared" si="44"/>
        <v>0.226420358181564</v>
      </c>
    </row>
    <row r="84" spans="1:3">
      <c r="A84" s="7" t="s">
        <v>17</v>
      </c>
      <c r="B84" s="20">
        <f t="shared" si="43"/>
        <v>0.285921760074798</v>
      </c>
      <c r="C84" s="21">
        <f t="shared" si="44"/>
        <v>0.181766529675521</v>
      </c>
    </row>
    <row r="85" spans="1:3">
      <c r="A85" s="7" t="s">
        <v>18</v>
      </c>
      <c r="B85" s="20">
        <f t="shared" si="43"/>
        <v>0.0681018611653906</v>
      </c>
      <c r="C85" s="21">
        <f t="shared" si="44"/>
        <v>0.0925331517161647</v>
      </c>
    </row>
    <row r="86" spans="1:3">
      <c r="A86" s="7" t="s">
        <v>19</v>
      </c>
      <c r="B86" s="20">
        <f t="shared" si="43"/>
        <v>0.0675255813953488</v>
      </c>
      <c r="C86" s="21">
        <f t="shared" si="44"/>
        <v>0.359610886337486</v>
      </c>
    </row>
    <row r="87" spans="1:3">
      <c r="A87" s="7" t="s">
        <v>20</v>
      </c>
      <c r="B87" s="20">
        <f t="shared" si="43"/>
        <v>0.102622556390977</v>
      </c>
      <c r="C87" s="21">
        <f t="shared" si="44"/>
        <v>0.312057865226928</v>
      </c>
    </row>
    <row r="88" spans="1:3">
      <c r="A88" s="7" t="s">
        <v>21</v>
      </c>
      <c r="B88" s="20">
        <f t="shared" si="43"/>
        <v>0.077182874617737</v>
      </c>
      <c r="C88" s="21">
        <f t="shared" si="44"/>
        <v>0.286538573848337</v>
      </c>
    </row>
    <row r="89" spans="1:3">
      <c r="A89" s="7" t="s">
        <v>22</v>
      </c>
      <c r="B89" s="20">
        <f t="shared" si="43"/>
        <v>0.362573163832879</v>
      </c>
      <c r="C89" s="21">
        <f t="shared" si="44"/>
        <v>0.0632975888998408</v>
      </c>
    </row>
    <row r="90" spans="1:3">
      <c r="A90" s="7" t="s">
        <v>23</v>
      </c>
      <c r="B90" s="20">
        <f t="shared" si="43"/>
        <v>0.0565949612403101</v>
      </c>
      <c r="C90" s="21">
        <f t="shared" si="44"/>
        <v>0.241211036902242</v>
      </c>
    </row>
    <row r="91" spans="1:3">
      <c r="A91" s="7" t="s">
        <v>24</v>
      </c>
      <c r="B91" s="20">
        <f t="shared" si="43"/>
        <v>0.0999226983918552</v>
      </c>
      <c r="C91" s="21">
        <f t="shared" si="44"/>
        <v>0.134496730834085</v>
      </c>
    </row>
    <row r="92" spans="1:3">
      <c r="A92" s="7" t="s">
        <v>25</v>
      </c>
      <c r="B92" s="20">
        <f t="shared" si="43"/>
        <v>0.133963015648657</v>
      </c>
      <c r="C92" s="21">
        <f t="shared" si="44"/>
        <v>0.350903313248986</v>
      </c>
    </row>
    <row r="93" spans="1:3">
      <c r="A93" s="7" t="s">
        <v>26</v>
      </c>
      <c r="B93" s="20">
        <f t="shared" si="43"/>
        <v>0.194255149463322</v>
      </c>
      <c r="C93" s="21">
        <f t="shared" si="44"/>
        <v>0.0662921338269695</v>
      </c>
    </row>
    <row r="94" spans="1:3">
      <c r="A94" s="7" t="s">
        <v>27</v>
      </c>
      <c r="B94" s="20">
        <f t="shared" si="43"/>
        <v>0.172934605183822</v>
      </c>
      <c r="C94" s="21">
        <f t="shared" si="44"/>
        <v>0.228740925797487</v>
      </c>
    </row>
    <row r="95" spans="1:3">
      <c r="A95" s="7" t="s">
        <v>28</v>
      </c>
      <c r="B95" s="20">
        <f t="shared" si="43"/>
        <v>0.3084298663423</v>
      </c>
      <c r="C95" s="21">
        <f t="shared" si="44"/>
        <v>0.162378542430456</v>
      </c>
    </row>
    <row r="96" spans="1:3">
      <c r="A96" s="7" t="s">
        <v>29</v>
      </c>
      <c r="B96" s="20">
        <f t="shared" si="43"/>
        <v>0.218365992144661</v>
      </c>
      <c r="C96" s="21">
        <f t="shared" si="44"/>
        <v>0.23178640130216</v>
      </c>
    </row>
    <row r="97" spans="1:3">
      <c r="A97" s="7" t="s">
        <v>30</v>
      </c>
      <c r="B97" s="20">
        <f t="shared" si="43"/>
        <v>0.352330506963238</v>
      </c>
      <c r="C97" s="21">
        <f t="shared" si="44"/>
        <v>0.172375814536341</v>
      </c>
    </row>
    <row r="98" spans="1:3">
      <c r="A98" s="22" t="s">
        <v>42</v>
      </c>
      <c r="B98" s="23">
        <f>MAX(B78:B97)</f>
        <v>0.514465353197849</v>
      </c>
      <c r="C98" s="23">
        <f>MAX(C78:C97)</f>
        <v>0.359610886337486</v>
      </c>
    </row>
    <row r="100" spans="1:3">
      <c r="A100" s="24" t="s">
        <v>43</v>
      </c>
      <c r="B100" s="24"/>
      <c r="C100" s="24"/>
    </row>
    <row r="101" spans="1:3">
      <c r="A101" s="8"/>
      <c r="B101" s="1" t="s">
        <v>44</v>
      </c>
      <c r="C101" s="19" t="s">
        <v>45</v>
      </c>
    </row>
    <row r="102" spans="1:3">
      <c r="A102" s="7" t="s">
        <v>11</v>
      </c>
      <c r="B102" s="20">
        <f>B78/$B$98</f>
        <v>0.238960990566361</v>
      </c>
      <c r="C102" s="21">
        <f>1-(C78/$C$98)</f>
        <v>0.360184171898079</v>
      </c>
    </row>
    <row r="103" spans="1:3">
      <c r="A103" s="7" t="s">
        <v>12</v>
      </c>
      <c r="B103" s="20">
        <f t="shared" ref="B103:B121" si="45">B79/$B$98</f>
        <v>0.24339605305922</v>
      </c>
      <c r="C103" s="21">
        <f t="shared" ref="C103:C121" si="46">1-(C79/$C$98)</f>
        <v>0.289115643712479</v>
      </c>
    </row>
    <row r="104" spans="1:3">
      <c r="A104" s="7" t="s">
        <v>13</v>
      </c>
      <c r="B104" s="20">
        <f t="shared" si="45"/>
        <v>0.185351476555885</v>
      </c>
      <c r="C104" s="21">
        <f t="shared" si="46"/>
        <v>0.609002535579617</v>
      </c>
    </row>
    <row r="105" spans="1:3">
      <c r="A105" s="7" t="s">
        <v>14</v>
      </c>
      <c r="B105" s="20">
        <f t="shared" si="45"/>
        <v>0.573279711042076</v>
      </c>
      <c r="C105" s="21">
        <f t="shared" si="46"/>
        <v>0.998565943082004</v>
      </c>
    </row>
    <row r="106" spans="1:3">
      <c r="A106" s="7" t="s">
        <v>15</v>
      </c>
      <c r="B106" s="20">
        <f t="shared" si="45"/>
        <v>1</v>
      </c>
      <c r="C106" s="21">
        <f t="shared" si="46"/>
        <v>0.841196278145436</v>
      </c>
    </row>
    <row r="107" spans="1:3">
      <c r="A107" s="7" t="s">
        <v>16</v>
      </c>
      <c r="B107" s="20">
        <f t="shared" si="45"/>
        <v>0.273548339096951</v>
      </c>
      <c r="C107" s="21">
        <f t="shared" si="46"/>
        <v>0.370374015960478</v>
      </c>
    </row>
    <row r="108" spans="1:3">
      <c r="A108" s="7" t="s">
        <v>17</v>
      </c>
      <c r="B108" s="20">
        <f t="shared" si="45"/>
        <v>0.555764850436566</v>
      </c>
      <c r="C108" s="21">
        <f t="shared" si="46"/>
        <v>0.494546643104299</v>
      </c>
    </row>
    <row r="109" spans="1:3">
      <c r="A109" s="7" t="s">
        <v>18</v>
      </c>
      <c r="B109" s="20">
        <f t="shared" si="45"/>
        <v>0.132374047624545</v>
      </c>
      <c r="C109" s="21">
        <f t="shared" si="46"/>
        <v>0.742685343431665</v>
      </c>
    </row>
    <row r="110" spans="1:3">
      <c r="A110" s="7" t="s">
        <v>19</v>
      </c>
      <c r="B110" s="20">
        <f t="shared" si="45"/>
        <v>0.131253894894221</v>
      </c>
      <c r="C110" s="21">
        <f t="shared" si="46"/>
        <v>0</v>
      </c>
    </row>
    <row r="111" spans="1:3">
      <c r="A111" s="7" t="s">
        <v>20</v>
      </c>
      <c r="B111" s="20">
        <f t="shared" si="45"/>
        <v>0.199474183738689</v>
      </c>
      <c r="C111" s="21">
        <f t="shared" si="46"/>
        <v>0.132234653947407</v>
      </c>
    </row>
    <row r="112" spans="1:3">
      <c r="A112" s="7" t="s">
        <v>21</v>
      </c>
      <c r="B112" s="20">
        <f t="shared" si="45"/>
        <v>0.150025408198975</v>
      </c>
      <c r="C112" s="21">
        <f t="shared" si="46"/>
        <v>0.203198276985898</v>
      </c>
    </row>
    <row r="113" spans="1:3">
      <c r="A113" s="7" t="s">
        <v>22</v>
      </c>
      <c r="B113" s="20">
        <f t="shared" si="45"/>
        <v>0.704757203918926</v>
      </c>
      <c r="C113" s="21">
        <f t="shared" si="46"/>
        <v>0.823983112567851</v>
      </c>
    </row>
    <row r="114" spans="1:3">
      <c r="A114" s="7" t="s">
        <v>23</v>
      </c>
      <c r="B114" s="20">
        <f t="shared" si="45"/>
        <v>0.110007332638677</v>
      </c>
      <c r="C114" s="21">
        <f t="shared" si="46"/>
        <v>0.329244341407754</v>
      </c>
    </row>
    <row r="115" spans="1:3">
      <c r="A115" s="7" t="s">
        <v>24</v>
      </c>
      <c r="B115" s="20">
        <f t="shared" si="45"/>
        <v>0.194226292928666</v>
      </c>
      <c r="C115" s="21">
        <f t="shared" si="46"/>
        <v>0.62599371725398</v>
      </c>
    </row>
    <row r="116" spans="1:3">
      <c r="A116" s="7" t="s">
        <v>25</v>
      </c>
      <c r="B116" s="20">
        <f t="shared" si="45"/>
        <v>0.26039268692432</v>
      </c>
      <c r="C116" s="21">
        <f t="shared" si="46"/>
        <v>0.0242138751059073</v>
      </c>
    </row>
    <row r="117" spans="1:3">
      <c r="A117" s="7" t="s">
        <v>26</v>
      </c>
      <c r="B117" s="20">
        <f t="shared" si="45"/>
        <v>0.377586456028297</v>
      </c>
      <c r="C117" s="21">
        <f t="shared" si="46"/>
        <v>0.815655931603928</v>
      </c>
    </row>
    <row r="118" spans="1:3">
      <c r="A118" s="7" t="s">
        <v>27</v>
      </c>
      <c r="B118" s="20">
        <f t="shared" si="45"/>
        <v>0.336144317802711</v>
      </c>
      <c r="C118" s="21">
        <f t="shared" si="46"/>
        <v>0.363921019947045</v>
      </c>
    </row>
    <row r="119" spans="1:3">
      <c r="A119" s="7" t="s">
        <v>28</v>
      </c>
      <c r="B119" s="20">
        <f t="shared" si="45"/>
        <v>0.599515330673174</v>
      </c>
      <c r="C119" s="21">
        <f t="shared" si="46"/>
        <v>0.548460437101262</v>
      </c>
    </row>
    <row r="120" spans="1:3">
      <c r="A120" s="7" t="s">
        <v>29</v>
      </c>
      <c r="B120" s="20">
        <f t="shared" si="45"/>
        <v>0.424452279997723</v>
      </c>
      <c r="C120" s="21">
        <f t="shared" si="46"/>
        <v>0.355452212076154</v>
      </c>
    </row>
    <row r="121" spans="1:3">
      <c r="A121" s="7" t="s">
        <v>30</v>
      </c>
      <c r="B121" s="20">
        <f t="shared" si="45"/>
        <v>0.684847880956798</v>
      </c>
      <c r="C121" s="21">
        <f t="shared" si="46"/>
        <v>0.520660188316517</v>
      </c>
    </row>
    <row r="123" spans="1:3">
      <c r="A123" s="24" t="s">
        <v>46</v>
      </c>
      <c r="B123" s="24"/>
      <c r="C123" s="24"/>
    </row>
    <row r="124" spans="1:3">
      <c r="A124" s="25"/>
      <c r="B124" s="22" t="s">
        <v>47</v>
      </c>
      <c r="C124" s="26" t="s">
        <v>48</v>
      </c>
    </row>
    <row r="125" spans="1:3">
      <c r="A125" s="7" t="s">
        <v>11</v>
      </c>
      <c r="B125" s="23">
        <f>0.5*(B102+C102)</f>
        <v>0.29957258123222</v>
      </c>
      <c r="C125" s="27">
        <f>RANK(B125,$B$125:$B$144,0)</f>
        <v>14</v>
      </c>
    </row>
    <row r="126" spans="1:3">
      <c r="A126" s="7" t="s">
        <v>12</v>
      </c>
      <c r="B126" s="23">
        <f t="shared" ref="B126:B144" si="47">0.5*(B103+C103)</f>
        <v>0.266255848385849</v>
      </c>
      <c r="C126" s="27">
        <f t="shared" ref="C126:C144" si="48">RANK(B126,$B$125:$B$144,0)</f>
        <v>15</v>
      </c>
    </row>
    <row r="127" spans="1:3">
      <c r="A127" s="7" t="s">
        <v>13</v>
      </c>
      <c r="B127" s="23">
        <f t="shared" si="47"/>
        <v>0.397177006067751</v>
      </c>
      <c r="C127" s="27">
        <f t="shared" si="48"/>
        <v>10</v>
      </c>
    </row>
    <row r="128" spans="1:3">
      <c r="A128" s="7" t="s">
        <v>14</v>
      </c>
      <c r="B128" s="23">
        <f t="shared" si="47"/>
        <v>0.78592282706204</v>
      </c>
      <c r="C128" s="27">
        <f t="shared" si="48"/>
        <v>2</v>
      </c>
    </row>
    <row r="129" spans="1:3">
      <c r="A129" s="7" t="s">
        <v>15</v>
      </c>
      <c r="B129" s="23">
        <f t="shared" si="47"/>
        <v>0.920598139072718</v>
      </c>
      <c r="C129" s="27">
        <f t="shared" si="48"/>
        <v>1</v>
      </c>
    </row>
    <row r="130" spans="1:3">
      <c r="A130" s="7" t="s">
        <v>16</v>
      </c>
      <c r="B130" s="23">
        <f t="shared" si="47"/>
        <v>0.321961177528714</v>
      </c>
      <c r="C130" s="27">
        <f t="shared" si="48"/>
        <v>13</v>
      </c>
    </row>
    <row r="131" spans="1:3">
      <c r="A131" s="7" t="s">
        <v>17</v>
      </c>
      <c r="B131" s="23">
        <f t="shared" si="47"/>
        <v>0.525155746770432</v>
      </c>
      <c r="C131" s="27">
        <f t="shared" si="48"/>
        <v>7</v>
      </c>
    </row>
    <row r="132" spans="1:3">
      <c r="A132" s="7" t="s">
        <v>18</v>
      </c>
      <c r="B132" s="23">
        <f t="shared" si="47"/>
        <v>0.437529695528105</v>
      </c>
      <c r="C132" s="27">
        <f t="shared" si="48"/>
        <v>8</v>
      </c>
    </row>
    <row r="133" spans="1:3">
      <c r="A133" s="7" t="s">
        <v>19</v>
      </c>
      <c r="B133" s="23">
        <f t="shared" si="47"/>
        <v>0.0656269474471106</v>
      </c>
      <c r="C133" s="27">
        <f t="shared" si="48"/>
        <v>20</v>
      </c>
    </row>
    <row r="134" spans="1:3">
      <c r="A134" s="7" t="s">
        <v>20</v>
      </c>
      <c r="B134" s="23">
        <f t="shared" si="47"/>
        <v>0.165854418843048</v>
      </c>
      <c r="C134" s="27">
        <f t="shared" si="48"/>
        <v>18</v>
      </c>
    </row>
    <row r="135" spans="1:3">
      <c r="A135" s="7" t="s">
        <v>21</v>
      </c>
      <c r="B135" s="23">
        <f t="shared" si="47"/>
        <v>0.176611842592436</v>
      </c>
      <c r="C135" s="27">
        <f t="shared" si="48"/>
        <v>17</v>
      </c>
    </row>
    <row r="136" spans="1:3">
      <c r="A136" s="7" t="s">
        <v>22</v>
      </c>
      <c r="B136" s="23">
        <f t="shared" si="47"/>
        <v>0.764370158243388</v>
      </c>
      <c r="C136" s="27">
        <f t="shared" si="48"/>
        <v>3</v>
      </c>
    </row>
    <row r="137" spans="1:3">
      <c r="A137" s="7" t="s">
        <v>23</v>
      </c>
      <c r="B137" s="23">
        <f t="shared" si="47"/>
        <v>0.219625837023215</v>
      </c>
      <c r="C137" s="27">
        <f t="shared" si="48"/>
        <v>16</v>
      </c>
    </row>
    <row r="138" spans="1:3">
      <c r="A138" s="7" t="s">
        <v>24</v>
      </c>
      <c r="B138" s="23">
        <f t="shared" si="47"/>
        <v>0.410110005091323</v>
      </c>
      <c r="C138" s="27">
        <f t="shared" si="48"/>
        <v>9</v>
      </c>
    </row>
    <row r="139" spans="1:3">
      <c r="A139" s="7" t="s">
        <v>25</v>
      </c>
      <c r="B139" s="23">
        <f t="shared" si="47"/>
        <v>0.142303281015114</v>
      </c>
      <c r="C139" s="27">
        <f t="shared" si="48"/>
        <v>19</v>
      </c>
    </row>
    <row r="140" spans="1:3">
      <c r="A140" s="7" t="s">
        <v>26</v>
      </c>
      <c r="B140" s="23">
        <f t="shared" si="47"/>
        <v>0.596621193816113</v>
      </c>
      <c r="C140" s="27">
        <f t="shared" si="48"/>
        <v>5</v>
      </c>
    </row>
    <row r="141" spans="1:3">
      <c r="A141" s="7" t="s">
        <v>27</v>
      </c>
      <c r="B141" s="23">
        <f t="shared" si="47"/>
        <v>0.350032668874878</v>
      </c>
      <c r="C141" s="27">
        <f t="shared" si="48"/>
        <v>12</v>
      </c>
    </row>
    <row r="142" spans="1:3">
      <c r="A142" s="7" t="s">
        <v>28</v>
      </c>
      <c r="B142" s="23">
        <f t="shared" si="47"/>
        <v>0.573987883887218</v>
      </c>
      <c r="C142" s="27">
        <f t="shared" si="48"/>
        <v>6</v>
      </c>
    </row>
    <row r="143" spans="1:3">
      <c r="A143" s="7" t="s">
        <v>29</v>
      </c>
      <c r="B143" s="23">
        <f t="shared" si="47"/>
        <v>0.389952246036938</v>
      </c>
      <c r="C143" s="27">
        <f t="shared" si="48"/>
        <v>11</v>
      </c>
    </row>
    <row r="144" spans="1:3">
      <c r="A144" s="7" t="s">
        <v>30</v>
      </c>
      <c r="B144" s="23">
        <f t="shared" si="47"/>
        <v>0.602754034636658</v>
      </c>
      <c r="C144" s="27">
        <f t="shared" si="48"/>
        <v>4</v>
      </c>
    </row>
  </sheetData>
  <mergeCells count="10">
    <mergeCell ref="A1:I1"/>
    <mergeCell ref="B2:I2"/>
    <mergeCell ref="A26:I26"/>
    <mergeCell ref="A27:I27"/>
    <mergeCell ref="A30:I30"/>
    <mergeCell ref="A53:I53"/>
    <mergeCell ref="A76:C76"/>
    <mergeCell ref="A100:C100"/>
    <mergeCell ref="A123:C123"/>
    <mergeCell ref="A2:A3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broba</dc:creator>
  <cp:lastModifiedBy>broba</cp:lastModifiedBy>
  <dcterms:created xsi:type="dcterms:W3CDTF">2024-05-28T15:15:38Z</dcterms:created>
  <dcterms:modified xsi:type="dcterms:W3CDTF">2024-05-28T17:14:46Z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095273760205410384C6DB64C6AC3E82_11</vt:lpwstr>
  </property>
  <property fmtid="{D5CDD505-2E9C-101B-9397-08002B2CF9AE}" pid="3" name="KSOProductBuildVer">
    <vt:lpwstr>1033-12.2.0.16909</vt:lpwstr>
  </property>
</Properties>
</file>