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MAMIO\New SMAMIO\Rapor\Server\ganjil 2425\Raport Semester 1 Tahun 2024-2025\Raport Semester 1 Tahun 2024-2025\Kelas XI\F2\01 INPUT NILAI PER MAPEL\"/>
    </mc:Choice>
  </mc:AlternateContent>
  <bookViews>
    <workbookView xWindow="-105" yWindow="-105" windowWidth="19425" windowHeight="10305" tabRatio="599"/>
  </bookViews>
  <sheets>
    <sheet name="INPUT" sheetId="1" r:id="rId1"/>
    <sheet name="Sheet1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CB34" i="1" s="1"/>
  <c r="CL34" i="1" s="1"/>
  <c r="W34" i="1"/>
  <c r="AC34" i="1"/>
  <c r="AI34" i="1"/>
  <c r="AO34" i="1"/>
  <c r="AU34" i="1"/>
  <c r="BA34" i="1"/>
  <c r="BG34" i="1"/>
  <c r="BM34" i="1"/>
  <c r="BS34" i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N42" i="1"/>
  <c r="BS42" i="1"/>
  <c r="K43" i="1"/>
  <c r="Q43" i="1"/>
  <c r="W43" i="1"/>
  <c r="AC43" i="1"/>
  <c r="AI43" i="1"/>
  <c r="AO43" i="1"/>
  <c r="AU43" i="1"/>
  <c r="BA43" i="1"/>
  <c r="BG43" i="1"/>
  <c r="BM43" i="1"/>
  <c r="BN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BG45" i="1"/>
  <c r="BM45" i="1"/>
  <c r="BS45" i="1"/>
  <c r="CB45" i="1"/>
  <c r="CI45" i="1" s="1"/>
  <c r="K46" i="1"/>
  <c r="Q46" i="1"/>
  <c r="W46" i="1"/>
  <c r="CB46" i="1" s="1"/>
  <c r="AC46" i="1"/>
  <c r="AI46" i="1"/>
  <c r="AO46" i="1"/>
  <c r="AU46" i="1"/>
  <c r="BA46" i="1"/>
  <c r="BG46" i="1"/>
  <c r="BM46" i="1"/>
  <c r="BN46" i="1"/>
  <c r="BV46" i="1" s="1"/>
  <c r="BX46" i="1" s="1"/>
  <c r="BS46" i="1"/>
  <c r="K47" i="1"/>
  <c r="Q47" i="1"/>
  <c r="CB47" i="1" s="1"/>
  <c r="W47" i="1"/>
  <c r="AC47" i="1"/>
  <c r="AI47" i="1"/>
  <c r="AO47" i="1"/>
  <c r="AU47" i="1"/>
  <c r="BA47" i="1"/>
  <c r="BG47" i="1"/>
  <c r="BM47" i="1"/>
  <c r="BN47" i="1"/>
  <c r="BV47" i="1" s="1"/>
  <c r="BX47" i="1" s="1"/>
  <c r="BS47" i="1"/>
  <c r="K48" i="1"/>
  <c r="Q48" i="1"/>
  <c r="CB48" i="1" s="1"/>
  <c r="W48" i="1"/>
  <c r="AC48" i="1"/>
  <c r="AI48" i="1"/>
  <c r="AO48" i="1"/>
  <c r="AU48" i="1"/>
  <c r="BA48" i="1"/>
  <c r="BG48" i="1"/>
  <c r="BM48" i="1"/>
  <c r="BS48" i="1"/>
  <c r="K49" i="1"/>
  <c r="Q49" i="1"/>
  <c r="W49" i="1"/>
  <c r="AC49" i="1"/>
  <c r="AI49" i="1"/>
  <c r="AO49" i="1"/>
  <c r="AU49" i="1"/>
  <c r="BA49" i="1"/>
  <c r="BG49" i="1"/>
  <c r="BM49" i="1"/>
  <c r="BS49" i="1"/>
  <c r="CB49" i="1"/>
  <c r="CI49" i="1" s="1"/>
  <c r="CO49" i="1"/>
  <c r="K50" i="1"/>
  <c r="Q50" i="1"/>
  <c r="W50" i="1"/>
  <c r="CB50" i="1" s="1"/>
  <c r="AC50" i="1"/>
  <c r="AI50" i="1"/>
  <c r="AO50" i="1"/>
  <c r="AU50" i="1"/>
  <c r="BA50" i="1"/>
  <c r="BG50" i="1"/>
  <c r="BM50" i="1"/>
  <c r="BN50" i="1"/>
  <c r="BV50" i="1" s="1"/>
  <c r="BX50" i="1" s="1"/>
  <c r="BS50" i="1"/>
  <c r="K51" i="1"/>
  <c r="Q51" i="1"/>
  <c r="CB51" i="1" s="1"/>
  <c r="W51" i="1"/>
  <c r="AC51" i="1"/>
  <c r="AI51" i="1"/>
  <c r="AO51" i="1"/>
  <c r="AU51" i="1"/>
  <c r="BA51" i="1"/>
  <c r="BG51" i="1"/>
  <c r="BM51" i="1"/>
  <c r="BN51" i="1"/>
  <c r="BV51" i="1" s="1"/>
  <c r="BX51" i="1" s="1"/>
  <c r="BS51" i="1"/>
  <c r="BW20" i="1"/>
  <c r="BV43" i="1" l="1"/>
  <c r="BV42" i="1"/>
  <c r="CD27" i="1"/>
  <c r="CB43" i="1"/>
  <c r="CH43" i="1" s="1"/>
  <c r="CB44" i="1"/>
  <c r="CJ44" i="1" s="1"/>
  <c r="CB41" i="1"/>
  <c r="CO41" i="1" s="1"/>
  <c r="CB37" i="1"/>
  <c r="CC37" i="1" s="1"/>
  <c r="BN28" i="1"/>
  <c r="BV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N21" i="1"/>
  <c r="BV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N48" i="1"/>
  <c r="CG48" i="1"/>
  <c r="CL48" i="1"/>
  <c r="CI48" i="1"/>
  <c r="CO48" i="1"/>
  <c r="CH48" i="1"/>
  <c r="CM48" i="1"/>
  <c r="CC48" i="1"/>
  <c r="CK48" i="1"/>
  <c r="CP48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O44" i="1"/>
  <c r="CN43" i="1"/>
  <c r="CI43" i="1"/>
  <c r="CG43" i="1"/>
  <c r="CJ49" i="1"/>
  <c r="CN49" i="1"/>
  <c r="CD49" i="1"/>
  <c r="CJ45" i="1"/>
  <c r="CN45" i="1"/>
  <c r="CD45" i="1"/>
  <c r="CD41" i="1"/>
  <c r="BN36" i="1"/>
  <c r="BV36" i="1" s="1"/>
  <c r="BX36" i="1" s="1"/>
  <c r="CD36" i="1"/>
  <c r="CC34" i="1"/>
  <c r="CI34" i="1"/>
  <c r="CM34" i="1"/>
  <c r="CJ34" i="1"/>
  <c r="CN34" i="1"/>
  <c r="CB30" i="1"/>
  <c r="CD30" i="1"/>
  <c r="CT27" i="1"/>
  <c r="CX27" i="1"/>
  <c r="CU27" i="1"/>
  <c r="CY27" i="1"/>
  <c r="CR27" i="1"/>
  <c r="CZ27" i="1"/>
  <c r="CS27" i="1"/>
  <c r="DA27" i="1"/>
  <c r="CM49" i="1"/>
  <c r="CD48" i="1"/>
  <c r="CD44" i="1"/>
  <c r="CD40" i="1"/>
  <c r="BN39" i="1"/>
  <c r="BV39" i="1" s="1"/>
  <c r="CD39" i="1"/>
  <c r="CM37" i="1"/>
  <c r="CJ37" i="1"/>
  <c r="BN35" i="1"/>
  <c r="BV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CD38" i="1"/>
  <c r="CB36" i="1"/>
  <c r="CP34" i="1"/>
  <c r="CH34" i="1"/>
  <c r="CD31" i="1"/>
  <c r="CB29" i="1"/>
  <c r="CW27" i="1"/>
  <c r="BN23" i="1"/>
  <c r="BV23" i="1" s="1"/>
  <c r="BX23" i="1" s="1"/>
  <c r="CD23" i="1"/>
  <c r="CH49" i="1"/>
  <c r="CM45" i="1"/>
  <c r="CH45" i="1"/>
  <c r="CL37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CH37" i="1"/>
  <c r="BN37" i="1"/>
  <c r="BV37" i="1" s="1"/>
  <c r="CD37" i="1"/>
  <c r="CB35" i="1"/>
  <c r="CO34" i="1"/>
  <c r="CG34" i="1"/>
  <c r="CD34" i="1"/>
  <c r="CM33" i="1"/>
  <c r="CD32" i="1"/>
  <c r="CV27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G42" i="1" l="1"/>
  <c r="CP43" i="1"/>
  <c r="CK43" i="1"/>
  <c r="CJ43" i="1"/>
  <c r="CO42" i="1"/>
  <c r="CC43" i="1"/>
  <c r="CM43" i="1"/>
  <c r="CC31" i="1"/>
  <c r="CG37" i="1"/>
  <c r="CL33" i="1"/>
  <c r="CL43" i="1"/>
  <c r="CO43" i="1"/>
  <c r="BX18" i="1"/>
  <c r="BX43" i="1"/>
  <c r="BX35" i="1"/>
  <c r="BX39" i="1"/>
  <c r="BX28" i="1"/>
  <c r="BX21" i="1"/>
  <c r="BX37" i="1"/>
  <c r="BX38" i="1"/>
  <c r="BX25" i="1"/>
  <c r="BX42" i="1"/>
  <c r="CH38" i="1"/>
  <c r="CI38" i="1"/>
  <c r="CO40" i="1"/>
  <c r="CO38" i="1"/>
  <c r="CK38" i="1"/>
  <c r="CM38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BY37" i="1" s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BZ27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Y38" i="1" l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CR4" i="1" l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  <c r="BX16" i="1" s="1"/>
</calcChain>
</file>

<file path=xl/sharedStrings.xml><?xml version="1.0" encoding="utf-8"?>
<sst xmlns="http://schemas.openxmlformats.org/spreadsheetml/2006/main" count="140" uniqueCount="80">
  <si>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</si>
  <si>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</si>
  <si>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</si>
  <si>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</si>
  <si>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</si>
  <si>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</si>
  <si>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</si>
  <si>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</si>
  <si>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</si>
  <si>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</si>
  <si>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</si>
  <si>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</si>
  <si>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</si>
  <si>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</si>
  <si>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</si>
  <si>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</si>
  <si>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</si>
  <si>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</si>
  <si>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</si>
  <si>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</si>
  <si>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</si>
  <si>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</si>
  <si>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</si>
  <si>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</si>
  <si>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</si>
  <si>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</si>
  <si>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</si>
  <si>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</si>
  <si>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</si>
  <si>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</si>
  <si>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</si>
  <si>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</si>
  <si>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</si>
  <si>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</si>
  <si>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</si>
  <si>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</si>
  <si>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</si>
  <si>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</si>
  <si>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</si>
  <si>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</si>
  <si>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</si>
  <si>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</si>
  <si>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</si>
  <si>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</si>
  <si>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</si>
  <si>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</si>
  <si>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</si>
  <si>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</si>
  <si>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</si>
  <si>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</si>
  <si>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</si>
  <si>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</si>
  <si>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</si>
  <si>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</si>
  <si>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</si>
  <si>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</si>
  <si>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</si>
  <si>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</si>
  <si>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</si>
  <si>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</si>
  <si>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</si>
  <si>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</si>
  <si>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</si>
  <si>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</si>
  <si>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</si>
  <si>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</si>
  <si>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</si>
  <si>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</si>
  <si>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</si>
  <si>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</si>
  <si>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</si>
  <si>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</si>
  <si>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bahasa jepang</t>
  </si>
  <si>
    <t>XI-F2</t>
  </si>
  <si>
    <t>mengucapkan salam sapaan ringan (aisatsu)</t>
  </si>
  <si>
    <t>memperkenalkan diri (hajimemashite)</t>
  </si>
  <si>
    <t>Perkenalan (jikoshoukai)</t>
  </si>
  <si>
    <t>salam sapaan (aisatsu)</t>
  </si>
  <si>
    <t>Menyebutkan ungkapan dan memberi informasi terkait identitas diri</t>
  </si>
  <si>
    <t>Mengidentifikasi ungkapa kalimat meminta atau memberi informasi identitas 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</si>
</sst>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37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1" fontId="9" fillId="11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2">
          <cell r="E2"/>
        </row>
        <row r="4">
          <cell r="E4"/>
          <cell r="F4"/>
          <cell r="G4"/>
        </row>
        <row r="5">
          <cell r="E5"/>
          <cell r="F5"/>
          <cell r="G5"/>
        </row>
        <row r="6">
          <cell r="E6" t="str">
            <v>NIPD</v>
          </cell>
          <cell r="F6"/>
          <cell r="G6" t="str">
            <v>Nama Lengkap</v>
          </cell>
        </row>
        <row r="7">
          <cell r="E7">
            <v>5</v>
          </cell>
          <cell r="F7"/>
          <cell r="G7">
            <v>7</v>
          </cell>
        </row>
        <row r="8">
          <cell r="E8" t="str">
            <v>0853</v>
          </cell>
          <cell r="F8"/>
          <cell r="G8" t="str">
            <v>Ahmad Badiuzzaman</v>
          </cell>
        </row>
        <row r="9">
          <cell r="E9" t="str">
            <v>0867</v>
          </cell>
          <cell r="F9"/>
          <cell r="G9" t="str">
            <v>Aninda Syafitri Karimah</v>
          </cell>
        </row>
        <row r="10">
          <cell r="E10" t="str">
            <v>0874</v>
          </cell>
          <cell r="F10"/>
          <cell r="G10" t="str">
            <v>Atta Tian Nafi</v>
          </cell>
        </row>
        <row r="11">
          <cell r="E11" t="str">
            <v>1021</v>
          </cell>
          <cell r="F11"/>
          <cell r="G11" t="str">
            <v>Berliana Ihwan</v>
          </cell>
        </row>
        <row r="12">
          <cell r="E12" t="str">
            <v>0879</v>
          </cell>
          <cell r="F12"/>
          <cell r="G12" t="str">
            <v>Brilliant Rahmadan Arifin</v>
          </cell>
        </row>
        <row r="13">
          <cell r="E13" t="str">
            <v>0885</v>
          </cell>
          <cell r="F13"/>
          <cell r="G13" t="str">
            <v>Debby Ellzadiya Nurmasyita</v>
          </cell>
        </row>
        <row r="14">
          <cell r="E14" t="str">
            <v>0894</v>
          </cell>
          <cell r="F14"/>
          <cell r="G14" t="str">
            <v>Faizzah Ahmad</v>
          </cell>
        </row>
        <row r="15">
          <cell r="E15" t="str">
            <v>0915</v>
          </cell>
          <cell r="F15"/>
          <cell r="G15" t="str">
            <v>Jihan Salma Kurniawan</v>
          </cell>
        </row>
        <row r="16">
          <cell r="E16" t="str">
            <v>0920</v>
          </cell>
          <cell r="F16"/>
          <cell r="G16" t="str">
            <v>Keizel Bagus Aldiansyah</v>
          </cell>
        </row>
        <row r="17">
          <cell r="E17" t="str">
            <v>0925</v>
          </cell>
          <cell r="F17"/>
          <cell r="G17" t="str">
            <v>Leandra Edsel Kaila Nashita</v>
          </cell>
        </row>
        <row r="18">
          <cell r="E18" t="str">
            <v>0927</v>
          </cell>
          <cell r="F18"/>
          <cell r="G18" t="str">
            <v>Lidya Irsalina Hafni</v>
          </cell>
        </row>
        <row r="19">
          <cell r="E19" t="str">
            <v>0945</v>
          </cell>
          <cell r="F19"/>
          <cell r="G19" t="str">
            <v>M. Fakhril Islamy</v>
          </cell>
        </row>
        <row r="20">
          <cell r="E20" t="str">
            <v>0956</v>
          </cell>
          <cell r="F20"/>
          <cell r="G20" t="str">
            <v>Muhammad Rizqy Mubarok</v>
          </cell>
        </row>
        <row r="21">
          <cell r="E21" t="str">
            <v>0935</v>
          </cell>
          <cell r="F21"/>
          <cell r="G21" t="str">
            <v>Mochammad Avryan Alfa Rizqi Sofwan</v>
          </cell>
        </row>
        <row r="22">
          <cell r="E22" t="str">
            <v>0938</v>
          </cell>
          <cell r="F22"/>
          <cell r="G22" t="str">
            <v>Mohammad Barik Akmal Hanisyah</v>
          </cell>
        </row>
        <row r="23">
          <cell r="E23" t="str">
            <v>0946</v>
          </cell>
          <cell r="F23"/>
          <cell r="G23" t="str">
            <v>Muhammad Farid Tsalatsa</v>
          </cell>
        </row>
        <row r="24">
          <cell r="E24" t="str">
            <v>0951</v>
          </cell>
          <cell r="F24"/>
          <cell r="G24" t="str">
            <v>Muhammad Jaabir Danadyaksa Nuransyah</v>
          </cell>
        </row>
        <row r="25">
          <cell r="E25" t="str">
            <v>0955</v>
          </cell>
          <cell r="F25"/>
          <cell r="G25" t="str">
            <v>Muhammad Rifki</v>
          </cell>
        </row>
        <row r="26">
          <cell r="E26" t="str">
            <v>0942</v>
          </cell>
          <cell r="F26"/>
          <cell r="G26" t="str">
            <v>Muhammad Asyraf Yastoro</v>
          </cell>
        </row>
        <row r="27">
          <cell r="E27" t="str">
            <v>0976</v>
          </cell>
          <cell r="F27"/>
          <cell r="G27" t="str">
            <v>Qurrota Aini Pambudi</v>
          </cell>
        </row>
        <row r="28">
          <cell r="E28" t="str">
            <v>0983</v>
          </cell>
          <cell r="F28"/>
          <cell r="G28" t="str">
            <v>Riska Amelia Nurdiatma</v>
          </cell>
        </row>
        <row r="29">
          <cell r="E29" t="str">
            <v>0984</v>
          </cell>
          <cell r="F29"/>
          <cell r="G29" t="str">
            <v>Rizkia Sekar Defi Azzahra</v>
          </cell>
        </row>
        <row r="30">
          <cell r="E30" t="str">
            <v>0994</v>
          </cell>
          <cell r="F30"/>
          <cell r="G30" t="str">
            <v>Savira Aulia Ramadhani</v>
          </cell>
        </row>
        <row r="31">
          <cell r="E31" t="str">
            <v>0995</v>
          </cell>
          <cell r="F31"/>
          <cell r="G31" t="str">
            <v>Septia Angga Saputra</v>
          </cell>
        </row>
        <row r="32">
          <cell r="E32" t="str">
            <v>0996</v>
          </cell>
          <cell r="F32"/>
          <cell r="G32" t="str">
            <v>Shafina Ayu Larasati</v>
          </cell>
        </row>
        <row r="33">
          <cell r="E33" t="str">
            <v>0998</v>
          </cell>
          <cell r="F33"/>
          <cell r="G33" t="str">
            <v>Shayna Kirana Amanda</v>
          </cell>
        </row>
        <row r="34">
          <cell r="E34" t="str">
            <v>1000</v>
          </cell>
          <cell r="F34"/>
          <cell r="G34" t="str">
            <v>Siti Zheinnira Tsanasya Wiejayanto</v>
          </cell>
        </row>
        <row r="35">
          <cell r="E35" t="str">
            <v>1004</v>
          </cell>
          <cell r="F35"/>
          <cell r="G35" t="str">
            <v>Sulthan Endrata Regansyah</v>
          </cell>
        </row>
        <row r="36">
          <cell r="E36" t="str">
            <v>1007</v>
          </cell>
          <cell r="F36"/>
          <cell r="G36" t="str">
            <v>Syarif Hidayatullah</v>
          </cell>
        </row>
        <row r="37">
          <cell r="E37" t="str">
            <v>1009</v>
          </cell>
          <cell r="F37"/>
          <cell r="G37" t="str">
            <v>Syihab Zuhad Efendi</v>
          </cell>
        </row>
        <row r="38">
          <cell r="E38" t="str">
            <v>1012</v>
          </cell>
          <cell r="F38"/>
          <cell r="G38" t="str">
            <v>Tarisya Nur Hasanah</v>
          </cell>
        </row>
        <row r="39">
          <cell r="E39" t="str">
            <v>0849</v>
          </cell>
          <cell r="F39"/>
          <cell r="G39" t="str">
            <v>Abdilla Az Zahra</v>
          </cell>
        </row>
        <row r="40">
          <cell r="E40" t="str">
            <v>0855</v>
          </cell>
          <cell r="F40"/>
          <cell r="G40" t="str">
            <v>Ahmad Fawwas Azizi</v>
          </cell>
        </row>
        <row r="41">
          <cell r="E41" t="str">
            <v>0857</v>
          </cell>
          <cell r="F41"/>
          <cell r="G41" t="str">
            <v>Ahmad Shalahuddin Al Baihaqi</v>
          </cell>
        </row>
        <row r="42">
          <cell r="E42" t="str">
            <v>0870</v>
          </cell>
          <cell r="F42"/>
          <cell r="G42" t="str">
            <v>Annisa Firdausy Azzahra</v>
          </cell>
        </row>
        <row r="43">
          <cell r="E43" t="str">
            <v>0872</v>
          </cell>
          <cell r="F43"/>
          <cell r="G43" t="str">
            <v>Ardila Ervista</v>
          </cell>
        </row>
        <row r="44">
          <cell r="E44" t="str">
            <v>0873</v>
          </cell>
          <cell r="F44"/>
          <cell r="G44" t="str">
            <v>Asri Elfatin Nahdah</v>
          </cell>
        </row>
        <row r="45">
          <cell r="E45" t="str">
            <v>0891</v>
          </cell>
          <cell r="F45"/>
          <cell r="G45" t="str">
            <v>Elvino Sulthon Athailah</v>
          </cell>
        </row>
        <row r="46">
          <cell r="E46" t="str">
            <v>0902</v>
          </cell>
          <cell r="F46"/>
          <cell r="G46" t="str">
            <v>Gevyra Annastasya</v>
          </cell>
        </row>
        <row r="47">
          <cell r="E47" t="str">
            <v>0903</v>
          </cell>
          <cell r="F47"/>
          <cell r="G47" t="str">
            <v>Ghein Al Azril Hermawan Putra</v>
          </cell>
        </row>
        <row r="48">
          <cell r="E48" t="str">
            <v>0913</v>
          </cell>
          <cell r="F48"/>
          <cell r="G48" t="str">
            <v>Jebica Jeans</v>
          </cell>
        </row>
        <row r="49">
          <cell r="E49" t="str">
            <v>0918</v>
          </cell>
          <cell r="F49"/>
          <cell r="G49" t="str">
            <v>Keisha Destiana Ardelin</v>
          </cell>
        </row>
        <row r="50">
          <cell r="E50" t="str">
            <v>0922</v>
          </cell>
          <cell r="F50"/>
          <cell r="G50" t="str">
            <v>Keysha Shafa Kamila</v>
          </cell>
        </row>
        <row r="51">
          <cell r="E51" t="str">
            <v>0924</v>
          </cell>
          <cell r="F51"/>
          <cell r="G51" t="str">
            <v>Launah Dza Khilyah</v>
          </cell>
        </row>
        <row r="52">
          <cell r="E52" t="str">
            <v>0930</v>
          </cell>
          <cell r="F52"/>
          <cell r="G52" t="str">
            <v>Lutfi Aziz Azhar</v>
          </cell>
        </row>
        <row r="53">
          <cell r="E53" t="str">
            <v>0949</v>
          </cell>
          <cell r="F53"/>
          <cell r="G53" t="str">
            <v>Muhammad Favian Firjatullah</v>
          </cell>
        </row>
        <row r="54">
          <cell r="E54" t="str">
            <v>0936</v>
          </cell>
          <cell r="F54"/>
          <cell r="G54" t="str">
            <v>Mohammad Al Fayer</v>
          </cell>
        </row>
        <row r="55">
          <cell r="E55" t="str">
            <v>0939</v>
          </cell>
          <cell r="F55"/>
          <cell r="G55" t="str">
            <v>Muhammad Rizky Kurniawan</v>
          </cell>
        </row>
        <row r="56">
          <cell r="E56" t="str">
            <v>'0959</v>
          </cell>
          <cell r="F56"/>
          <cell r="G56" t="str">
            <v>Muhammad Yoga Al Amin</v>
          </cell>
        </row>
        <row r="57">
          <cell r="E57" t="str">
            <v>0922</v>
          </cell>
          <cell r="F57"/>
          <cell r="G57" t="str">
            <v>Nabhan Ali Chamdi</v>
          </cell>
        </row>
        <row r="58">
          <cell r="E58" t="str">
            <v>0963</v>
          </cell>
          <cell r="F58"/>
          <cell r="G58" t="str">
            <v>Naila Early Zahidah</v>
          </cell>
        </row>
        <row r="59">
          <cell r="E59" t="str">
            <v>0986</v>
          </cell>
          <cell r="F59"/>
          <cell r="G59" t="str">
            <v>Safira Maulidiyah</v>
          </cell>
        </row>
        <row r="60">
          <cell r="E60" t="str">
            <v>0992</v>
          </cell>
          <cell r="F60"/>
          <cell r="G60" t="str">
            <v>Satria Dayvan Hadist</v>
          </cell>
        </row>
        <row r="61">
          <cell r="E61" t="str">
            <v>0999</v>
          </cell>
          <cell r="F61"/>
          <cell r="G61" t="str">
            <v>Silvaricha Dhabita Widad</v>
          </cell>
        </row>
        <row r="62">
          <cell r="E62" t="str">
            <v>1002</v>
          </cell>
          <cell r="F62"/>
          <cell r="G62" t="str">
            <v>Suci Maulina Haji</v>
          </cell>
        </row>
        <row r="63">
          <cell r="E63" t="str">
            <v>1015</v>
          </cell>
          <cell r="F63"/>
          <cell r="G63" t="str">
            <v>Windy Puteri Aprilia</v>
          </cell>
        </row>
        <row r="64">
          <cell r="E64" t="str">
            <v>1018</v>
          </cell>
          <cell r="F64"/>
          <cell r="G64" t="str">
            <v>Zainuddin Zidan</v>
          </cell>
        </row>
        <row r="65">
          <cell r="E65" t="str">
            <v>1019</v>
          </cell>
          <cell r="F65"/>
          <cell r="G65" t="str">
            <v>Zeva Daliani Aufa Zahrani</v>
          </cell>
        </row>
        <row r="66">
          <cell r="E66" t="str">
            <v>1020</v>
          </cell>
          <cell r="F66"/>
          <cell r="G66" t="str">
            <v>Zhaarif Riski Putra Firdausy</v>
          </cell>
        </row>
        <row r="67">
          <cell r="E67" t="str">
            <v>0852</v>
          </cell>
          <cell r="F67"/>
          <cell r="G67" t="str">
            <v>Aflah Jauhara Finailir Raja</v>
          </cell>
        </row>
        <row r="68">
          <cell r="E68" t="str">
            <v>0856</v>
          </cell>
          <cell r="F68"/>
          <cell r="G68" t="str">
            <v>Ahmad Harraz Al Anaqi</v>
          </cell>
        </row>
        <row r="69">
          <cell r="E69" t="str">
            <v>0860</v>
          </cell>
          <cell r="F69"/>
          <cell r="G69" t="str">
            <v>Aisyah Salsabilah As Shidiq</v>
          </cell>
        </row>
        <row r="70">
          <cell r="E70" t="str">
            <v>0862</v>
          </cell>
          <cell r="F70"/>
          <cell r="G70" t="str">
            <v>Alisya Amanda Putri setiawan</v>
          </cell>
        </row>
        <row r="71">
          <cell r="E71" t="str">
            <v>0864</v>
          </cell>
          <cell r="F71"/>
          <cell r="G71" t="str">
            <v>Amelia Nikeisha</v>
          </cell>
        </row>
        <row r="72">
          <cell r="E72" t="str">
            <v>0865</v>
          </cell>
          <cell r="F72"/>
          <cell r="G72" t="str">
            <v>Amelia Puspita Pratiwi</v>
          </cell>
        </row>
        <row r="73">
          <cell r="E73" t="str">
            <v>0866</v>
          </cell>
          <cell r="F73"/>
          <cell r="G73" t="str">
            <v>Ananda Prayata Putra Arfindra</v>
          </cell>
        </row>
        <row r="74">
          <cell r="E74" t="str">
            <v>0869</v>
          </cell>
          <cell r="F74"/>
          <cell r="G74" t="str">
            <v>Anisa Nazuah</v>
          </cell>
        </row>
        <row r="75">
          <cell r="E75" t="str">
            <v>0883</v>
          </cell>
          <cell r="F75"/>
          <cell r="G75" t="str">
            <v>Dandy Rahman</v>
          </cell>
        </row>
        <row r="76">
          <cell r="E76" t="str">
            <v>0887</v>
          </cell>
          <cell r="F76"/>
          <cell r="G76" t="str">
            <v>Dinda Wahyu Ihwaningrum</v>
          </cell>
        </row>
        <row r="77">
          <cell r="E77" t="str">
            <v>0901</v>
          </cell>
          <cell r="F77"/>
          <cell r="G77" t="str">
            <v>Gavin Maheswara Putra Sudaryanto</v>
          </cell>
        </row>
        <row r="78">
          <cell r="E78" t="str">
            <v>0906</v>
          </cell>
          <cell r="F78"/>
          <cell r="G78" t="str">
            <v>Hanif Ahmad Ridho</v>
          </cell>
        </row>
        <row r="79">
          <cell r="E79" t="str">
            <v>0907</v>
          </cell>
          <cell r="F79"/>
          <cell r="G79" t="str">
            <v>Hanum Ahsana Maswai</v>
          </cell>
        </row>
        <row r="80">
          <cell r="E80" t="str">
            <v>0911</v>
          </cell>
          <cell r="F80"/>
          <cell r="G80" t="str">
            <v>Indira Marsya Izzalia</v>
          </cell>
        </row>
        <row r="81">
          <cell r="E81" t="str">
            <v>0912</v>
          </cell>
          <cell r="F81"/>
          <cell r="G81" t="str">
            <v>Jasmine Zilvana Kamarasya</v>
          </cell>
        </row>
        <row r="82">
          <cell r="E82" t="str">
            <v>0929</v>
          </cell>
          <cell r="F82"/>
          <cell r="G82" t="str">
            <v>Lintang Regan Agra Zaneta</v>
          </cell>
        </row>
        <row r="83">
          <cell r="E83" t="str">
            <v>0940</v>
          </cell>
          <cell r="F83"/>
          <cell r="G83" t="str">
            <v>Muhammad Adam Dzakwan</v>
          </cell>
        </row>
        <row r="84">
          <cell r="E84" t="str">
            <v>0947</v>
          </cell>
          <cell r="F84"/>
          <cell r="G84" t="str">
            <v>Muhammad Faris Naufal</v>
          </cell>
        </row>
        <row r="85">
          <cell r="E85" t="str">
            <v>0953</v>
          </cell>
          <cell r="F85"/>
          <cell r="G85" t="str">
            <v>Muhammad Pava Wahyunan</v>
          </cell>
        </row>
        <row r="86">
          <cell r="E86" t="str">
            <v>0958</v>
          </cell>
          <cell r="F86"/>
          <cell r="G86" t="str">
            <v>Muhammad Rizky Nur Maulana</v>
          </cell>
        </row>
        <row r="87">
          <cell r="E87" t="str">
            <v>0965</v>
          </cell>
          <cell r="F87"/>
          <cell r="G87" t="str">
            <v>Nasywa Rania Aulia</v>
          </cell>
        </row>
        <row r="88">
          <cell r="E88" t="str">
            <v>0966</v>
          </cell>
          <cell r="F88"/>
          <cell r="G88" t="str">
            <v>Naufal Kevin Gavriela</v>
          </cell>
        </row>
        <row r="89">
          <cell r="E89" t="str">
            <v>0967</v>
          </cell>
          <cell r="F89"/>
          <cell r="G89" t="str">
            <v>Nayla Alma Idelia</v>
          </cell>
        </row>
        <row r="90">
          <cell r="E90" t="str">
            <v>0971</v>
          </cell>
          <cell r="F90"/>
          <cell r="G90" t="str">
            <v>Nova Azwiyah</v>
          </cell>
        </row>
        <row r="91">
          <cell r="E91" t="str">
            <v>0973</v>
          </cell>
          <cell r="F91"/>
          <cell r="G91" t="str">
            <v>Nur Aida Ailsa Zuhura</v>
          </cell>
        </row>
        <row r="92">
          <cell r="E92" t="str">
            <v>0987</v>
          </cell>
          <cell r="F92"/>
          <cell r="G92" t="str">
            <v>Saif Ali Dzulfikar B. Razzaq</v>
          </cell>
        </row>
        <row r="93">
          <cell r="E93" t="str">
            <v>0990</v>
          </cell>
          <cell r="F93"/>
          <cell r="G93" t="str">
            <v>Salwa Azaria Putri Kuswoyo</v>
          </cell>
        </row>
        <row r="94">
          <cell r="E94" t="str">
            <v>0988</v>
          </cell>
          <cell r="F94"/>
          <cell r="G94" t="str">
            <v>Sakti Reyvan Hadist</v>
          </cell>
        </row>
        <row r="95">
          <cell r="E95" t="str">
            <v>1006</v>
          </cell>
          <cell r="F95"/>
          <cell r="G95" t="str">
            <v>Surya Agung Putra Anitama</v>
          </cell>
        </row>
        <row r="96">
          <cell r="E96" t="str">
            <v>1011</v>
          </cell>
          <cell r="F96"/>
          <cell r="G96" t="str">
            <v>Tanaya Aelena Gunawan</v>
          </cell>
        </row>
        <row r="97">
          <cell r="E97" t="str">
            <v>1013</v>
          </cell>
          <cell r="F97"/>
          <cell r="G97" t="str">
            <v>Tevany Chantika Berlyanku</v>
          </cell>
        </row>
        <row r="98">
          <cell r="E98" t="str">
            <v>0858</v>
          </cell>
          <cell r="F98"/>
          <cell r="G98" t="str">
            <v>Ahmad Syatir Asim Al' Bajwa</v>
          </cell>
        </row>
        <row r="99">
          <cell r="E99" t="str">
            <v>0875</v>
          </cell>
          <cell r="F99"/>
          <cell r="G99" t="str">
            <v>Azzahra Auliahaq Fauziah Putri</v>
          </cell>
        </row>
        <row r="100">
          <cell r="E100" t="str">
            <v>0876</v>
          </cell>
          <cell r="F100"/>
          <cell r="G100" t="str">
            <v>Azzam Bachtiar Ramadhan</v>
          </cell>
        </row>
        <row r="101">
          <cell r="E101" t="str">
            <v>0890</v>
          </cell>
          <cell r="F101"/>
          <cell r="G101" t="str">
            <v>Elfirda Zahrah Faradiba</v>
          </cell>
        </row>
        <row r="102">
          <cell r="E102" t="str">
            <v>0893</v>
          </cell>
          <cell r="F102"/>
          <cell r="G102" t="str">
            <v>Faizal Dhia Syaputra</v>
          </cell>
        </row>
        <row r="103">
          <cell r="E103" t="str">
            <v>0905</v>
          </cell>
          <cell r="F103"/>
          <cell r="G103" t="str">
            <v>Hammam Al Mahibi</v>
          </cell>
        </row>
        <row r="104">
          <cell r="E104" t="str">
            <v>0909</v>
          </cell>
          <cell r="F104"/>
          <cell r="G104" t="str">
            <v>Hikam Insani</v>
          </cell>
        </row>
        <row r="105">
          <cell r="E105" t="str">
            <v>0910</v>
          </cell>
          <cell r="F105"/>
          <cell r="G105" t="str">
            <v>Ibtisam Muflih Habiburrahman</v>
          </cell>
        </row>
        <row r="106">
          <cell r="E106" t="str">
            <v>0917</v>
          </cell>
          <cell r="F106"/>
          <cell r="G106" t="str">
            <v>Kalea Nazma Madina</v>
          </cell>
        </row>
        <row r="107">
          <cell r="E107" t="str">
            <v>0932</v>
          </cell>
          <cell r="F107"/>
          <cell r="G107" t="str">
            <v>Maia Fiona Zhafirah</v>
          </cell>
        </row>
        <row r="108">
          <cell r="E108" t="str">
            <v>0934</v>
          </cell>
          <cell r="F108"/>
          <cell r="G108" t="str">
            <v>Misfan Faiq Azzahid</v>
          </cell>
        </row>
        <row r="109">
          <cell r="E109" t="str">
            <v>0943</v>
          </cell>
          <cell r="F109"/>
          <cell r="G109" t="str">
            <v>Muhammad Devin Tiffanio</v>
          </cell>
        </row>
        <row r="110">
          <cell r="E110" t="str">
            <v>0950</v>
          </cell>
          <cell r="F110"/>
          <cell r="G110" t="str">
            <v>Muhammad Hisyam Ghani</v>
          </cell>
        </row>
        <row r="111">
          <cell r="E111" t="str">
            <v>0952</v>
          </cell>
          <cell r="F111"/>
          <cell r="G111" t="str">
            <v>Muhammad Nur Ramadhan</v>
          </cell>
        </row>
        <row r="112">
          <cell r="E112" t="str">
            <v>0957</v>
          </cell>
          <cell r="F112"/>
          <cell r="G112" t="str">
            <v>Muhammad Rizqi Rakananta</v>
          </cell>
        </row>
        <row r="113">
          <cell r="E113" t="str">
            <v>0962</v>
          </cell>
          <cell r="F113"/>
          <cell r="G113" t="str">
            <v>Nadia Amirah Ata'al Rahman Hermanto</v>
          </cell>
        </row>
        <row r="114">
          <cell r="E114" t="str">
            <v>0969</v>
          </cell>
          <cell r="F114"/>
          <cell r="G114" t="str">
            <v>Nezza Cantika Fathoni</v>
          </cell>
        </row>
        <row r="115">
          <cell r="E115" t="str">
            <v>0978</v>
          </cell>
          <cell r="F115"/>
          <cell r="G115" t="str">
            <v>Rafi Dwi Wiharsono</v>
          </cell>
        </row>
        <row r="116">
          <cell r="E116" t="str">
            <v>0980</v>
          </cell>
          <cell r="F116"/>
          <cell r="G116" t="str">
            <v>Rayhan Ahmad Addaruqutni</v>
          </cell>
        </row>
        <row r="117">
          <cell r="E117" t="str">
            <v>0982</v>
          </cell>
          <cell r="F117"/>
          <cell r="G117" t="str">
            <v>Rio Hartono Saputra</v>
          </cell>
        </row>
        <row r="118">
          <cell r="E118" t="str">
            <v>0985</v>
          </cell>
          <cell r="F118"/>
          <cell r="G118" t="str">
            <v>Ruhimatul Maqtub Raja S.</v>
          </cell>
        </row>
        <row r="119">
          <cell r="E119" t="str">
            <v>1001</v>
          </cell>
          <cell r="F119"/>
          <cell r="G119" t="str">
            <v>Sofia Mega Mulya</v>
          </cell>
        </row>
        <row r="120">
          <cell r="E120" t="str">
            <v>1005</v>
          </cell>
          <cell r="F120"/>
          <cell r="G120" t="str">
            <v>Sulthon Arief Shalahuddin</v>
          </cell>
        </row>
        <row r="121">
          <cell r="E121" t="str">
            <v>1014</v>
          </cell>
          <cell r="F121"/>
          <cell r="G121" t="str">
            <v>Thalita Amanda D.S</v>
          </cell>
        </row>
        <row r="122">
          <cell r="E122" t="str">
            <v>1017</v>
          </cell>
          <cell r="F122"/>
          <cell r="G122" t="str">
            <v>Zahir Rasyid Ubaidillah Firmansyah</v>
          </cell>
        </row>
        <row r="123">
          <cell r="E123" t="str">
            <v>0850</v>
          </cell>
          <cell r="F123"/>
          <cell r="G123" t="str">
            <v>Abdullah Fahri Ash Shidiq</v>
          </cell>
        </row>
        <row r="124">
          <cell r="E124" t="str">
            <v>0859</v>
          </cell>
          <cell r="F124"/>
          <cell r="G124" t="str">
            <v>Ahnaf Wasim Abqorry</v>
          </cell>
        </row>
        <row r="125">
          <cell r="E125" t="str">
            <v>0863</v>
          </cell>
          <cell r="F125"/>
          <cell r="G125" t="str">
            <v>Aliyya Insan Kamila Naura H. N.</v>
          </cell>
        </row>
        <row r="126">
          <cell r="E126" t="str">
            <v>0868</v>
          </cell>
          <cell r="F126"/>
          <cell r="G126" t="str">
            <v>Anindya Eka Rara Artanti</v>
          </cell>
        </row>
        <row r="127">
          <cell r="E127" t="str">
            <v>0878</v>
          </cell>
          <cell r="F127"/>
          <cell r="G127" t="str">
            <v>Bintang Farrel Rajendra</v>
          </cell>
        </row>
        <row r="128">
          <cell r="E128" t="str">
            <v>0884</v>
          </cell>
          <cell r="F128"/>
          <cell r="G128" t="str">
            <v>Davara Irza Muhammad</v>
          </cell>
        </row>
        <row r="129">
          <cell r="E129" t="str">
            <v>0886</v>
          </cell>
          <cell r="F129"/>
          <cell r="G129" t="str">
            <v>Dhanu Haekmatyar Guswanrinandi</v>
          </cell>
        </row>
        <row r="130">
          <cell r="E130" t="str">
            <v>0889</v>
          </cell>
          <cell r="F130"/>
          <cell r="G130" t="str">
            <v>Diva Auliya Faradillah</v>
          </cell>
        </row>
        <row r="131">
          <cell r="E131" t="str">
            <v>0892</v>
          </cell>
          <cell r="F131"/>
          <cell r="G131" t="str">
            <v>Fahmida Shaista Nafisa</v>
          </cell>
        </row>
        <row r="132">
          <cell r="E132" t="str">
            <v>0919</v>
          </cell>
          <cell r="F132"/>
          <cell r="G132" t="str">
            <v>Keisha Rizky Azzahra</v>
          </cell>
        </row>
        <row r="133">
          <cell r="E133" t="str">
            <v>0954</v>
          </cell>
          <cell r="F133"/>
          <cell r="G133" t="str">
            <v>Muhammad Rafa Fernanda Hisyam</v>
          </cell>
        </row>
        <row r="134">
          <cell r="E134" t="str">
            <v>0937</v>
          </cell>
          <cell r="F134"/>
          <cell r="G134" t="str">
            <v>Moh. Ikmal Husni</v>
          </cell>
        </row>
        <row r="135">
          <cell r="E135" t="str">
            <v>0931</v>
          </cell>
          <cell r="F135"/>
          <cell r="G135" t="str">
            <v>Mohammad Haidir Faruqi</v>
          </cell>
        </row>
        <row r="136">
          <cell r="E136" t="str">
            <v>0975</v>
          </cell>
          <cell r="F136"/>
          <cell r="G136" t="str">
            <v>Prananda Ahyan Yunanasyah</v>
          </cell>
        </row>
        <row r="137">
          <cell r="E137" t="str">
            <v>0977</v>
          </cell>
          <cell r="F137"/>
          <cell r="G137" t="str">
            <v>Radit Febrian Pratama</v>
          </cell>
        </row>
        <row r="138">
          <cell r="E138" t="str">
            <v>0981</v>
          </cell>
          <cell r="F138"/>
          <cell r="G138" t="str">
            <v>Reifan Alby Adiefal</v>
          </cell>
        </row>
        <row r="139">
          <cell r="E139" t="str">
            <v>0989</v>
          </cell>
          <cell r="F139"/>
          <cell r="G139" t="str">
            <v>Salsabil Najwa Tsabita Zahwa</v>
          </cell>
        </row>
        <row r="140">
          <cell r="E140" t="str">
            <v>0991</v>
          </cell>
          <cell r="F140"/>
          <cell r="G140" t="str">
            <v>Samudera Berliano</v>
          </cell>
        </row>
        <row r="141">
          <cell r="E141" t="str">
            <v>0997</v>
          </cell>
          <cell r="F141"/>
          <cell r="G141" t="str">
            <v>Shayla Kiarra Amanda</v>
          </cell>
        </row>
        <row r="142">
          <cell r="E142" t="str">
            <v>1003</v>
          </cell>
          <cell r="F142"/>
          <cell r="G142" t="str">
            <v>Sulthan Alib Arselan Rusydi</v>
          </cell>
        </row>
        <row r="143">
          <cell r="E143" t="str">
            <v>1008</v>
          </cell>
          <cell r="F143"/>
          <cell r="G143" t="str">
            <v>Syifa' Zahratun Nisa'</v>
          </cell>
        </row>
        <row r="144">
          <cell r="E144" t="str">
            <v>1024</v>
          </cell>
          <cell r="F144"/>
          <cell r="G144" t="str">
            <v>Tarmidzi Ghulam Ahmad</v>
          </cell>
        </row>
        <row r="145">
          <cell r="E145" t="str">
            <v>0851</v>
          </cell>
          <cell r="F145"/>
          <cell r="G145" t="str">
            <v>Abian Pratama Alfata</v>
          </cell>
        </row>
        <row r="146">
          <cell r="E146" t="str">
            <v>0861</v>
          </cell>
          <cell r="F146"/>
          <cell r="G146" t="str">
            <v>Aldea Galyela Choirunnisa</v>
          </cell>
        </row>
        <row r="147">
          <cell r="E147" t="str">
            <v>0871</v>
          </cell>
          <cell r="F147"/>
          <cell r="G147" t="str">
            <v>Aqilah Rofidah</v>
          </cell>
        </row>
        <row r="148">
          <cell r="E148" t="str">
            <v>0877</v>
          </cell>
          <cell r="F148"/>
          <cell r="G148" t="str">
            <v>Balqis Aulia Prasvitasari</v>
          </cell>
        </row>
        <row r="149">
          <cell r="E149" t="str">
            <v>0880</v>
          </cell>
          <cell r="F149"/>
          <cell r="G149" t="str">
            <v>Bunga Syafika Fitra</v>
          </cell>
        </row>
        <row r="150">
          <cell r="E150" t="str">
            <v>0881</v>
          </cell>
          <cell r="F150"/>
          <cell r="G150" t="str">
            <v>Cavin Rabbani</v>
          </cell>
        </row>
        <row r="151">
          <cell r="E151" t="str">
            <v>0882</v>
          </cell>
          <cell r="F151"/>
          <cell r="G151" t="str">
            <v>Dahayu Huwaida Sudrajat</v>
          </cell>
        </row>
        <row r="152">
          <cell r="E152" t="str">
            <v>0888</v>
          </cell>
          <cell r="F152"/>
          <cell r="G152" t="str">
            <v>Dini Fakhriyatul Mahdiyah</v>
          </cell>
        </row>
        <row r="153">
          <cell r="E153" t="str">
            <v>0895</v>
          </cell>
          <cell r="F153"/>
          <cell r="G153" t="str">
            <v>Fajriyah Safarina Sholihah</v>
          </cell>
        </row>
        <row r="154">
          <cell r="E154" t="str">
            <v>0896</v>
          </cell>
          <cell r="F154"/>
          <cell r="G154" t="str">
            <v>Farradisthy Vilamasya</v>
          </cell>
        </row>
        <row r="155">
          <cell r="E155" t="str">
            <v>0897</v>
          </cell>
          <cell r="F155"/>
          <cell r="G155" t="str">
            <v>Farrel Ega Danendra</v>
          </cell>
        </row>
        <row r="156">
          <cell r="E156" t="str">
            <v>0899</v>
          </cell>
          <cell r="F156"/>
          <cell r="G156" t="str">
            <v>Fayola Setya Rafinsya Irsani</v>
          </cell>
        </row>
        <row r="157">
          <cell r="E157" t="str">
            <v>0900</v>
          </cell>
          <cell r="F157"/>
          <cell r="G157" t="str">
            <v>Firzana Meutia Ramadhina</v>
          </cell>
        </row>
        <row r="158">
          <cell r="E158" t="str">
            <v>0904</v>
          </cell>
          <cell r="F158"/>
          <cell r="G158" t="str">
            <v>Haikal Izzaz Rabbani</v>
          </cell>
        </row>
        <row r="159">
          <cell r="E159" t="str">
            <v>0908</v>
          </cell>
          <cell r="F159"/>
          <cell r="G159" t="str">
            <v>Harviansyah Al Imami</v>
          </cell>
        </row>
        <row r="160">
          <cell r="E160" t="str">
            <v>0914</v>
          </cell>
          <cell r="F160"/>
          <cell r="G160" t="str">
            <v>Jihan Nabilatun Nafisah Assafin</v>
          </cell>
        </row>
        <row r="161">
          <cell r="E161" t="str">
            <v>0916</v>
          </cell>
          <cell r="F161"/>
          <cell r="G161" t="str">
            <v>Kaisha Salwa Adawiyah</v>
          </cell>
        </row>
        <row r="162">
          <cell r="E162" t="str">
            <v>0921</v>
          </cell>
          <cell r="F162"/>
          <cell r="G162" t="str">
            <v>Keyla Anindya Kautsarita</v>
          </cell>
        </row>
        <row r="163">
          <cell r="E163" t="str">
            <v>0923</v>
          </cell>
          <cell r="F163"/>
          <cell r="G163" t="str">
            <v>Khaura Hanania Arisetya</v>
          </cell>
        </row>
        <row r="164">
          <cell r="E164" t="str">
            <v>0926</v>
          </cell>
          <cell r="F164"/>
          <cell r="G164" t="str">
            <v>Leony Wulandari</v>
          </cell>
        </row>
        <row r="165">
          <cell r="E165" t="str">
            <v>0928</v>
          </cell>
          <cell r="F165"/>
          <cell r="G165" t="str">
            <v>Lingga Mahardika Arkananta Wijaya Triagung</v>
          </cell>
        </row>
        <row r="166">
          <cell r="E166" t="str">
            <v>0941</v>
          </cell>
          <cell r="F166"/>
          <cell r="G166" t="str">
            <v>Muhammad Adib Fakhry R.</v>
          </cell>
        </row>
        <row r="167">
          <cell r="E167" t="str">
            <v>0964</v>
          </cell>
          <cell r="F167"/>
          <cell r="G167" t="str">
            <v>Nasya Shabrina Al Qibthy</v>
          </cell>
        </row>
        <row r="168">
          <cell r="E168" t="str">
            <v>0968</v>
          </cell>
          <cell r="F168"/>
          <cell r="G168" t="str">
            <v>Nayla Rahma Wijaya</v>
          </cell>
        </row>
        <row r="169">
          <cell r="E169" t="str">
            <v>0972</v>
          </cell>
          <cell r="F169"/>
          <cell r="G169" t="str">
            <v>Novi Jayatri Ramadhani</v>
          </cell>
        </row>
        <row r="170">
          <cell r="E170" t="str">
            <v>0974</v>
          </cell>
          <cell r="F170"/>
          <cell r="G170" t="str">
            <v>Nyimas Fathia Zahira</v>
          </cell>
        </row>
        <row r="171">
          <cell r="E171" t="str">
            <v>0979</v>
          </cell>
          <cell r="F171"/>
          <cell r="G171" t="str">
            <v>Rahmat Izzuddin Aflah</v>
          </cell>
        </row>
        <row r="172">
          <cell r="E172" t="str">
            <v>0993</v>
          </cell>
          <cell r="F172"/>
          <cell r="G172" t="str">
            <v>Sausan Afanin Nayla</v>
          </cell>
        </row>
        <row r="173">
          <cell r="E173" t="str">
            <v>1010</v>
          </cell>
          <cell r="F173"/>
          <cell r="G173" t="str">
            <v>Talita Najah Rania</v>
          </cell>
        </row>
        <row r="174">
          <cell r="E174" t="str">
            <v>1016</v>
          </cell>
          <cell r="F174"/>
          <cell r="G174" t="str">
            <v>Zahid Jiyad Hibatullah</v>
          </cell>
        </row>
        <row r="175">
          <cell r="E175"/>
          <cell r="F175"/>
          <cell r="G175"/>
        </row>
        <row r="176">
          <cell r="E176"/>
          <cell r="F176"/>
          <cell r="G176"/>
        </row>
        <row r="177">
          <cell r="E177"/>
          <cell r="F177"/>
          <cell r="G177"/>
        </row>
        <row r="178">
          <cell r="E178"/>
          <cell r="F178"/>
          <cell r="G178"/>
        </row>
        <row r="179">
          <cell r="E179"/>
          <cell r="F179"/>
          <cell r="G179"/>
        </row>
        <row r="180">
          <cell r="E180"/>
          <cell r="F180"/>
        </row>
        <row r="181">
          <cell r="E181"/>
          <cell r="F181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5"/>
  <sheetViews>
    <sheetView tabSelected="1" topLeftCell="A6" zoomScale="55" zoomScaleNormal="55" workbookViewId="0">
      <pane xSplit="5" ySplit="10" topLeftCell="F34" activePane="bottomRight" state="frozen"/>
      <selection activeCell="A6" sqref="A6"/>
      <selection pane="topRight" activeCell="F6" sqref="F6"/>
      <selection pane="bottomLeft" activeCell="A16" sqref="A16"/>
      <selection pane="bottomRight" activeCell="AH56" sqref="AH56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86"/>
      <c r="B1" s="86"/>
      <c r="C1" s="86"/>
      <c r="D1" s="86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mengucapkan salam sapaan ringan (aisatsu)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6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86"/>
      <c r="B2" s="86"/>
      <c r="C2" s="86"/>
      <c r="D2" s="86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mengucapkan salam sapaan ringan (aisatsu)</v>
      </c>
      <c r="CS2" s="27"/>
      <c r="CT2" s="27"/>
      <c r="CU2" s="27">
        <f>IF(CB16=K16,MATCH(MAX(F16:J16),F16:J16,0),0)</f>
        <v>0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86"/>
      <c r="B3" s="86"/>
      <c r="C3" s="86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mengucapkan salam sapaan ringan (aisatsu)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86"/>
      <c r="B4" s="86"/>
      <c r="C4" s="86"/>
      <c r="D4" s="86"/>
      <c r="E4" s="88" t="s">
        <v>1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mengucapkan salam sapaan ringan (aisatsu)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86"/>
      <c r="B5" s="86"/>
      <c r="C5" s="86"/>
      <c r="D5" s="86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85" t="s">
        <v>2</v>
      </c>
      <c r="B7" s="85"/>
      <c r="C7" s="85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85" t="s">
        <v>4</v>
      </c>
      <c r="B8" s="85"/>
      <c r="C8" s="85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85" t="s">
        <v>5</v>
      </c>
      <c r="B9" s="85"/>
      <c r="C9" s="85"/>
      <c r="D9" s="4" t="s">
        <v>3</v>
      </c>
      <c r="E9" s="1"/>
      <c r="BU9" s="3">
        <f>MAX(K16,Q16,W16,AC16,AI16,AO16,AU16,BA16,BG16,BM16)</f>
        <v>85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85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7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85" t="s">
        <v>6</v>
      </c>
      <c r="B10" s="85"/>
      <c r="C10" s="85"/>
      <c r="D10" s="4" t="s">
        <v>3</v>
      </c>
      <c r="E10" s="1">
        <f>VLOOKUP(E7,'[1]DATA SEKOLAH'!$F$7:$G$25,2,0)</f>
        <v>81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0</v>
      </c>
      <c r="CH11" s="54">
        <f>IFERROR(INDEX($L$15:P16,1,MATCH(IF(CB16=Q16,MAX(L16:P16)," "),L16:P16,0)),0)</f>
        <v>12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96" t="s">
        <v>7</v>
      </c>
      <c r="B12" s="98" t="s">
        <v>8</v>
      </c>
      <c r="C12" s="100" t="s">
        <v>9</v>
      </c>
      <c r="D12" s="31"/>
      <c r="E12" s="98" t="s">
        <v>10</v>
      </c>
      <c r="F12" s="122" t="s">
        <v>11</v>
      </c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05" t="s">
        <v>12</v>
      </c>
      <c r="BO12" s="108" t="s">
        <v>13</v>
      </c>
      <c r="BP12" s="109"/>
      <c r="BQ12" s="109"/>
      <c r="BR12" s="110"/>
      <c r="BS12" s="114" t="s">
        <v>14</v>
      </c>
      <c r="BT12" s="117" t="s">
        <v>15</v>
      </c>
      <c r="BU12" s="117"/>
      <c r="BV12" s="119" t="s">
        <v>16</v>
      </c>
      <c r="BW12" s="119" t="s">
        <v>6</v>
      </c>
      <c r="BX12" s="124" t="s">
        <v>17</v>
      </c>
      <c r="BY12" s="126" t="s">
        <v>18</v>
      </c>
      <c r="BZ12" s="103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97"/>
      <c r="B13" s="99"/>
      <c r="C13" s="101"/>
      <c r="D13" s="32"/>
      <c r="E13" s="99"/>
      <c r="F13" s="93" t="str">
        <f>$G$56</f>
        <v>salam sapaan (aisatsu)</v>
      </c>
      <c r="G13" s="94"/>
      <c r="H13" s="94"/>
      <c r="I13" s="94"/>
      <c r="J13" s="94"/>
      <c r="K13" s="95"/>
      <c r="L13" s="93" t="str">
        <f>$G$61</f>
        <v>Perkenalan (jikoshoukai)</v>
      </c>
      <c r="M13" s="94"/>
      <c r="N13" s="94"/>
      <c r="O13" s="94"/>
      <c r="P13" s="94"/>
      <c r="Q13" s="95"/>
      <c r="R13" s="93">
        <f>$G$66</f>
        <v>0</v>
      </c>
      <c r="S13" s="94"/>
      <c r="T13" s="94"/>
      <c r="U13" s="94"/>
      <c r="V13" s="94"/>
      <c r="W13" s="95"/>
      <c r="X13" s="93">
        <f>$G$71</f>
        <v>0</v>
      </c>
      <c r="Y13" s="94"/>
      <c r="Z13" s="94"/>
      <c r="AA13" s="94"/>
      <c r="AB13" s="94"/>
      <c r="AC13" s="95"/>
      <c r="AD13" s="93">
        <f>$G$76</f>
        <v>0</v>
      </c>
      <c r="AE13" s="94"/>
      <c r="AF13" s="94"/>
      <c r="AG13" s="94"/>
      <c r="AH13" s="94"/>
      <c r="AI13" s="95"/>
      <c r="AJ13" s="93">
        <f>$G$81</f>
        <v>0</v>
      </c>
      <c r="AK13" s="94"/>
      <c r="AL13" s="94"/>
      <c r="AM13" s="94"/>
      <c r="AN13" s="94"/>
      <c r="AO13" s="95"/>
      <c r="AP13" s="93">
        <f>$G$86</f>
        <v>0</v>
      </c>
      <c r="AQ13" s="94"/>
      <c r="AR13" s="94"/>
      <c r="AS13" s="94"/>
      <c r="AT13" s="94"/>
      <c r="AU13" s="95"/>
      <c r="AV13" s="93">
        <f>$G$91</f>
        <v>0</v>
      </c>
      <c r="AW13" s="94"/>
      <c r="AX13" s="94"/>
      <c r="AY13" s="94"/>
      <c r="AZ13" s="94"/>
      <c r="BA13" s="95"/>
      <c r="BB13" s="93">
        <f>$G$96</f>
        <v>0</v>
      </c>
      <c r="BC13" s="94"/>
      <c r="BD13" s="94"/>
      <c r="BE13" s="94"/>
      <c r="BF13" s="94"/>
      <c r="BG13" s="95"/>
      <c r="BH13" s="93">
        <f>$G$101</f>
        <v>0</v>
      </c>
      <c r="BI13" s="94"/>
      <c r="BJ13" s="94"/>
      <c r="BK13" s="94"/>
      <c r="BL13" s="94"/>
      <c r="BM13" s="95"/>
      <c r="BN13" s="106"/>
      <c r="BO13" s="111"/>
      <c r="BP13" s="112"/>
      <c r="BQ13" s="112"/>
      <c r="BR13" s="113"/>
      <c r="BS13" s="115"/>
      <c r="BT13" s="118"/>
      <c r="BU13" s="118"/>
      <c r="BV13" s="120"/>
      <c r="BW13" s="120"/>
      <c r="BX13" s="125"/>
      <c r="BY13" s="127"/>
      <c r="BZ13" s="104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97"/>
      <c r="B14" s="99"/>
      <c r="C14" s="102"/>
      <c r="D14" s="33"/>
      <c r="E14" s="99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7"/>
      <c r="BO14" s="35" t="s">
        <v>25</v>
      </c>
      <c r="BP14" s="35" t="s">
        <v>26</v>
      </c>
      <c r="BQ14" s="35" t="s">
        <v>27</v>
      </c>
      <c r="BR14" s="35" t="s">
        <v>28</v>
      </c>
      <c r="BS14" s="116"/>
      <c r="BT14" s="36" t="s">
        <v>29</v>
      </c>
      <c r="BU14" s="36" t="s">
        <v>30</v>
      </c>
      <c r="BV14" s="121"/>
      <c r="BW14" s="121"/>
      <c r="BX14" s="125"/>
      <c r="BY14" s="127"/>
      <c r="BZ14" s="104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56.25" x14ac:dyDescent="0.3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81</v>
      </c>
      <c r="G16" s="9">
        <v>81</v>
      </c>
      <c r="H16" s="9"/>
      <c r="I16" s="9"/>
      <c r="J16" s="9"/>
      <c r="K16" s="20">
        <f>IFERROR(ROUND(AVERAGE(F16:J16),2)," ")</f>
        <v>81</v>
      </c>
      <c r="L16" s="9">
        <v>85</v>
      </c>
      <c r="M16" s="9">
        <v>85</v>
      </c>
      <c r="N16" s="9"/>
      <c r="O16" s="9"/>
      <c r="P16" s="9"/>
      <c r="Q16" s="20">
        <f>IFERROR(ROUND(AVERAGE(L16:P16),2)," ")</f>
        <v>85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83</v>
      </c>
      <c r="BO16" s="68">
        <v>81</v>
      </c>
      <c r="BP16" s="9">
        <v>85</v>
      </c>
      <c r="BQ16" s="9"/>
      <c r="BR16" s="9"/>
      <c r="BS16" s="21">
        <f>IFERROR(ROUND(AVERAGE(BO16:BR16),2)," ")</f>
        <v>83</v>
      </c>
      <c r="BT16" s="10">
        <v>85</v>
      </c>
      <c r="BU16" s="10">
        <v>85</v>
      </c>
      <c r="BV16" s="22">
        <f>IFERROR(ROUND(AVERAGE(BN16,BS16,BT16,BU16),2),"")</f>
        <v>84</v>
      </c>
      <c r="BW16" s="22">
        <f>$E$10</f>
        <v>81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Menyebutkan ungkapan dan memberi informasi terkait identitas diri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mengucapkan salam sapaan ringan (aisatsu)</v>
      </c>
      <c r="CA16" s="54" t="str">
        <f>IF(CG16&gt;1,CG16+0,IF(CO16&gt;1,CO16+0,"S"))</f>
        <v>S</v>
      </c>
      <c r="CB16" s="54">
        <f>IFERROR(MAX(K16,Q16,W16,AC16,AI16,AO16,AU16,BA16,BG16,BM16)," ")</f>
        <v>85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Menyebutkan ungkapan dan memberi informasi terkait identitas diri</v>
      </c>
      <c r="CD16" s="54">
        <f>IFERROR(MIN(K16,Q16,W16,AC16,AI16,AO16,AU16,BA16,BG16,BM16)," ")</f>
        <v>81</v>
      </c>
      <c r="CE16" s="54"/>
      <c r="CF16" s="54"/>
      <c r="CG16" s="54">
        <f>IFERROR(INDEX($F$15:J16,1,MATCH(IF(CB16=K16,MAX(F16:J16)," "),F16:J16,0)),0)</f>
        <v>0</v>
      </c>
      <c r="CH16" s="54">
        <f>IFERROR(INDEX($L$15:P16,1,MATCH(IF(CB16=Q16,MAX(L16:P16)," "),L16:P16,0)),0)</f>
        <v>12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6</v>
      </c>
      <c r="CS16" s="54">
        <f>IFERROR(INDEX($L$15:P16,1,MATCH(IF(CD16=Q16,MIN(L16:P16)," "),L16:P16,0)),0)</f>
        <v>0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56.25" x14ac:dyDescent="0.3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81</v>
      </c>
      <c r="G17" s="9">
        <v>81</v>
      </c>
      <c r="H17" s="9"/>
      <c r="I17" s="9"/>
      <c r="J17" s="9"/>
      <c r="K17" s="20">
        <f t="shared" ref="K17" si="0">IFERROR(ROUND(AVERAGE(F17:J17),2)," ")</f>
        <v>81</v>
      </c>
      <c r="L17" s="9">
        <v>85</v>
      </c>
      <c r="M17" s="9">
        <v>85</v>
      </c>
      <c r="N17" s="9"/>
      <c r="O17" s="9"/>
      <c r="P17" s="9"/>
      <c r="Q17" s="20">
        <f t="shared" ref="Q17" si="1">IFERROR(ROUND(AVERAGE(L17:P17),2)," ")</f>
        <v>85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83</v>
      </c>
      <c r="BO17" s="68">
        <v>81</v>
      </c>
      <c r="BP17" s="9">
        <v>85</v>
      </c>
      <c r="BQ17" s="9"/>
      <c r="BR17" s="9"/>
      <c r="BS17" s="21">
        <f t="shared" ref="BS17" si="11">IFERROR(ROUND(AVERAGE(BO17:BR17),2)," ")</f>
        <v>83</v>
      </c>
      <c r="BT17" s="10">
        <v>85</v>
      </c>
      <c r="BU17" s="10">
        <v>81</v>
      </c>
      <c r="BV17" s="22">
        <f t="shared" ref="BV17" si="12">IFERROR(ROUND(AVERAGE(BN17,BS17,BT17,BU17),2),"")</f>
        <v>83</v>
      </c>
      <c r="BW17" s="22">
        <f t="shared" ref="BW17:BW51" si="13">$E$10</f>
        <v>81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Menyebutkan ungkapan dan memberi informasi terkait identitas diri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mengucapkan salam sapaan ringan (aisatsu)</v>
      </c>
      <c r="CA17" s="54"/>
      <c r="CB17" s="54">
        <f t="shared" ref="CB17" si="15">IFERROR(MAX(K17,Q17,W17,AC17,AI17,AO17,AU17,BA17,BG17,BM17)," ")</f>
        <v>85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Menyebutkan ungkapan dan memberi informasi terkait identitas diri</v>
      </c>
      <c r="CD17" s="54">
        <f t="shared" ref="CD17" si="16">IFERROR(MIN(K17,Q17,W17,AC17,AI17,AO17,AU17,BA17,BG17,BM17)," ")</f>
        <v>81</v>
      </c>
      <c r="CE17" s="54"/>
      <c r="CF17" s="54"/>
      <c r="CG17" s="54">
        <f>IFERROR(INDEX($F$15:J17,1,MATCH(IF(CB17=K17,MAX(F17:J17)," "),F17:J17,0)),0)</f>
        <v>0</v>
      </c>
      <c r="CH17" s="54">
        <f>IFERROR(INDEX($L$15:P17,1,MATCH(IF(CB17=Q17,MAX(L17:P17)," "),L17:P17,0)),0)</f>
        <v>12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56.25" x14ac:dyDescent="0.3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81</v>
      </c>
      <c r="G18" s="9">
        <v>85</v>
      </c>
      <c r="H18" s="9"/>
      <c r="I18" s="9"/>
      <c r="J18" s="9"/>
      <c r="K18" s="20">
        <f t="shared" ref="K18:K51" si="17">IFERROR(ROUND(AVERAGE(F18:J18),2)," ")</f>
        <v>83</v>
      </c>
      <c r="L18" s="9">
        <v>85</v>
      </c>
      <c r="M18" s="9">
        <v>85</v>
      </c>
      <c r="N18" s="9"/>
      <c r="O18" s="9"/>
      <c r="P18" s="9"/>
      <c r="Q18" s="20">
        <f t="shared" ref="Q18:Q51" si="18">IFERROR(ROUND(AVERAGE(L18:P18),2)," ")</f>
        <v>85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84</v>
      </c>
      <c r="BO18" s="68">
        <v>83.666666666666671</v>
      </c>
      <c r="BP18" s="9">
        <v>85</v>
      </c>
      <c r="BQ18" s="9"/>
      <c r="BR18" s="9"/>
      <c r="BS18" s="21">
        <f t="shared" ref="BS18:BS51" si="28">IFERROR(ROUND(AVERAGE(BO18:BR18),2)," ")</f>
        <v>84.33</v>
      </c>
      <c r="BT18" s="10">
        <v>85</v>
      </c>
      <c r="BU18" s="10">
        <v>81</v>
      </c>
      <c r="BV18" s="22">
        <f t="shared" ref="BV18:BV51" si="29">IFERROR(ROUND(AVERAGE(BN18,BS18,BT18,BU18),2),"")</f>
        <v>83.58</v>
      </c>
      <c r="BW18" s="22">
        <f t="shared" si="13"/>
        <v>81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Menyebutkan ungkapan dan memberi informasi terkait identitas diri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mengucapkan salam sapaan ringan (aisatsu)</v>
      </c>
      <c r="CA18" s="54"/>
      <c r="CB18" s="54">
        <f t="shared" ref="CB18:CB51" si="33">IFERROR(MAX(K18,Q18,W18,AC18,AI18,AO18,AU18,BA18,BG18,BM18)," ")</f>
        <v>85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memperkenalkan diri (hajimemashite)</v>
      </c>
      <c r="CD18" s="54">
        <f t="shared" ref="CD18:CD51" si="35">IFERROR(MIN(K18,Q18,W18,AC18,AI18,AO18,AU18,BA18,BG18,BM18)," ")</f>
        <v>83</v>
      </c>
      <c r="CE18" s="54"/>
      <c r="CF18" s="54"/>
      <c r="CG18" s="54">
        <f>IFERROR(INDEX($F$15:J18,1,MATCH(IF(CB18=K18,MAX(F18:J18)," "),F18:J18,0)),0)</f>
        <v>0</v>
      </c>
      <c r="CH18" s="54">
        <f>IFERROR(INDEX($L$15:P18,1,MATCH(IF(CB18=Q18,MAX(L18:P18)," "),L18:P18,0)),0)</f>
        <v>12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6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56.25" x14ac:dyDescent="0.3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85</v>
      </c>
      <c r="G19" s="9">
        <v>85</v>
      </c>
      <c r="H19" s="9"/>
      <c r="I19" s="9"/>
      <c r="J19" s="9"/>
      <c r="K19" s="20">
        <f t="shared" si="17"/>
        <v>85</v>
      </c>
      <c r="L19" s="9">
        <v>85</v>
      </c>
      <c r="M19" s="9">
        <v>85</v>
      </c>
      <c r="N19" s="9"/>
      <c r="O19" s="9"/>
      <c r="P19" s="9"/>
      <c r="Q19" s="20">
        <f t="shared" si="18"/>
        <v>85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85</v>
      </c>
      <c r="BO19" s="68">
        <v>85</v>
      </c>
      <c r="BP19" s="9">
        <v>85</v>
      </c>
      <c r="BQ19" s="9"/>
      <c r="BR19" s="9"/>
      <c r="BS19" s="21">
        <f t="shared" si="28"/>
        <v>85</v>
      </c>
      <c r="BT19" s="10">
        <v>85</v>
      </c>
      <c r="BU19" s="10">
        <v>85</v>
      </c>
      <c r="BV19" s="22">
        <f t="shared" si="29"/>
        <v>85</v>
      </c>
      <c r="BW19" s="22">
        <f t="shared" si="13"/>
        <v>81</v>
      </c>
      <c r="BX19" s="23" t="str">
        <f t="shared" si="30"/>
        <v>TUNTAS</v>
      </c>
      <c r="BY19" s="24" t="str">
        <f t="shared" si="31"/>
        <v>Menunjukkan penguasaan dalam mengucapkan salam sapaan ringan (aisatsu)</v>
      </c>
      <c r="BZ19" s="25" t="str">
        <f t="shared" si="32"/>
        <v>Memerlukan penguatan dalam mengucapkan salam sapaan ringan (aisatsu)</v>
      </c>
      <c r="CA19" s="54"/>
      <c r="CB19" s="54">
        <f t="shared" si="33"/>
        <v>85</v>
      </c>
      <c r="CC19" s="54" t="str">
        <f t="shared" si="34"/>
        <v>mengucapkan salam sapaan ringan (aisatsu)</v>
      </c>
      <c r="CD19" s="54">
        <f t="shared" si="35"/>
        <v>85</v>
      </c>
      <c r="CE19" s="54"/>
      <c r="CF19" s="54"/>
      <c r="CG19" s="54">
        <f>IFERROR(INDEX($F$15:J19,1,MATCH(IF(CB19=K19,MAX(F19:J19)," "),F19:J19,0)),0)</f>
        <v>6</v>
      </c>
      <c r="CH19" s="54">
        <f>IFERROR(INDEX($L$15:P19,1,MATCH(IF(CB19=Q19,MAX(L19:P19)," "),L19:P19,0)),0)</f>
        <v>12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6</v>
      </c>
      <c r="CS19" s="54">
        <f>IFERROR(INDEX($L$15:P19,1,MATCH(IF(CD19=Q19,MIN(L19:P19)," "),L19:P19,0)),0)</f>
        <v>12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56.25" x14ac:dyDescent="0.3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81</v>
      </c>
      <c r="G20" s="9">
        <v>85</v>
      </c>
      <c r="H20" s="9"/>
      <c r="I20" s="9"/>
      <c r="J20" s="9"/>
      <c r="K20" s="20">
        <f t="shared" si="17"/>
        <v>83</v>
      </c>
      <c r="L20" s="9">
        <v>85</v>
      </c>
      <c r="M20" s="9">
        <v>85</v>
      </c>
      <c r="N20" s="9"/>
      <c r="O20" s="9"/>
      <c r="P20" s="9"/>
      <c r="Q20" s="20">
        <f t="shared" si="18"/>
        <v>85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84</v>
      </c>
      <c r="BO20" s="68">
        <v>83.666666666666671</v>
      </c>
      <c r="BP20" s="9">
        <v>85</v>
      </c>
      <c r="BQ20" s="9"/>
      <c r="BR20" s="9"/>
      <c r="BS20" s="21">
        <f t="shared" si="28"/>
        <v>84.33</v>
      </c>
      <c r="BT20" s="10">
        <v>85</v>
      </c>
      <c r="BU20" s="10">
        <v>85</v>
      </c>
      <c r="BV20" s="22">
        <f t="shared" si="29"/>
        <v>84.58</v>
      </c>
      <c r="BW20" s="22">
        <f t="shared" si="13"/>
        <v>81</v>
      </c>
      <c r="BX20" s="23" t="str">
        <f t="shared" si="30"/>
        <v>TUNTAS</v>
      </c>
      <c r="BY20" s="24" t="str">
        <f t="shared" si="31"/>
        <v>Menunjukkan penguasaan dalam Menyebutkan ungkapan dan memberi informasi terkait identitas diri</v>
      </c>
      <c r="BZ20" s="25" t="str">
        <f t="shared" si="32"/>
        <v>Memerlukan penguatan dalam mengucapkan salam sapaan ringan (aisatsu)</v>
      </c>
      <c r="CA20" s="54"/>
      <c r="CB20" s="54">
        <f t="shared" si="33"/>
        <v>85</v>
      </c>
      <c r="CC20" s="54" t="str">
        <f t="shared" si="34"/>
        <v>memperkenalkan diri (hajimemashite)</v>
      </c>
      <c r="CD20" s="54">
        <f t="shared" si="35"/>
        <v>83</v>
      </c>
      <c r="CE20" s="54"/>
      <c r="CF20" s="54"/>
      <c r="CG20" s="54">
        <f>IFERROR(INDEX($F$15:J20,1,MATCH(IF(CB20=K20,MAX(F20:J20)," "),F20:J20,0)),0)</f>
        <v>0</v>
      </c>
      <c r="CH20" s="54">
        <f>IFERROR(INDEX($L$15:P20,1,MATCH(IF(CB20=Q20,MAX(L20:P20)," "),L20:P20,0)),0)</f>
        <v>12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56.25" x14ac:dyDescent="0.3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81</v>
      </c>
      <c r="G21" s="9">
        <v>85</v>
      </c>
      <c r="H21" s="9"/>
      <c r="I21" s="9"/>
      <c r="J21" s="9"/>
      <c r="K21" s="20">
        <f t="shared" si="17"/>
        <v>83</v>
      </c>
      <c r="L21" s="9">
        <v>85</v>
      </c>
      <c r="M21" s="9">
        <v>85</v>
      </c>
      <c r="N21" s="9"/>
      <c r="O21" s="9"/>
      <c r="P21" s="9"/>
      <c r="Q21" s="20">
        <f t="shared" si="18"/>
        <v>85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84</v>
      </c>
      <c r="BO21" s="68">
        <v>83.666666666666671</v>
      </c>
      <c r="BP21" s="9">
        <v>85</v>
      </c>
      <c r="BQ21" s="9"/>
      <c r="BR21" s="9"/>
      <c r="BS21" s="21">
        <f t="shared" si="28"/>
        <v>84.33</v>
      </c>
      <c r="BT21" s="10">
        <v>85</v>
      </c>
      <c r="BU21" s="10">
        <v>85</v>
      </c>
      <c r="BV21" s="22">
        <f t="shared" si="29"/>
        <v>84.58</v>
      </c>
      <c r="BW21" s="22">
        <f t="shared" si="13"/>
        <v>81</v>
      </c>
      <c r="BX21" s="23" t="str">
        <f t="shared" si="30"/>
        <v>TUNTAS</v>
      </c>
      <c r="BY21" s="24" t="str">
        <f t="shared" si="31"/>
        <v>Menunjukkan penguasaan dalam Menyebutkan ungkapan dan memberi informasi terkait identitas diri</v>
      </c>
      <c r="BZ21" s="25" t="str">
        <f t="shared" si="32"/>
        <v>Memerlukan penguatan dalam mengucapkan salam sapaan ringan (aisatsu)</v>
      </c>
      <c r="CA21" s="54"/>
      <c r="CB21" s="54">
        <f t="shared" si="33"/>
        <v>85</v>
      </c>
      <c r="CC21" s="54" t="str">
        <f t="shared" si="34"/>
        <v>memperkenalkan diri (hajimemashite)</v>
      </c>
      <c r="CD21" s="54">
        <f t="shared" si="35"/>
        <v>83</v>
      </c>
      <c r="CE21" s="54"/>
      <c r="CF21" s="54"/>
      <c r="CG21" s="54">
        <f>IFERROR(INDEX($F$15:J21,1,MATCH(IF(CB21=K21,MAX(F21:J21)," "),F21:J21,0)),0)</f>
        <v>0</v>
      </c>
      <c r="CH21" s="54">
        <f>IFERROR(INDEX($L$15:P21,1,MATCH(IF(CB21=Q21,MAX(L21:P21)," "),L21:P21,0)),0)</f>
        <v>12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6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56.25" x14ac:dyDescent="0.3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81</v>
      </c>
      <c r="G22" s="9">
        <v>85</v>
      </c>
      <c r="H22" s="9"/>
      <c r="I22" s="9"/>
      <c r="J22" s="9"/>
      <c r="K22" s="20">
        <f t="shared" si="17"/>
        <v>83</v>
      </c>
      <c r="L22" s="9">
        <v>85</v>
      </c>
      <c r="M22" s="9">
        <v>85</v>
      </c>
      <c r="N22" s="9"/>
      <c r="O22" s="9"/>
      <c r="P22" s="9"/>
      <c r="Q22" s="20">
        <f t="shared" si="18"/>
        <v>85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84</v>
      </c>
      <c r="BO22" s="68">
        <v>82.333333333333329</v>
      </c>
      <c r="BP22" s="9">
        <v>85</v>
      </c>
      <c r="BQ22" s="9"/>
      <c r="BR22" s="9"/>
      <c r="BS22" s="21">
        <f t="shared" si="28"/>
        <v>83.67</v>
      </c>
      <c r="BT22" s="10">
        <v>85</v>
      </c>
      <c r="BU22" s="10">
        <v>81</v>
      </c>
      <c r="BV22" s="22">
        <f t="shared" si="29"/>
        <v>83.42</v>
      </c>
      <c r="BW22" s="22">
        <f t="shared" si="13"/>
        <v>81</v>
      </c>
      <c r="BX22" s="23" t="str">
        <f t="shared" si="30"/>
        <v>TUNTAS</v>
      </c>
      <c r="BY22" s="24" t="str">
        <f t="shared" si="31"/>
        <v>Menunjukkan penguasaan dalam Menyebutkan ungkapan dan memberi informasi terkait identitas diri</v>
      </c>
      <c r="BZ22" s="25" t="str">
        <f t="shared" si="32"/>
        <v>Memerlukan penguatan dalam mengucapkan salam sapaan ringan (aisatsu)</v>
      </c>
      <c r="CA22" s="54"/>
      <c r="CB22" s="54">
        <f t="shared" si="33"/>
        <v>85</v>
      </c>
      <c r="CC22" s="54" t="str">
        <f t="shared" si="34"/>
        <v>memperkenalkan diri (hajimemashite)</v>
      </c>
      <c r="CD22" s="54">
        <f t="shared" si="35"/>
        <v>83</v>
      </c>
      <c r="CE22" s="54"/>
      <c r="CF22" s="54"/>
      <c r="CG22" s="54">
        <f>IFERROR(INDEX($F$15:J22,1,MATCH(IF(CB22=K22,MAX(F22:J22)," "),F22:J22,0)),0)</f>
        <v>0</v>
      </c>
      <c r="CH22" s="54">
        <f>IFERROR(INDEX($L$15:P22,1,MATCH(IF(CB22=Q22,MAX(L22:P22)," "),L22:P22,0)),0)</f>
        <v>12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56.25" x14ac:dyDescent="0.3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81</v>
      </c>
      <c r="G23" s="9">
        <v>85</v>
      </c>
      <c r="H23" s="9"/>
      <c r="I23" s="9"/>
      <c r="J23" s="9"/>
      <c r="K23" s="20">
        <f t="shared" si="17"/>
        <v>83</v>
      </c>
      <c r="L23" s="9">
        <v>85</v>
      </c>
      <c r="M23" s="9">
        <v>85</v>
      </c>
      <c r="N23" s="9"/>
      <c r="O23" s="9"/>
      <c r="P23" s="9"/>
      <c r="Q23" s="20">
        <f t="shared" si="18"/>
        <v>85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84</v>
      </c>
      <c r="BO23" s="68">
        <v>83.666666666666671</v>
      </c>
      <c r="BP23" s="9">
        <v>85</v>
      </c>
      <c r="BQ23" s="9"/>
      <c r="BR23" s="9"/>
      <c r="BS23" s="21">
        <f t="shared" si="28"/>
        <v>84.33</v>
      </c>
      <c r="BT23" s="10">
        <v>81</v>
      </c>
      <c r="BU23" s="10">
        <v>81</v>
      </c>
      <c r="BV23" s="22">
        <f t="shared" si="29"/>
        <v>82.58</v>
      </c>
      <c r="BW23" s="22">
        <f t="shared" si="13"/>
        <v>81</v>
      </c>
      <c r="BX23" s="23" t="str">
        <f t="shared" si="30"/>
        <v>TUNTAS</v>
      </c>
      <c r="BY23" s="24" t="str">
        <f t="shared" si="31"/>
        <v>Menunjukkan penguasaan dalam Menyebutkan ungkapan dan memberi informasi terkait identitas diri</v>
      </c>
      <c r="BZ23" s="25" t="str">
        <f t="shared" si="32"/>
        <v>Memerlukan penguatan dalam mengucapkan salam sapaan ringan (aisatsu)</v>
      </c>
      <c r="CA23" s="54"/>
      <c r="CB23" s="54">
        <f t="shared" si="33"/>
        <v>85</v>
      </c>
      <c r="CC23" s="54" t="str">
        <f t="shared" si="34"/>
        <v>memperkenalkan diri (hajimemashite)</v>
      </c>
      <c r="CD23" s="54">
        <f t="shared" si="35"/>
        <v>83</v>
      </c>
      <c r="CE23" s="54"/>
      <c r="CF23" s="54"/>
      <c r="CG23" s="54">
        <f>IFERROR(INDEX($F$15:J23,1,MATCH(IF(CB23=K23,MAX(F23:J23)," "),F23:J23,0)),0)</f>
        <v>0</v>
      </c>
      <c r="CH23" s="54">
        <f>IFERROR(INDEX($L$15:P23,1,MATCH(IF(CB23=Q23,MAX(L23:P23)," "),L23:P23,0)),0)</f>
        <v>12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56.25" x14ac:dyDescent="0.3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81</v>
      </c>
      <c r="G24" s="9">
        <v>85</v>
      </c>
      <c r="H24" s="9"/>
      <c r="I24" s="9"/>
      <c r="J24" s="9"/>
      <c r="K24" s="20">
        <f t="shared" si="17"/>
        <v>83</v>
      </c>
      <c r="L24" s="9">
        <v>85</v>
      </c>
      <c r="M24" s="9">
        <v>85</v>
      </c>
      <c r="N24" s="9"/>
      <c r="O24" s="9"/>
      <c r="P24" s="9"/>
      <c r="Q24" s="20">
        <f t="shared" si="18"/>
        <v>85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84</v>
      </c>
      <c r="BO24" s="68">
        <v>83.666666666666671</v>
      </c>
      <c r="BP24" s="9">
        <v>85</v>
      </c>
      <c r="BQ24" s="9"/>
      <c r="BR24" s="9"/>
      <c r="BS24" s="21">
        <f t="shared" si="28"/>
        <v>84.33</v>
      </c>
      <c r="BT24" s="10">
        <v>85</v>
      </c>
      <c r="BU24" s="10">
        <v>85</v>
      </c>
      <c r="BV24" s="22">
        <f t="shared" si="29"/>
        <v>84.58</v>
      </c>
      <c r="BW24" s="22">
        <f t="shared" si="13"/>
        <v>81</v>
      </c>
      <c r="BX24" s="23" t="str">
        <f t="shared" si="30"/>
        <v>TUNTAS</v>
      </c>
      <c r="BY24" s="24" t="str">
        <f t="shared" si="31"/>
        <v>Menunjukkan penguasaan dalam Menyebutkan ungkapan dan memberi informasi terkait identitas diri</v>
      </c>
      <c r="BZ24" s="25" t="str">
        <f t="shared" si="32"/>
        <v>Memerlukan penguatan dalam mengucapkan salam sapaan ringan (aisatsu)</v>
      </c>
      <c r="CA24" s="54"/>
      <c r="CB24" s="54">
        <f t="shared" si="33"/>
        <v>85</v>
      </c>
      <c r="CC24" s="54" t="str">
        <f t="shared" si="34"/>
        <v>memperkenalkan diri (hajimemashite)</v>
      </c>
      <c r="CD24" s="54">
        <f t="shared" si="35"/>
        <v>83</v>
      </c>
      <c r="CE24" s="54"/>
      <c r="CF24" s="54"/>
      <c r="CG24" s="54">
        <f>IFERROR(INDEX($F$15:J24,1,MATCH(IF(CB24=K24,MAX(F24:J24)," "),F24:J24,0)),0)</f>
        <v>0</v>
      </c>
      <c r="CH24" s="54">
        <f>IFERROR(INDEX($L$15:P24,1,MATCH(IF(CB24=Q24,MAX(L24:P24)," "),L24:P24,0)),0)</f>
        <v>12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6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56.25" x14ac:dyDescent="0.3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85</v>
      </c>
      <c r="G25" s="9">
        <v>85</v>
      </c>
      <c r="H25" s="9"/>
      <c r="I25" s="9"/>
      <c r="J25" s="9"/>
      <c r="K25" s="20">
        <f t="shared" si="17"/>
        <v>85</v>
      </c>
      <c r="L25" s="9">
        <v>85</v>
      </c>
      <c r="M25" s="9">
        <v>85</v>
      </c>
      <c r="N25" s="9"/>
      <c r="O25" s="9"/>
      <c r="P25" s="9"/>
      <c r="Q25" s="20">
        <f t="shared" si="18"/>
        <v>85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85</v>
      </c>
      <c r="BO25" s="68">
        <v>85</v>
      </c>
      <c r="BP25" s="9">
        <v>85</v>
      </c>
      <c r="BQ25" s="9"/>
      <c r="BR25" s="9"/>
      <c r="BS25" s="21">
        <f t="shared" si="28"/>
        <v>85</v>
      </c>
      <c r="BT25" s="10">
        <v>85</v>
      </c>
      <c r="BU25" s="10">
        <v>85</v>
      </c>
      <c r="BV25" s="22">
        <f t="shared" si="29"/>
        <v>85</v>
      </c>
      <c r="BW25" s="22">
        <f t="shared" si="13"/>
        <v>81</v>
      </c>
      <c r="BX25" s="23" t="str">
        <f t="shared" si="30"/>
        <v>TUNTAS</v>
      </c>
      <c r="BY25" s="24" t="str">
        <f t="shared" si="31"/>
        <v>Menunjukkan penguasaan dalam mengucapkan salam sapaan ringan (aisatsu)</v>
      </c>
      <c r="BZ25" s="25" t="str">
        <f t="shared" si="32"/>
        <v>Memerlukan penguatan dalam mengucapkan salam sapaan ringan (aisatsu)</v>
      </c>
      <c r="CA25" s="54"/>
      <c r="CB25" s="54">
        <f t="shared" si="33"/>
        <v>85</v>
      </c>
      <c r="CC25" s="54" t="str">
        <f t="shared" si="34"/>
        <v>mengucapkan salam sapaan ringan (aisatsu)</v>
      </c>
      <c r="CD25" s="54">
        <f t="shared" si="35"/>
        <v>85</v>
      </c>
      <c r="CE25" s="54"/>
      <c r="CF25" s="54"/>
      <c r="CG25" s="54">
        <f>IFERROR(INDEX($F$15:J25,1,MATCH(IF(CB25=K25,MAX(F25:J25)," "),F25:J25,0)),0)</f>
        <v>6</v>
      </c>
      <c r="CH25" s="54">
        <f>IFERROR(INDEX($L$15:P25,1,MATCH(IF(CB25=Q25,MAX(L25:P25)," "),L25:P25,0)),0)</f>
        <v>12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12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56.25" x14ac:dyDescent="0.3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81</v>
      </c>
      <c r="G26" s="9">
        <v>85</v>
      </c>
      <c r="H26" s="9"/>
      <c r="I26" s="9"/>
      <c r="J26" s="9"/>
      <c r="K26" s="20">
        <f t="shared" si="17"/>
        <v>83</v>
      </c>
      <c r="L26" s="9">
        <v>85</v>
      </c>
      <c r="M26" s="9">
        <v>85</v>
      </c>
      <c r="N26" s="9"/>
      <c r="O26" s="9"/>
      <c r="P26" s="9"/>
      <c r="Q26" s="20">
        <f t="shared" si="18"/>
        <v>85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84</v>
      </c>
      <c r="BO26" s="68">
        <v>83.666666666666671</v>
      </c>
      <c r="BP26" s="9">
        <v>85</v>
      </c>
      <c r="BQ26" s="9"/>
      <c r="BR26" s="9"/>
      <c r="BS26" s="21">
        <f t="shared" si="28"/>
        <v>84.33</v>
      </c>
      <c r="BT26" s="10">
        <v>85</v>
      </c>
      <c r="BU26" s="10">
        <v>85</v>
      </c>
      <c r="BV26" s="22">
        <f t="shared" si="29"/>
        <v>84.58</v>
      </c>
      <c r="BW26" s="22">
        <f t="shared" si="13"/>
        <v>81</v>
      </c>
      <c r="BX26" s="23" t="str">
        <f t="shared" si="30"/>
        <v>TUNTAS</v>
      </c>
      <c r="BY26" s="24" t="str">
        <f t="shared" si="31"/>
        <v>Menunjukkan penguasaan dalam Menyebutkan ungkapan dan memberi informasi terkait identitas diri</v>
      </c>
      <c r="BZ26" s="25" t="str">
        <f t="shared" si="32"/>
        <v>Memerlukan penguatan dalam mengucapkan salam sapaan ringan (aisatsu)</v>
      </c>
      <c r="CA26" s="54"/>
      <c r="CB26" s="54">
        <f t="shared" si="33"/>
        <v>85</v>
      </c>
      <c r="CC26" s="54" t="str">
        <f t="shared" si="34"/>
        <v>memperkenalkan diri (hajimemashite)</v>
      </c>
      <c r="CD26" s="54">
        <f t="shared" si="35"/>
        <v>83</v>
      </c>
      <c r="CE26" s="54"/>
      <c r="CF26" s="54"/>
      <c r="CG26" s="54">
        <f>IFERROR(INDEX($F$15:J26,1,MATCH(IF(CB26=K26,MAX(F26:J26)," "),F26:J26,0)),0)</f>
        <v>0</v>
      </c>
      <c r="CH26" s="54">
        <f>IFERROR(INDEX($L$15:P26,1,MATCH(IF(CB26=Q26,MAX(L26:P26)," "),L26:P26,0)),0)</f>
        <v>12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6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56.25" x14ac:dyDescent="0.3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81</v>
      </c>
      <c r="G27" s="9">
        <v>85</v>
      </c>
      <c r="H27" s="9"/>
      <c r="I27" s="9"/>
      <c r="J27" s="9"/>
      <c r="K27" s="20">
        <f t="shared" si="17"/>
        <v>83</v>
      </c>
      <c r="L27" s="9">
        <v>85</v>
      </c>
      <c r="M27" s="9">
        <v>85</v>
      </c>
      <c r="N27" s="9"/>
      <c r="O27" s="9"/>
      <c r="P27" s="9"/>
      <c r="Q27" s="20">
        <f t="shared" si="18"/>
        <v>85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84</v>
      </c>
      <c r="BO27" s="68">
        <v>83.666666666666671</v>
      </c>
      <c r="BP27" s="9">
        <v>85</v>
      </c>
      <c r="BQ27" s="9"/>
      <c r="BR27" s="9"/>
      <c r="BS27" s="21">
        <f t="shared" si="28"/>
        <v>84.33</v>
      </c>
      <c r="BT27" s="10">
        <v>85</v>
      </c>
      <c r="BU27" s="10">
        <v>85</v>
      </c>
      <c r="BV27" s="22">
        <f t="shared" si="29"/>
        <v>84.58</v>
      </c>
      <c r="BW27" s="22">
        <f t="shared" si="13"/>
        <v>81</v>
      </c>
      <c r="BX27" s="23" t="str">
        <f t="shared" si="30"/>
        <v>TUNTAS</v>
      </c>
      <c r="BY27" s="24" t="str">
        <f t="shared" si="31"/>
        <v>Menunjukkan penguasaan dalam Menyebutkan ungkapan dan memberi informasi terkait identitas diri</v>
      </c>
      <c r="BZ27" s="25" t="str">
        <f t="shared" si="32"/>
        <v>Memerlukan penguatan dalam mengucapkan salam sapaan ringan (aisatsu)</v>
      </c>
      <c r="CA27" s="54"/>
      <c r="CB27" s="54">
        <f t="shared" si="33"/>
        <v>85</v>
      </c>
      <c r="CC27" s="54" t="str">
        <f t="shared" si="34"/>
        <v>memperkenalkan diri (hajimemashite)</v>
      </c>
      <c r="CD27" s="54">
        <f t="shared" si="35"/>
        <v>83</v>
      </c>
      <c r="CE27" s="54"/>
      <c r="CF27" s="54"/>
      <c r="CG27" s="54">
        <f>IFERROR(INDEX($F$15:J27,1,MATCH(IF(CB27=K27,MAX(F27:J27)," "),F27:J27,0)),0)</f>
        <v>0</v>
      </c>
      <c r="CH27" s="54">
        <f>IFERROR(INDEX($L$15:P27,1,MATCH(IF(CB27=Q27,MAX(L27:P27)," "),L27:P27,0)),0)</f>
        <v>12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6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56.25" x14ac:dyDescent="0.3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81</v>
      </c>
      <c r="G28" s="9">
        <v>85</v>
      </c>
      <c r="H28" s="9"/>
      <c r="I28" s="9"/>
      <c r="J28" s="9"/>
      <c r="K28" s="20">
        <f t="shared" si="17"/>
        <v>83</v>
      </c>
      <c r="L28" s="9">
        <v>85</v>
      </c>
      <c r="M28" s="9">
        <v>85</v>
      </c>
      <c r="N28" s="9"/>
      <c r="O28" s="9"/>
      <c r="P28" s="9"/>
      <c r="Q28" s="20">
        <f t="shared" si="18"/>
        <v>85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84</v>
      </c>
      <c r="BO28" s="68">
        <v>83.666666666666671</v>
      </c>
      <c r="BP28" s="9">
        <v>85</v>
      </c>
      <c r="BQ28" s="9"/>
      <c r="BR28" s="9"/>
      <c r="BS28" s="21">
        <f t="shared" si="28"/>
        <v>84.33</v>
      </c>
      <c r="BT28" s="10">
        <v>85</v>
      </c>
      <c r="BU28" s="10">
        <v>81</v>
      </c>
      <c r="BV28" s="22">
        <f t="shared" si="29"/>
        <v>83.58</v>
      </c>
      <c r="BW28" s="22">
        <f t="shared" si="13"/>
        <v>81</v>
      </c>
      <c r="BX28" s="23" t="str">
        <f t="shared" si="30"/>
        <v>TUNTAS</v>
      </c>
      <c r="BY28" s="24" t="str">
        <f t="shared" si="31"/>
        <v>Menunjukkan penguasaan dalam Menyebutkan ungkapan dan memberi informasi terkait identitas diri</v>
      </c>
      <c r="BZ28" s="25" t="str">
        <f t="shared" si="32"/>
        <v>Memerlukan penguatan dalam mengucapkan salam sapaan ringan (aisatsu)</v>
      </c>
      <c r="CA28" s="54"/>
      <c r="CB28" s="54">
        <f t="shared" si="33"/>
        <v>85</v>
      </c>
      <c r="CC28" s="54" t="str">
        <f t="shared" si="34"/>
        <v>memperkenalkan diri (hajimemashite)</v>
      </c>
      <c r="CD28" s="54">
        <f t="shared" si="35"/>
        <v>83</v>
      </c>
      <c r="CE28" s="54"/>
      <c r="CF28" s="54"/>
      <c r="CG28" s="54">
        <f>IFERROR(INDEX($F$15:J28,1,MATCH(IF(CB28=K28,MAX(F28:J28)," "),F28:J28,0)),0)</f>
        <v>0</v>
      </c>
      <c r="CH28" s="54">
        <f>IFERROR(INDEX($L$15:P28,1,MATCH(IF(CB28=Q28,MAX(L28:P28)," "),L28:P28,0)),0)</f>
        <v>12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6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56.25" x14ac:dyDescent="0.3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81</v>
      </c>
      <c r="G29" s="9">
        <v>85</v>
      </c>
      <c r="H29" s="9"/>
      <c r="I29" s="9"/>
      <c r="J29" s="9"/>
      <c r="K29" s="20">
        <f t="shared" si="17"/>
        <v>83</v>
      </c>
      <c r="L29" s="9">
        <v>85</v>
      </c>
      <c r="M29" s="9">
        <v>85</v>
      </c>
      <c r="N29" s="9"/>
      <c r="O29" s="9"/>
      <c r="P29" s="9"/>
      <c r="Q29" s="20">
        <f t="shared" si="18"/>
        <v>85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84</v>
      </c>
      <c r="BO29" s="68">
        <v>83.666666666666671</v>
      </c>
      <c r="BP29" s="9">
        <v>85</v>
      </c>
      <c r="BQ29" s="9"/>
      <c r="BR29" s="9"/>
      <c r="BS29" s="21">
        <f t="shared" si="28"/>
        <v>84.33</v>
      </c>
      <c r="BT29" s="10">
        <v>85</v>
      </c>
      <c r="BU29" s="10">
        <v>81</v>
      </c>
      <c r="BV29" s="22">
        <f t="shared" si="29"/>
        <v>83.58</v>
      </c>
      <c r="BW29" s="22">
        <f t="shared" si="13"/>
        <v>81</v>
      </c>
      <c r="BX29" s="23" t="str">
        <f t="shared" si="30"/>
        <v>TUNTAS</v>
      </c>
      <c r="BY29" s="24" t="str">
        <f t="shared" si="31"/>
        <v>Menunjukkan penguasaan dalam Menyebutkan ungkapan dan memberi informasi terkait identitas diri</v>
      </c>
      <c r="BZ29" s="25" t="str">
        <f t="shared" si="32"/>
        <v>Memerlukan penguatan dalam mengucapkan salam sapaan ringan (aisatsu)</v>
      </c>
      <c r="CA29" s="54"/>
      <c r="CB29" s="54">
        <f t="shared" si="33"/>
        <v>85</v>
      </c>
      <c r="CC29" s="54" t="str">
        <f t="shared" si="34"/>
        <v>memperkenalkan diri (hajimemashite)</v>
      </c>
      <c r="CD29" s="54">
        <f t="shared" si="35"/>
        <v>83</v>
      </c>
      <c r="CE29" s="54"/>
      <c r="CF29" s="54"/>
      <c r="CG29" s="54">
        <f>IFERROR(INDEX($F$15:J29,1,MATCH(IF(CB29=K29,MAX(F29:J29)," "),F29:J29,0)),0)</f>
        <v>0</v>
      </c>
      <c r="CH29" s="54">
        <f>IFERROR(INDEX($L$15:P29,1,MATCH(IF(CB29=Q29,MAX(L29:P29)," "),L29:P29,0)),0)</f>
        <v>12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56.25" x14ac:dyDescent="0.3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81</v>
      </c>
      <c r="G30" s="9">
        <v>85</v>
      </c>
      <c r="H30" s="9"/>
      <c r="I30" s="9"/>
      <c r="J30" s="9"/>
      <c r="K30" s="20">
        <f t="shared" si="17"/>
        <v>83</v>
      </c>
      <c r="L30" s="9">
        <v>85</v>
      </c>
      <c r="M30" s="9">
        <v>85</v>
      </c>
      <c r="N30" s="9"/>
      <c r="O30" s="9"/>
      <c r="P30" s="9"/>
      <c r="Q30" s="20">
        <f t="shared" si="18"/>
        <v>85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84</v>
      </c>
      <c r="BO30" s="68">
        <v>82.333333333333329</v>
      </c>
      <c r="BP30" s="9">
        <v>85</v>
      </c>
      <c r="BQ30" s="9"/>
      <c r="BR30" s="9"/>
      <c r="BS30" s="21">
        <f t="shared" si="28"/>
        <v>83.67</v>
      </c>
      <c r="BT30" s="10">
        <v>85</v>
      </c>
      <c r="BU30" s="10">
        <v>85</v>
      </c>
      <c r="BV30" s="22">
        <f t="shared" si="29"/>
        <v>84.42</v>
      </c>
      <c r="BW30" s="22">
        <f t="shared" si="13"/>
        <v>81</v>
      </c>
      <c r="BX30" s="23" t="str">
        <f t="shared" si="30"/>
        <v>TUNTAS</v>
      </c>
      <c r="BY30" s="24" t="str">
        <f t="shared" si="31"/>
        <v>Menunjukkan penguasaan dalam Menyebutkan ungkapan dan memberi informasi terkait identitas diri</v>
      </c>
      <c r="BZ30" s="25" t="str">
        <f t="shared" si="32"/>
        <v>Memerlukan penguatan dalam mengucapkan salam sapaan ringan (aisatsu)</v>
      </c>
      <c r="CA30" s="54"/>
      <c r="CB30" s="54">
        <f t="shared" si="33"/>
        <v>85</v>
      </c>
      <c r="CC30" s="54" t="str">
        <f t="shared" si="34"/>
        <v>memperkenalkan diri (hajimemashite)</v>
      </c>
      <c r="CD30" s="54">
        <f t="shared" si="35"/>
        <v>83</v>
      </c>
      <c r="CE30" s="54"/>
      <c r="CF30" s="54"/>
      <c r="CG30" s="54">
        <f>IFERROR(INDEX($F$15:J30,1,MATCH(IF(CB30=K30,MAX(F30:J30)," "),F30:J30,0)),0)</f>
        <v>0</v>
      </c>
      <c r="CH30" s="54">
        <f>IFERROR(INDEX($L$15:P30,1,MATCH(IF(CB30=Q30,MAX(L30:P30)," "),L30:P30,0)),0)</f>
        <v>12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56.25" x14ac:dyDescent="0.3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81</v>
      </c>
      <c r="G31" s="9">
        <v>85</v>
      </c>
      <c r="H31" s="9"/>
      <c r="I31" s="9"/>
      <c r="J31" s="9"/>
      <c r="K31" s="20">
        <f t="shared" si="17"/>
        <v>83</v>
      </c>
      <c r="L31" s="9">
        <v>85</v>
      </c>
      <c r="M31" s="9">
        <v>85</v>
      </c>
      <c r="N31" s="9"/>
      <c r="O31" s="9"/>
      <c r="P31" s="9"/>
      <c r="Q31" s="20">
        <f t="shared" si="18"/>
        <v>85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84</v>
      </c>
      <c r="BO31" s="68">
        <v>83.666666666666671</v>
      </c>
      <c r="BP31" s="9">
        <v>85</v>
      </c>
      <c r="BQ31" s="9"/>
      <c r="BR31" s="9"/>
      <c r="BS31" s="21">
        <f t="shared" si="28"/>
        <v>84.33</v>
      </c>
      <c r="BT31" s="10">
        <v>85</v>
      </c>
      <c r="BU31" s="10">
        <v>81</v>
      </c>
      <c r="BV31" s="22">
        <f t="shared" si="29"/>
        <v>83.58</v>
      </c>
      <c r="BW31" s="22">
        <f t="shared" si="13"/>
        <v>81</v>
      </c>
      <c r="BX31" s="23" t="str">
        <f t="shared" si="30"/>
        <v>TUNTAS</v>
      </c>
      <c r="BY31" s="24" t="str">
        <f t="shared" si="31"/>
        <v>Menunjukkan penguasaan dalam Menyebutkan ungkapan dan memberi informasi terkait identitas diri</v>
      </c>
      <c r="BZ31" s="25" t="str">
        <f t="shared" si="32"/>
        <v>Memerlukan penguatan dalam mengucapkan salam sapaan ringan (aisatsu)</v>
      </c>
      <c r="CA31" s="54"/>
      <c r="CB31" s="54">
        <f t="shared" si="33"/>
        <v>85</v>
      </c>
      <c r="CC31" s="54" t="str">
        <f t="shared" si="34"/>
        <v>memperkenalkan diri (hajimemashite)</v>
      </c>
      <c r="CD31" s="54">
        <f t="shared" si="35"/>
        <v>83</v>
      </c>
      <c r="CE31" s="54"/>
      <c r="CF31" s="54"/>
      <c r="CG31" s="54">
        <f>IFERROR(INDEX($F$15:J31,1,MATCH(IF(CB31=K31,MAX(F31:J31)," "),F31:J31,0)),0)</f>
        <v>0</v>
      </c>
      <c r="CH31" s="54">
        <f>IFERROR(INDEX($L$15:P31,1,MATCH(IF(CB31=Q31,MAX(L31:P31)," "),L31:P31,0)),0)</f>
        <v>12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6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56.25" x14ac:dyDescent="0.3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81</v>
      </c>
      <c r="G32" s="9">
        <v>85</v>
      </c>
      <c r="H32" s="9"/>
      <c r="I32" s="9"/>
      <c r="J32" s="9"/>
      <c r="K32" s="20">
        <f t="shared" si="17"/>
        <v>83</v>
      </c>
      <c r="L32" s="9">
        <v>85</v>
      </c>
      <c r="M32" s="9">
        <v>85</v>
      </c>
      <c r="N32" s="9"/>
      <c r="O32" s="9"/>
      <c r="P32" s="9"/>
      <c r="Q32" s="20">
        <f t="shared" si="18"/>
        <v>85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84</v>
      </c>
      <c r="BO32" s="68">
        <v>83.666666666666671</v>
      </c>
      <c r="BP32" s="9">
        <v>85</v>
      </c>
      <c r="BQ32" s="9"/>
      <c r="BR32" s="9"/>
      <c r="BS32" s="21">
        <f t="shared" si="28"/>
        <v>84.33</v>
      </c>
      <c r="BT32" s="10">
        <v>81</v>
      </c>
      <c r="BU32" s="10">
        <v>81</v>
      </c>
      <c r="BV32" s="22">
        <f t="shared" si="29"/>
        <v>82.58</v>
      </c>
      <c r="BW32" s="22">
        <f t="shared" si="13"/>
        <v>81</v>
      </c>
      <c r="BX32" s="23" t="str">
        <f t="shared" si="30"/>
        <v>TUNTAS</v>
      </c>
      <c r="BY32" s="24" t="str">
        <f t="shared" si="31"/>
        <v>Menunjukkan penguasaan dalam Menyebutkan ungkapan dan memberi informasi terkait identitas diri</v>
      </c>
      <c r="BZ32" s="25" t="str">
        <f t="shared" si="32"/>
        <v>Memerlukan penguatan dalam mengucapkan salam sapaan ringan (aisatsu)</v>
      </c>
      <c r="CA32" s="54"/>
      <c r="CB32" s="54">
        <f t="shared" si="33"/>
        <v>85</v>
      </c>
      <c r="CC32" s="54" t="str">
        <f t="shared" si="34"/>
        <v>memperkenalkan diri (hajimemashite)</v>
      </c>
      <c r="CD32" s="54">
        <f t="shared" si="35"/>
        <v>83</v>
      </c>
      <c r="CE32" s="54"/>
      <c r="CF32" s="54"/>
      <c r="CG32" s="54">
        <f>IFERROR(INDEX($F$15:J32,1,MATCH(IF(CB32=K32,MAX(F32:J32)," "),F32:J32,0)),0)</f>
        <v>0</v>
      </c>
      <c r="CH32" s="54">
        <f>IFERROR(INDEX($L$15:P32,1,MATCH(IF(CB32=Q32,MAX(L32:P32)," "),L32:P32,0)),0)</f>
        <v>12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6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56.25" x14ac:dyDescent="0.3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81</v>
      </c>
      <c r="G33" s="9">
        <v>85</v>
      </c>
      <c r="H33" s="9"/>
      <c r="I33" s="9"/>
      <c r="J33" s="9"/>
      <c r="K33" s="20">
        <f t="shared" si="17"/>
        <v>83</v>
      </c>
      <c r="L33" s="9">
        <v>85</v>
      </c>
      <c r="M33" s="9">
        <v>85</v>
      </c>
      <c r="N33" s="9"/>
      <c r="O33" s="9"/>
      <c r="P33" s="9"/>
      <c r="Q33" s="20">
        <f t="shared" si="18"/>
        <v>85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84</v>
      </c>
      <c r="BO33" s="68">
        <v>83.666666666666671</v>
      </c>
      <c r="BP33" s="9">
        <v>85</v>
      </c>
      <c r="BQ33" s="9"/>
      <c r="BR33" s="9"/>
      <c r="BS33" s="21">
        <f t="shared" si="28"/>
        <v>84.33</v>
      </c>
      <c r="BT33" s="10">
        <v>85</v>
      </c>
      <c r="BU33" s="10">
        <v>81</v>
      </c>
      <c r="BV33" s="22">
        <f t="shared" si="29"/>
        <v>83.58</v>
      </c>
      <c r="BW33" s="22">
        <f t="shared" si="13"/>
        <v>81</v>
      </c>
      <c r="BX33" s="23" t="str">
        <f t="shared" si="30"/>
        <v>TUNTAS</v>
      </c>
      <c r="BY33" s="24" t="str">
        <f t="shared" si="31"/>
        <v>Menunjukkan penguasaan dalam Menyebutkan ungkapan dan memberi informasi terkait identitas diri</v>
      </c>
      <c r="BZ33" s="25" t="str">
        <f t="shared" si="32"/>
        <v>Memerlukan penguatan dalam mengucapkan salam sapaan ringan (aisatsu)</v>
      </c>
      <c r="CA33" s="54"/>
      <c r="CB33" s="54">
        <f t="shared" si="33"/>
        <v>85</v>
      </c>
      <c r="CC33" s="54" t="str">
        <f t="shared" si="34"/>
        <v>memperkenalkan diri (hajimemashite)</v>
      </c>
      <c r="CD33" s="54">
        <f t="shared" si="35"/>
        <v>83</v>
      </c>
      <c r="CE33" s="54"/>
      <c r="CF33" s="54"/>
      <c r="CG33" s="54">
        <f>IFERROR(INDEX($F$15:J33,1,MATCH(IF(CB33=K33,MAX(F33:J33)," "),F33:J33,0)),0)</f>
        <v>0</v>
      </c>
      <c r="CH33" s="54">
        <f>IFERROR(INDEX($L$15:P33,1,MATCH(IF(CB33=Q33,MAX(L33:P33)," "),L33:P33,0)),0)</f>
        <v>12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6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56.25" x14ac:dyDescent="0.3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9">
        <v>81</v>
      </c>
      <c r="G34" s="9">
        <v>85</v>
      </c>
      <c r="H34" s="9"/>
      <c r="I34" s="9"/>
      <c r="J34" s="9"/>
      <c r="K34" s="20">
        <f t="shared" si="17"/>
        <v>83</v>
      </c>
      <c r="L34" s="9">
        <v>85</v>
      </c>
      <c r="M34" s="9">
        <v>85</v>
      </c>
      <c r="N34" s="9"/>
      <c r="O34" s="9"/>
      <c r="P34" s="9"/>
      <c r="Q34" s="20">
        <f t="shared" si="18"/>
        <v>85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84</v>
      </c>
      <c r="BO34" s="68">
        <v>83.666666666666671</v>
      </c>
      <c r="BP34" s="9">
        <v>85</v>
      </c>
      <c r="BQ34" s="9"/>
      <c r="BR34" s="9"/>
      <c r="BS34" s="21">
        <f t="shared" si="28"/>
        <v>84.33</v>
      </c>
      <c r="BT34" s="10">
        <v>85</v>
      </c>
      <c r="BU34" s="10">
        <v>81</v>
      </c>
      <c r="BV34" s="22">
        <f t="shared" si="29"/>
        <v>83.58</v>
      </c>
      <c r="BW34" s="22">
        <f t="shared" si="13"/>
        <v>81</v>
      </c>
      <c r="BX34" s="23" t="str">
        <f t="shared" si="30"/>
        <v>TUNTAS</v>
      </c>
      <c r="BY34" s="24" t="str">
        <f t="shared" si="31"/>
        <v>Menunjukkan penguasaan dalam Menyebutkan ungkapan dan memberi informasi terkait identitas diri</v>
      </c>
      <c r="BZ34" s="25" t="str">
        <f t="shared" si="32"/>
        <v>Memerlukan penguatan dalam mengucapkan salam sapaan ringan (aisatsu)</v>
      </c>
      <c r="CA34" s="54"/>
      <c r="CB34" s="54">
        <f t="shared" si="33"/>
        <v>85</v>
      </c>
      <c r="CC34" s="54" t="str">
        <f t="shared" si="34"/>
        <v>memperkenalkan diri (hajimemashite)</v>
      </c>
      <c r="CD34" s="54">
        <f t="shared" si="35"/>
        <v>83</v>
      </c>
      <c r="CE34" s="54"/>
      <c r="CF34" s="54"/>
      <c r="CG34" s="54">
        <f>IFERROR(INDEX($F$15:J34,1,MATCH(IF(CB34=K34,MAX(F34:J34)," "),F34:J34,0)),0)</f>
        <v>0</v>
      </c>
      <c r="CH34" s="54">
        <f>IFERROR(INDEX($L$15:P34,1,MATCH(IF(CB34=Q34,MAX(L34:P34)," "),L34:P34,0)),0)</f>
        <v>12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56.25" x14ac:dyDescent="0.3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81</v>
      </c>
      <c r="G35" s="9">
        <v>85</v>
      </c>
      <c r="H35" s="9"/>
      <c r="I35" s="9"/>
      <c r="J35" s="9"/>
      <c r="K35" s="20">
        <f t="shared" si="17"/>
        <v>83</v>
      </c>
      <c r="L35" s="9">
        <v>85</v>
      </c>
      <c r="M35" s="9">
        <v>85</v>
      </c>
      <c r="N35" s="9"/>
      <c r="O35" s="9"/>
      <c r="P35" s="9"/>
      <c r="Q35" s="20">
        <f t="shared" si="18"/>
        <v>85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84</v>
      </c>
      <c r="BO35" s="68">
        <v>83.666666666666671</v>
      </c>
      <c r="BP35" s="9">
        <v>85</v>
      </c>
      <c r="BQ35" s="9"/>
      <c r="BR35" s="9"/>
      <c r="BS35" s="21">
        <f t="shared" si="28"/>
        <v>84.33</v>
      </c>
      <c r="BT35" s="10">
        <v>85</v>
      </c>
      <c r="BU35" s="10">
        <v>81</v>
      </c>
      <c r="BV35" s="22">
        <f t="shared" si="29"/>
        <v>83.58</v>
      </c>
      <c r="BW35" s="22">
        <f t="shared" si="13"/>
        <v>81</v>
      </c>
      <c r="BX35" s="23" t="str">
        <f t="shared" si="30"/>
        <v>TUNTAS</v>
      </c>
      <c r="BY35" s="24" t="str">
        <f t="shared" si="31"/>
        <v>Menunjukkan penguasaan dalam Menyebutkan ungkapan dan memberi informasi terkait identitas diri</v>
      </c>
      <c r="BZ35" s="25" t="str">
        <f t="shared" si="32"/>
        <v>Memerlukan penguatan dalam mengucapkan salam sapaan ringan (aisatsu)</v>
      </c>
      <c r="CA35" s="54"/>
      <c r="CB35" s="54">
        <f t="shared" si="33"/>
        <v>85</v>
      </c>
      <c r="CC35" s="54" t="str">
        <f t="shared" si="34"/>
        <v>memperkenalkan diri (hajimemashite)</v>
      </c>
      <c r="CD35" s="54">
        <f t="shared" si="35"/>
        <v>83</v>
      </c>
      <c r="CE35" s="54"/>
      <c r="CF35" s="54"/>
      <c r="CG35" s="54">
        <f>IFERROR(INDEX($F$15:J35,1,MATCH(IF(CB35=K35,MAX(F35:J35)," "),F35:J35,0)),0)</f>
        <v>0</v>
      </c>
      <c r="CH35" s="54">
        <f>IFERROR(INDEX($L$15:P35,1,MATCH(IF(CB35=Q35,MAX(L35:P35)," "),L35:P35,0)),0)</f>
        <v>12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56.25" x14ac:dyDescent="0.3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81</v>
      </c>
      <c r="G36" s="9">
        <v>85</v>
      </c>
      <c r="H36" s="9"/>
      <c r="I36" s="9"/>
      <c r="J36" s="9"/>
      <c r="K36" s="20">
        <f t="shared" si="17"/>
        <v>83</v>
      </c>
      <c r="L36" s="9">
        <v>85</v>
      </c>
      <c r="M36" s="9">
        <v>85</v>
      </c>
      <c r="N36" s="9"/>
      <c r="O36" s="9"/>
      <c r="P36" s="9"/>
      <c r="Q36" s="20">
        <f t="shared" si="18"/>
        <v>85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84</v>
      </c>
      <c r="BO36" s="68">
        <v>83.666666666666671</v>
      </c>
      <c r="BP36" s="9">
        <v>85</v>
      </c>
      <c r="BQ36" s="9"/>
      <c r="BR36" s="9"/>
      <c r="BS36" s="21">
        <f t="shared" si="28"/>
        <v>84.33</v>
      </c>
      <c r="BT36" s="10">
        <v>85</v>
      </c>
      <c r="BU36" s="10">
        <v>85</v>
      </c>
      <c r="BV36" s="22">
        <f t="shared" si="29"/>
        <v>84.58</v>
      </c>
      <c r="BW36" s="22">
        <f t="shared" si="13"/>
        <v>81</v>
      </c>
      <c r="BX36" s="23" t="str">
        <f t="shared" si="30"/>
        <v>TUNTAS</v>
      </c>
      <c r="BY36" s="24" t="str">
        <f t="shared" si="31"/>
        <v>Menunjukkan penguasaan dalam Menyebutkan ungkapan dan memberi informasi terkait identitas diri</v>
      </c>
      <c r="BZ36" s="25" t="str">
        <f t="shared" si="32"/>
        <v>Memerlukan penguatan dalam mengucapkan salam sapaan ringan (aisatsu)</v>
      </c>
      <c r="CA36" s="54"/>
      <c r="CB36" s="54">
        <f t="shared" si="33"/>
        <v>85</v>
      </c>
      <c r="CC36" s="54" t="str">
        <f t="shared" si="34"/>
        <v>memperkenalkan diri (hajimemashite)</v>
      </c>
      <c r="CD36" s="54">
        <f t="shared" si="35"/>
        <v>83</v>
      </c>
      <c r="CE36" s="54"/>
      <c r="CF36" s="54"/>
      <c r="CG36" s="54">
        <f>IFERROR(INDEX($F$15:J36,1,MATCH(IF(CB36=K36,MAX(F36:J36)," "),F36:J36,0)),0)</f>
        <v>0</v>
      </c>
      <c r="CH36" s="54">
        <f>IFERROR(INDEX($L$15:P36,1,MATCH(IF(CB36=Q36,MAX(L36:P36)," "),L36:P36,0)),0)</f>
        <v>12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6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56.25" x14ac:dyDescent="0.3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81</v>
      </c>
      <c r="G37" s="9">
        <v>85</v>
      </c>
      <c r="H37" s="9"/>
      <c r="I37" s="9"/>
      <c r="J37" s="9"/>
      <c r="K37" s="20">
        <f t="shared" si="17"/>
        <v>83</v>
      </c>
      <c r="L37" s="9">
        <v>85</v>
      </c>
      <c r="M37" s="9">
        <v>85</v>
      </c>
      <c r="N37" s="9"/>
      <c r="O37" s="9"/>
      <c r="P37" s="9"/>
      <c r="Q37" s="20">
        <f t="shared" si="18"/>
        <v>85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84</v>
      </c>
      <c r="BO37" s="68">
        <v>83.666666666666671</v>
      </c>
      <c r="BP37" s="9">
        <v>85</v>
      </c>
      <c r="BQ37" s="9"/>
      <c r="BR37" s="9"/>
      <c r="BS37" s="21">
        <f t="shared" si="28"/>
        <v>84.33</v>
      </c>
      <c r="BT37" s="10">
        <v>85</v>
      </c>
      <c r="BU37" s="10">
        <v>85</v>
      </c>
      <c r="BV37" s="22">
        <f t="shared" si="29"/>
        <v>84.58</v>
      </c>
      <c r="BW37" s="22">
        <f t="shared" si="13"/>
        <v>81</v>
      </c>
      <c r="BX37" s="23" t="str">
        <f t="shared" si="30"/>
        <v>TUNTAS</v>
      </c>
      <c r="BY37" s="24" t="str">
        <f t="shared" si="31"/>
        <v>Menunjukkan penguasaan dalam Menyebutkan ungkapan dan memberi informasi terkait identitas diri</v>
      </c>
      <c r="BZ37" s="25" t="str">
        <f t="shared" si="32"/>
        <v>Memerlukan penguatan dalam mengucapkan salam sapaan ringan (aisatsu)</v>
      </c>
      <c r="CA37" s="54"/>
      <c r="CB37" s="54">
        <f t="shared" si="33"/>
        <v>85</v>
      </c>
      <c r="CC37" s="54" t="str">
        <f t="shared" si="34"/>
        <v>memperkenalkan diri (hajimemashite)</v>
      </c>
      <c r="CD37" s="54">
        <f t="shared" si="35"/>
        <v>83</v>
      </c>
      <c r="CE37" s="54"/>
      <c r="CF37" s="54"/>
      <c r="CG37" s="54">
        <f>IFERROR(INDEX($F$15:J37,1,MATCH(IF(CB37=K37,MAX(F37:J37)," "),F37:J37,0)),0)</f>
        <v>0</v>
      </c>
      <c r="CH37" s="54">
        <f>IFERROR(INDEX($L$15:P37,1,MATCH(IF(CB37=Q37,MAX(L37:P37)," "),L37:P37,0)),0)</f>
        <v>12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56.25" x14ac:dyDescent="0.3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81</v>
      </c>
      <c r="G38" s="9">
        <v>85</v>
      </c>
      <c r="H38" s="9"/>
      <c r="I38" s="9"/>
      <c r="J38" s="9"/>
      <c r="K38" s="20">
        <f t="shared" si="17"/>
        <v>83</v>
      </c>
      <c r="L38" s="9">
        <v>85</v>
      </c>
      <c r="M38" s="9">
        <v>85</v>
      </c>
      <c r="N38" s="9"/>
      <c r="O38" s="9"/>
      <c r="P38" s="9"/>
      <c r="Q38" s="20">
        <f t="shared" si="18"/>
        <v>85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84</v>
      </c>
      <c r="BO38" s="68">
        <v>83.666666666666671</v>
      </c>
      <c r="BP38" s="9">
        <v>85</v>
      </c>
      <c r="BQ38" s="9"/>
      <c r="BR38" s="9"/>
      <c r="BS38" s="21">
        <f t="shared" si="28"/>
        <v>84.33</v>
      </c>
      <c r="BT38" s="10">
        <v>85</v>
      </c>
      <c r="BU38" s="10">
        <v>85</v>
      </c>
      <c r="BV38" s="22">
        <f t="shared" si="29"/>
        <v>84.58</v>
      </c>
      <c r="BW38" s="22">
        <f t="shared" si="13"/>
        <v>81</v>
      </c>
      <c r="BX38" s="23" t="str">
        <f t="shared" si="30"/>
        <v>TUNTAS</v>
      </c>
      <c r="BY38" s="24" t="str">
        <f t="shared" si="31"/>
        <v>Menunjukkan penguasaan dalam Menyebutkan ungkapan dan memberi informasi terkait identitas diri</v>
      </c>
      <c r="BZ38" s="25" t="str">
        <f t="shared" si="32"/>
        <v>Memerlukan penguatan dalam mengucapkan salam sapaan ringan (aisatsu)</v>
      </c>
      <c r="CA38" s="54"/>
      <c r="CB38" s="54">
        <f t="shared" si="33"/>
        <v>85</v>
      </c>
      <c r="CC38" s="54" t="str">
        <f t="shared" si="34"/>
        <v>memperkenalkan diri (hajimemashite)</v>
      </c>
      <c r="CD38" s="54">
        <f t="shared" si="35"/>
        <v>83</v>
      </c>
      <c r="CE38" s="54"/>
      <c r="CF38" s="54"/>
      <c r="CG38" s="54">
        <f>IFERROR(INDEX($F$15:J38,1,MATCH(IF(CB38=K38,MAX(F38:J38)," "),F38:J38,0)),0)</f>
        <v>0</v>
      </c>
      <c r="CH38" s="54">
        <f>IFERROR(INDEX($L$15:P38,1,MATCH(IF(CB38=Q38,MAX(L38:P38)," "),L38:P38,0)),0)</f>
        <v>12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0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56.25" x14ac:dyDescent="0.3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81</v>
      </c>
      <c r="G39" s="9">
        <v>85</v>
      </c>
      <c r="H39" s="9"/>
      <c r="I39" s="9"/>
      <c r="J39" s="9"/>
      <c r="K39" s="20">
        <f t="shared" si="17"/>
        <v>83</v>
      </c>
      <c r="L39" s="9">
        <v>85</v>
      </c>
      <c r="M39" s="9">
        <v>85</v>
      </c>
      <c r="N39" s="9"/>
      <c r="O39" s="9"/>
      <c r="P39" s="9"/>
      <c r="Q39" s="20">
        <f t="shared" si="18"/>
        <v>85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84</v>
      </c>
      <c r="BO39" s="68">
        <v>83.666666666666671</v>
      </c>
      <c r="BP39" s="9">
        <v>85</v>
      </c>
      <c r="BQ39" s="9"/>
      <c r="BR39" s="9"/>
      <c r="BS39" s="21">
        <f t="shared" si="28"/>
        <v>84.33</v>
      </c>
      <c r="BT39" s="10">
        <v>85</v>
      </c>
      <c r="BU39" s="10">
        <v>85</v>
      </c>
      <c r="BV39" s="22">
        <f t="shared" si="29"/>
        <v>84.58</v>
      </c>
      <c r="BW39" s="22">
        <f t="shared" si="13"/>
        <v>81</v>
      </c>
      <c r="BX39" s="23" t="str">
        <f t="shared" si="30"/>
        <v>TUNTAS</v>
      </c>
      <c r="BY39" s="24" t="str">
        <f t="shared" si="31"/>
        <v>Menunjukkan penguasaan dalam Menyebutkan ungkapan dan memberi informasi terkait identitas diri</v>
      </c>
      <c r="BZ39" s="25" t="str">
        <f t="shared" si="32"/>
        <v>Memerlukan penguatan dalam mengucapkan salam sapaan ringan (aisatsu)</v>
      </c>
      <c r="CA39" s="54"/>
      <c r="CB39" s="54">
        <f t="shared" si="33"/>
        <v>85</v>
      </c>
      <c r="CC39" s="54" t="str">
        <f t="shared" si="34"/>
        <v>memperkenalkan diri (hajimemashite)</v>
      </c>
      <c r="CD39" s="54">
        <f t="shared" si="35"/>
        <v>83</v>
      </c>
      <c r="CE39" s="54"/>
      <c r="CF39" s="54"/>
      <c r="CG39" s="54">
        <f>IFERROR(INDEX($F$15:J39,1,MATCH(IF(CB39=K39,MAX(F39:J39)," "),F39:J39,0)),0)</f>
        <v>0</v>
      </c>
      <c r="CH39" s="54">
        <f>IFERROR(INDEX($L$15:P39,1,MATCH(IF(CB39=Q39,MAX(L39:P39)," "),L39:P39,0)),0)</f>
        <v>12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6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56.25" x14ac:dyDescent="0.3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81</v>
      </c>
      <c r="G40" s="9">
        <v>85</v>
      </c>
      <c r="H40" s="9"/>
      <c r="I40" s="9"/>
      <c r="J40" s="9"/>
      <c r="K40" s="20">
        <f t="shared" si="17"/>
        <v>83</v>
      </c>
      <c r="L40" s="9">
        <v>85</v>
      </c>
      <c r="M40" s="9">
        <v>85</v>
      </c>
      <c r="N40" s="9"/>
      <c r="O40" s="9"/>
      <c r="P40" s="9"/>
      <c r="Q40" s="20">
        <f t="shared" si="18"/>
        <v>85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84</v>
      </c>
      <c r="BO40" s="68">
        <v>83.666666666666671</v>
      </c>
      <c r="BP40" s="9">
        <v>85</v>
      </c>
      <c r="BQ40" s="9"/>
      <c r="BR40" s="9"/>
      <c r="BS40" s="21">
        <f t="shared" si="28"/>
        <v>84.33</v>
      </c>
      <c r="BT40" s="10">
        <v>85</v>
      </c>
      <c r="BU40" s="10">
        <v>85</v>
      </c>
      <c r="BV40" s="22">
        <f t="shared" si="29"/>
        <v>84.58</v>
      </c>
      <c r="BW40" s="22">
        <f t="shared" si="13"/>
        <v>81</v>
      </c>
      <c r="BX40" s="23" t="str">
        <f t="shared" si="30"/>
        <v>TUNTAS</v>
      </c>
      <c r="BY40" s="24" t="str">
        <f t="shared" si="31"/>
        <v>Menunjukkan penguasaan dalam Menyebutkan ungkapan dan memberi informasi terkait identitas diri</v>
      </c>
      <c r="BZ40" s="25" t="str">
        <f t="shared" si="32"/>
        <v>Memerlukan penguatan dalam mengucapkan salam sapaan ringan (aisatsu)</v>
      </c>
      <c r="CA40" s="54"/>
      <c r="CB40" s="54">
        <f t="shared" si="33"/>
        <v>85</v>
      </c>
      <c r="CC40" s="54" t="str">
        <f t="shared" si="34"/>
        <v>memperkenalkan diri (hajimemashite)</v>
      </c>
      <c r="CD40" s="54">
        <f t="shared" si="35"/>
        <v>83</v>
      </c>
      <c r="CE40" s="54"/>
      <c r="CF40" s="54"/>
      <c r="CG40" s="54">
        <f>IFERROR(INDEX($F$15:J40,1,MATCH(IF(CB40=K40,MAX(F40:J40)," "),F40:J40,0)),0)</f>
        <v>0</v>
      </c>
      <c r="CH40" s="54">
        <f>IFERROR(INDEX($L$15:P40,1,MATCH(IF(CB40=Q40,MAX(L40:P40)," "),L40:P40,0)),0)</f>
        <v>12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6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56.25" x14ac:dyDescent="0.3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81</v>
      </c>
      <c r="G41" s="9">
        <v>85</v>
      </c>
      <c r="H41" s="9"/>
      <c r="I41" s="9"/>
      <c r="J41" s="9"/>
      <c r="K41" s="20">
        <f t="shared" si="17"/>
        <v>83</v>
      </c>
      <c r="L41" s="9">
        <v>85</v>
      </c>
      <c r="M41" s="9">
        <v>85</v>
      </c>
      <c r="N41" s="9"/>
      <c r="O41" s="9"/>
      <c r="P41" s="9"/>
      <c r="Q41" s="20">
        <f t="shared" si="18"/>
        <v>85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84</v>
      </c>
      <c r="BO41" s="68">
        <v>83.666666666666671</v>
      </c>
      <c r="BP41" s="9">
        <v>85</v>
      </c>
      <c r="BQ41" s="9"/>
      <c r="BR41" s="9"/>
      <c r="BS41" s="21">
        <f t="shared" si="28"/>
        <v>84.33</v>
      </c>
      <c r="BT41" s="10">
        <v>85</v>
      </c>
      <c r="BU41" s="10">
        <v>81</v>
      </c>
      <c r="BV41" s="22">
        <f t="shared" si="29"/>
        <v>83.58</v>
      </c>
      <c r="BW41" s="22">
        <f t="shared" si="13"/>
        <v>81</v>
      </c>
      <c r="BX41" s="23" t="str">
        <f t="shared" si="30"/>
        <v>TUNTAS</v>
      </c>
      <c r="BY41" s="24" t="str">
        <f t="shared" si="31"/>
        <v>Menunjukkan penguasaan dalam Menyebutkan ungkapan dan memberi informasi terkait identitas diri</v>
      </c>
      <c r="BZ41" s="25" t="str">
        <f t="shared" si="32"/>
        <v>Memerlukan penguatan dalam mengucapkan salam sapaan ringan (aisatsu)</v>
      </c>
      <c r="CA41" s="54"/>
      <c r="CB41" s="54">
        <f t="shared" si="33"/>
        <v>85</v>
      </c>
      <c r="CC41" s="54" t="str">
        <f t="shared" si="34"/>
        <v>memperkenalkan diri (hajimemashite)</v>
      </c>
      <c r="CD41" s="54">
        <f t="shared" si="35"/>
        <v>83</v>
      </c>
      <c r="CE41" s="54"/>
      <c r="CF41" s="54"/>
      <c r="CG41" s="54">
        <f>IFERROR(INDEX($F$15:J41,1,MATCH(IF(CB41=K41,MAX(F41:J41)," "),F41:J41,0)),0)</f>
        <v>0</v>
      </c>
      <c r="CH41" s="54">
        <f>IFERROR(INDEX($L$15:P41,1,MATCH(IF(CB41=Q41,MAX(L41:P41)," "),L41:P41,0)),0)</f>
        <v>12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37.5" x14ac:dyDescent="0.3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>
        <v>81</v>
      </c>
      <c r="G42" s="9">
        <v>85</v>
      </c>
      <c r="H42" s="9"/>
      <c r="I42" s="9"/>
      <c r="J42" s="9"/>
      <c r="K42" s="20">
        <f t="shared" si="17"/>
        <v>83</v>
      </c>
      <c r="L42" s="9">
        <v>81</v>
      </c>
      <c r="M42" s="9">
        <v>81</v>
      </c>
      <c r="N42" s="9"/>
      <c r="O42" s="9"/>
      <c r="P42" s="9"/>
      <c r="Q42" s="20">
        <f t="shared" si="18"/>
        <v>81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82</v>
      </c>
      <c r="BO42" s="68">
        <v>83.666666666666671</v>
      </c>
      <c r="BP42" s="9">
        <v>81</v>
      </c>
      <c r="BQ42" s="9"/>
      <c r="BR42" s="9"/>
      <c r="BS42" s="21">
        <f t="shared" si="28"/>
        <v>82.33</v>
      </c>
      <c r="BT42" s="10">
        <v>81</v>
      </c>
      <c r="BU42" s="10">
        <v>81</v>
      </c>
      <c r="BV42" s="22">
        <f t="shared" si="29"/>
        <v>81.58</v>
      </c>
      <c r="BW42" s="22">
        <f t="shared" si="13"/>
        <v>81</v>
      </c>
      <c r="BX42" s="23" t="str">
        <f t="shared" si="30"/>
        <v>TUNTAS</v>
      </c>
      <c r="BY42" s="24" t="str">
        <f t="shared" si="31"/>
        <v>Menunjukkan penguasaan dalam memperkenalkan diri (hajimemashite)</v>
      </c>
      <c r="BZ42" s="25" t="str">
        <f t="shared" si="32"/>
        <v>Memerlukan penguatan dalam Menyebutkan ungkapan dan memberi informasi terkait identitas diri</v>
      </c>
      <c r="CA42" s="54"/>
      <c r="CB42" s="54">
        <f t="shared" si="33"/>
        <v>83</v>
      </c>
      <c r="CC42" s="54" t="str">
        <f t="shared" si="34"/>
        <v>memperkenalkan diri (hajimemashite)</v>
      </c>
      <c r="CD42" s="54">
        <f t="shared" si="35"/>
        <v>81</v>
      </c>
      <c r="CE42" s="54"/>
      <c r="CF42" s="54"/>
      <c r="CG42" s="54">
        <f>IFERROR(INDEX($F$15:J42,1,MATCH(IF(CB42=K42,MAX(F42:J42)," "),F42:J42,0)),0)</f>
        <v>7</v>
      </c>
      <c r="CH42" s="54">
        <f>IFERROR(INDEX($L$15:P42,1,MATCH(IF(CB42=Q42,MAX(L42:P42)," "),L42:P42,0)),0)</f>
        <v>0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0</v>
      </c>
      <c r="CS42" s="54">
        <f>IFERROR(INDEX($L$15:P42,1,MATCH(IF(CD42=Q42,MIN(L42:P42)," "),L42:P42,0)),0)</f>
        <v>12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56.25" x14ac:dyDescent="0.3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81</v>
      </c>
      <c r="G43" s="9">
        <v>85</v>
      </c>
      <c r="H43" s="9"/>
      <c r="I43" s="9"/>
      <c r="J43" s="9"/>
      <c r="K43" s="20">
        <f t="shared" si="17"/>
        <v>83</v>
      </c>
      <c r="L43" s="9">
        <v>85</v>
      </c>
      <c r="M43" s="9">
        <v>85</v>
      </c>
      <c r="N43" s="9"/>
      <c r="O43" s="9"/>
      <c r="P43" s="9"/>
      <c r="Q43" s="20">
        <f t="shared" si="18"/>
        <v>85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84</v>
      </c>
      <c r="BO43" s="68">
        <v>83.666666666666671</v>
      </c>
      <c r="BP43" s="9">
        <v>85</v>
      </c>
      <c r="BQ43" s="9"/>
      <c r="BR43" s="9"/>
      <c r="BS43" s="21">
        <f t="shared" si="28"/>
        <v>84.33</v>
      </c>
      <c r="BT43" s="10">
        <v>85</v>
      </c>
      <c r="BU43" s="10">
        <v>85</v>
      </c>
      <c r="BV43" s="22">
        <f t="shared" si="29"/>
        <v>84.58</v>
      </c>
      <c r="BW43" s="22">
        <f t="shared" si="13"/>
        <v>81</v>
      </c>
      <c r="BX43" s="23" t="str">
        <f t="shared" si="30"/>
        <v>TUNTAS</v>
      </c>
      <c r="BY43" s="24" t="str">
        <f t="shared" si="31"/>
        <v>Menunjukkan penguasaan dalam Menyebutkan ungkapan dan memberi informasi terkait identitas diri</v>
      </c>
      <c r="BZ43" s="25" t="str">
        <f t="shared" si="32"/>
        <v>Memerlukan penguatan dalam mengucapkan salam sapaan ringan (aisatsu)</v>
      </c>
      <c r="CA43" s="54"/>
      <c r="CB43" s="54">
        <f t="shared" si="33"/>
        <v>85</v>
      </c>
      <c r="CC43" s="54" t="str">
        <f t="shared" si="34"/>
        <v>memperkenalkan diri (hajimemashite)</v>
      </c>
      <c r="CD43" s="54">
        <f t="shared" si="35"/>
        <v>83</v>
      </c>
      <c r="CE43" s="54"/>
      <c r="CF43" s="54"/>
      <c r="CG43" s="54">
        <f>IFERROR(INDEX($F$15:J43,1,MATCH(IF(CB43=K43,MAX(F43:J43)," "),F43:J43,0)),0)</f>
        <v>0</v>
      </c>
      <c r="CH43" s="54">
        <f>IFERROR(INDEX($L$15:P43,1,MATCH(IF(CB43=Q43,MAX(L43:P43)," "),L43:P43,0)),0)</f>
        <v>12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 x14ac:dyDescent="0.3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81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81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81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81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81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81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81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81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89" t="s">
        <v>41</v>
      </c>
      <c r="H55" s="89"/>
      <c r="I55" s="89"/>
      <c r="J55" s="89"/>
      <c r="K55" s="89"/>
      <c r="L55" s="91" t="s">
        <v>42</v>
      </c>
      <c r="M55" s="92"/>
      <c r="N55" s="12"/>
      <c r="O55" s="89" t="s">
        <v>43</v>
      </c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90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128">
        <v>1</v>
      </c>
      <c r="G56" s="71" t="s">
        <v>77</v>
      </c>
      <c r="H56" s="72"/>
      <c r="I56" s="72"/>
      <c r="J56" s="72"/>
      <c r="K56" s="73"/>
      <c r="L56" s="47">
        <v>6</v>
      </c>
      <c r="M56" s="48"/>
      <c r="N56" s="80" t="s">
        <v>74</v>
      </c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2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129"/>
      <c r="G57" s="74"/>
      <c r="H57" s="75"/>
      <c r="I57" s="75"/>
      <c r="J57" s="75"/>
      <c r="K57" s="76"/>
      <c r="L57" s="47">
        <v>7</v>
      </c>
      <c r="M57" s="48"/>
      <c r="N57" s="83" t="s">
        <v>75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129"/>
      <c r="G58" s="74"/>
      <c r="H58" s="75"/>
      <c r="I58" s="75"/>
      <c r="J58" s="75"/>
      <c r="K58" s="76"/>
      <c r="L58" s="47">
        <v>8</v>
      </c>
      <c r="M58" s="48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129"/>
      <c r="G59" s="74"/>
      <c r="H59" s="75"/>
      <c r="I59" s="75"/>
      <c r="J59" s="75"/>
      <c r="K59" s="76"/>
      <c r="L59" s="47">
        <v>9</v>
      </c>
      <c r="M59" s="48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70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130"/>
      <c r="G60" s="77"/>
      <c r="H60" s="78"/>
      <c r="I60" s="78"/>
      <c r="J60" s="78"/>
      <c r="K60" s="79"/>
      <c r="L60" s="47">
        <v>10</v>
      </c>
      <c r="M60" s="48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70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128">
        <v>2</v>
      </c>
      <c r="G61" s="71" t="s">
        <v>76</v>
      </c>
      <c r="H61" s="72"/>
      <c r="I61" s="72"/>
      <c r="J61" s="72"/>
      <c r="K61" s="73"/>
      <c r="L61" s="47">
        <v>12</v>
      </c>
      <c r="M61" s="48"/>
      <c r="N61" s="83" t="s">
        <v>78</v>
      </c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</row>
    <row r="62" spans="1:141" x14ac:dyDescent="0.25">
      <c r="A62" s="11"/>
      <c r="F62" s="129"/>
      <c r="G62" s="74"/>
      <c r="H62" s="75"/>
      <c r="I62" s="75"/>
      <c r="J62" s="75"/>
      <c r="K62" s="76"/>
      <c r="L62" s="47">
        <v>13</v>
      </c>
      <c r="M62" s="48"/>
      <c r="N62" s="83" t="s">
        <v>79</v>
      </c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</row>
    <row r="63" spans="1:141" x14ac:dyDescent="0.25">
      <c r="A63" s="11"/>
      <c r="F63" s="129"/>
      <c r="G63" s="74"/>
      <c r="H63" s="75"/>
      <c r="I63" s="75"/>
      <c r="J63" s="75"/>
      <c r="K63" s="76"/>
      <c r="L63" s="47">
        <v>14</v>
      </c>
      <c r="M63" s="48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70"/>
    </row>
    <row r="64" spans="1:141" x14ac:dyDescent="0.25">
      <c r="A64" s="11"/>
      <c r="F64" s="129"/>
      <c r="G64" s="74"/>
      <c r="H64" s="75"/>
      <c r="I64" s="75"/>
      <c r="J64" s="75"/>
      <c r="K64" s="76"/>
      <c r="L64" s="47">
        <v>15</v>
      </c>
      <c r="M64" s="48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70"/>
    </row>
    <row r="65" spans="1:26" x14ac:dyDescent="0.25">
      <c r="A65" s="11"/>
      <c r="F65" s="130"/>
      <c r="G65" s="77"/>
      <c r="H65" s="78"/>
      <c r="I65" s="78"/>
      <c r="J65" s="78"/>
      <c r="K65" s="79"/>
      <c r="L65" s="47">
        <v>16</v>
      </c>
      <c r="M65" s="48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70"/>
    </row>
    <row r="66" spans="1:26" x14ac:dyDescent="0.25">
      <c r="F66" s="128">
        <v>3</v>
      </c>
      <c r="G66" s="71"/>
      <c r="H66" s="72"/>
      <c r="I66" s="72"/>
      <c r="J66" s="72"/>
      <c r="K66" s="73"/>
      <c r="L66" s="47">
        <v>18</v>
      </c>
      <c r="M66" s="48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</row>
    <row r="67" spans="1:26" x14ac:dyDescent="0.25">
      <c r="B67" s="30"/>
      <c r="C67" s="44" t="s">
        <v>31</v>
      </c>
      <c r="D67" s="26"/>
      <c r="E67" s="13"/>
      <c r="F67" s="129"/>
      <c r="G67" s="74"/>
      <c r="H67" s="75"/>
      <c r="I67" s="75"/>
      <c r="J67" s="75"/>
      <c r="K67" s="76"/>
      <c r="L67" s="47">
        <v>19</v>
      </c>
      <c r="M67" s="48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</row>
    <row r="68" spans="1:26" x14ac:dyDescent="0.25">
      <c r="B68" s="44"/>
      <c r="C68" s="26"/>
      <c r="D68" s="26"/>
      <c r="F68" s="129"/>
      <c r="G68" s="74"/>
      <c r="H68" s="75"/>
      <c r="I68" s="75"/>
      <c r="J68" s="75"/>
      <c r="K68" s="76"/>
      <c r="L68" s="47">
        <v>20</v>
      </c>
      <c r="M68" s="48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70"/>
    </row>
    <row r="69" spans="1:26" x14ac:dyDescent="0.25">
      <c r="B69" s="30"/>
      <c r="C69" s="45" t="s">
        <v>33</v>
      </c>
      <c r="D69" s="26" t="s">
        <v>34</v>
      </c>
      <c r="F69" s="129"/>
      <c r="G69" s="74"/>
      <c r="H69" s="75"/>
      <c r="I69" s="75"/>
      <c r="J69" s="75"/>
      <c r="K69" s="76"/>
      <c r="L69" s="47">
        <v>21</v>
      </c>
      <c r="M69" s="48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70"/>
    </row>
    <row r="70" spans="1:26" x14ac:dyDescent="0.25">
      <c r="B70" s="30"/>
      <c r="C70" s="45" t="s">
        <v>35</v>
      </c>
      <c r="D70" s="26" t="s">
        <v>36</v>
      </c>
      <c r="F70" s="130"/>
      <c r="G70" s="77"/>
      <c r="H70" s="78"/>
      <c r="I70" s="78"/>
      <c r="J70" s="78"/>
      <c r="K70" s="79"/>
      <c r="L70" s="47">
        <v>22</v>
      </c>
      <c r="M70" s="48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70"/>
    </row>
    <row r="71" spans="1:26" x14ac:dyDescent="0.25">
      <c r="B71" s="30"/>
      <c r="C71" s="45" t="s">
        <v>37</v>
      </c>
      <c r="D71" s="26" t="s">
        <v>38</v>
      </c>
      <c r="F71" s="128">
        <v>4</v>
      </c>
      <c r="G71" s="71"/>
      <c r="H71" s="72"/>
      <c r="I71" s="72"/>
      <c r="J71" s="72"/>
      <c r="K71" s="73"/>
      <c r="L71" s="47">
        <v>24</v>
      </c>
      <c r="M71" s="48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70"/>
    </row>
    <row r="72" spans="1:26" x14ac:dyDescent="0.25">
      <c r="B72" s="30"/>
      <c r="C72" s="45" t="s">
        <v>16</v>
      </c>
      <c r="D72" s="26" t="s">
        <v>39</v>
      </c>
      <c r="F72" s="129"/>
      <c r="G72" s="74"/>
      <c r="H72" s="75"/>
      <c r="I72" s="75"/>
      <c r="J72" s="75"/>
      <c r="K72" s="76"/>
      <c r="L72" s="47">
        <v>25</v>
      </c>
      <c r="M72" s="48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70"/>
    </row>
    <row r="73" spans="1:26" x14ac:dyDescent="0.25">
      <c r="F73" s="129"/>
      <c r="G73" s="74"/>
      <c r="H73" s="75"/>
      <c r="I73" s="75"/>
      <c r="J73" s="75"/>
      <c r="K73" s="76"/>
      <c r="L73" s="47">
        <v>26</v>
      </c>
      <c r="M73" s="48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70"/>
    </row>
    <row r="74" spans="1:26" x14ac:dyDescent="0.25">
      <c r="F74" s="129"/>
      <c r="G74" s="74"/>
      <c r="H74" s="75"/>
      <c r="I74" s="75"/>
      <c r="J74" s="75"/>
      <c r="K74" s="76"/>
      <c r="L74" s="47">
        <v>27</v>
      </c>
      <c r="M74" s="48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70"/>
    </row>
    <row r="75" spans="1:26" x14ac:dyDescent="0.25">
      <c r="F75" s="130"/>
      <c r="G75" s="77"/>
      <c r="H75" s="78"/>
      <c r="I75" s="78"/>
      <c r="J75" s="78"/>
      <c r="K75" s="79"/>
      <c r="L75" s="47">
        <v>28</v>
      </c>
      <c r="M75" s="48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70"/>
    </row>
    <row r="76" spans="1:26" x14ac:dyDescent="0.25">
      <c r="F76" s="128">
        <v>5</v>
      </c>
      <c r="G76" s="71"/>
      <c r="H76" s="72"/>
      <c r="I76" s="72"/>
      <c r="J76" s="72"/>
      <c r="K76" s="73"/>
      <c r="L76" s="47">
        <v>30</v>
      </c>
      <c r="M76" s="48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70"/>
    </row>
    <row r="77" spans="1:26" x14ac:dyDescent="0.25">
      <c r="F77" s="129"/>
      <c r="G77" s="74"/>
      <c r="H77" s="75"/>
      <c r="I77" s="75"/>
      <c r="J77" s="75"/>
      <c r="K77" s="76"/>
      <c r="L77" s="47">
        <v>31</v>
      </c>
      <c r="M77" s="48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70"/>
    </row>
    <row r="78" spans="1:26" x14ac:dyDescent="0.25">
      <c r="F78" s="129"/>
      <c r="G78" s="74"/>
      <c r="H78" s="75"/>
      <c r="I78" s="75"/>
      <c r="J78" s="75"/>
      <c r="K78" s="76"/>
      <c r="L78" s="47">
        <v>32</v>
      </c>
      <c r="M78" s="48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70"/>
    </row>
    <row r="79" spans="1:26" x14ac:dyDescent="0.25">
      <c r="F79" s="129"/>
      <c r="G79" s="74"/>
      <c r="H79" s="75"/>
      <c r="I79" s="75"/>
      <c r="J79" s="75"/>
      <c r="K79" s="76"/>
      <c r="L79" s="47">
        <v>33</v>
      </c>
      <c r="M79" s="48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70"/>
    </row>
    <row r="80" spans="1:26" x14ac:dyDescent="0.25">
      <c r="F80" s="130"/>
      <c r="G80" s="77"/>
      <c r="H80" s="78"/>
      <c r="I80" s="78"/>
      <c r="J80" s="78"/>
      <c r="K80" s="79"/>
      <c r="L80" s="47">
        <v>34</v>
      </c>
      <c r="M80" s="48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70"/>
    </row>
    <row r="81" spans="6:26" x14ac:dyDescent="0.25">
      <c r="F81" s="128">
        <v>6</v>
      </c>
      <c r="G81" s="71"/>
      <c r="H81" s="72"/>
      <c r="I81" s="72"/>
      <c r="J81" s="72"/>
      <c r="K81" s="73"/>
      <c r="L81" s="47">
        <v>36</v>
      </c>
      <c r="M81" s="48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70"/>
    </row>
    <row r="82" spans="6:26" x14ac:dyDescent="0.25">
      <c r="F82" s="129"/>
      <c r="G82" s="74"/>
      <c r="H82" s="75"/>
      <c r="I82" s="75"/>
      <c r="J82" s="75"/>
      <c r="K82" s="76"/>
      <c r="L82" s="47">
        <v>37</v>
      </c>
      <c r="M82" s="48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70"/>
    </row>
    <row r="83" spans="6:26" x14ac:dyDescent="0.25">
      <c r="F83" s="129"/>
      <c r="G83" s="74"/>
      <c r="H83" s="75"/>
      <c r="I83" s="75"/>
      <c r="J83" s="75"/>
      <c r="K83" s="76"/>
      <c r="L83" s="47">
        <v>38</v>
      </c>
      <c r="M83" s="48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70"/>
    </row>
    <row r="84" spans="6:26" x14ac:dyDescent="0.25">
      <c r="F84" s="129"/>
      <c r="G84" s="74"/>
      <c r="H84" s="75"/>
      <c r="I84" s="75"/>
      <c r="J84" s="75"/>
      <c r="K84" s="76"/>
      <c r="L84" s="49">
        <v>39</v>
      </c>
      <c r="M84" s="48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70"/>
    </row>
    <row r="85" spans="6:26" x14ac:dyDescent="0.25">
      <c r="F85" s="130"/>
      <c r="G85" s="77"/>
      <c r="H85" s="78"/>
      <c r="I85" s="78"/>
      <c r="J85" s="78"/>
      <c r="K85" s="79"/>
      <c r="L85" s="47">
        <v>40</v>
      </c>
      <c r="M85" s="48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70"/>
    </row>
    <row r="86" spans="6:26" x14ac:dyDescent="0.25">
      <c r="F86" s="128">
        <v>7</v>
      </c>
      <c r="G86" s="71"/>
      <c r="H86" s="72"/>
      <c r="I86" s="72"/>
      <c r="J86" s="72"/>
      <c r="K86" s="73"/>
      <c r="L86" s="47">
        <v>42</v>
      </c>
      <c r="M86" s="48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70"/>
    </row>
    <row r="87" spans="6:26" x14ac:dyDescent="0.25">
      <c r="F87" s="129"/>
      <c r="G87" s="74"/>
      <c r="H87" s="75"/>
      <c r="I87" s="75"/>
      <c r="J87" s="75"/>
      <c r="K87" s="76"/>
      <c r="L87" s="47">
        <v>43</v>
      </c>
      <c r="M87" s="48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70"/>
    </row>
    <row r="88" spans="6:26" x14ac:dyDescent="0.25">
      <c r="F88" s="129"/>
      <c r="G88" s="74"/>
      <c r="H88" s="75"/>
      <c r="I88" s="75"/>
      <c r="J88" s="75"/>
      <c r="K88" s="76"/>
      <c r="L88" s="47">
        <v>44</v>
      </c>
      <c r="M88" s="48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70"/>
    </row>
    <row r="89" spans="6:26" x14ac:dyDescent="0.25">
      <c r="F89" s="129"/>
      <c r="G89" s="74"/>
      <c r="H89" s="75"/>
      <c r="I89" s="75"/>
      <c r="J89" s="75"/>
      <c r="K89" s="76"/>
      <c r="L89" s="47">
        <v>45</v>
      </c>
      <c r="M89" s="48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70"/>
    </row>
    <row r="90" spans="6:26" x14ac:dyDescent="0.25">
      <c r="F90" s="130"/>
      <c r="G90" s="77"/>
      <c r="H90" s="78"/>
      <c r="I90" s="78"/>
      <c r="J90" s="78"/>
      <c r="K90" s="79"/>
      <c r="L90" s="47">
        <v>46</v>
      </c>
      <c r="M90" s="48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70"/>
    </row>
    <row r="91" spans="6:26" x14ac:dyDescent="0.25">
      <c r="F91" s="128">
        <v>8</v>
      </c>
      <c r="G91" s="71"/>
      <c r="H91" s="72"/>
      <c r="I91" s="72"/>
      <c r="J91" s="72"/>
      <c r="K91" s="73"/>
      <c r="L91" s="47">
        <v>48</v>
      </c>
      <c r="M91" s="48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70"/>
    </row>
    <row r="92" spans="6:26" x14ac:dyDescent="0.25">
      <c r="F92" s="129"/>
      <c r="G92" s="74"/>
      <c r="H92" s="75"/>
      <c r="I92" s="75"/>
      <c r="J92" s="75"/>
      <c r="K92" s="76"/>
      <c r="L92" s="47">
        <v>49</v>
      </c>
      <c r="M92" s="48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70"/>
    </row>
    <row r="93" spans="6:26" x14ac:dyDescent="0.25">
      <c r="F93" s="129"/>
      <c r="G93" s="74"/>
      <c r="H93" s="75"/>
      <c r="I93" s="75"/>
      <c r="J93" s="75"/>
      <c r="K93" s="76"/>
      <c r="L93" s="47">
        <v>50</v>
      </c>
      <c r="M93" s="48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70"/>
    </row>
    <row r="94" spans="6:26" x14ac:dyDescent="0.25">
      <c r="F94" s="129"/>
      <c r="G94" s="74"/>
      <c r="H94" s="75"/>
      <c r="I94" s="75"/>
      <c r="J94" s="75"/>
      <c r="K94" s="76"/>
      <c r="L94" s="47">
        <v>51</v>
      </c>
      <c r="M94" s="48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70"/>
    </row>
    <row r="95" spans="6:26" x14ac:dyDescent="0.25">
      <c r="F95" s="130"/>
      <c r="G95" s="77"/>
      <c r="H95" s="78"/>
      <c r="I95" s="78"/>
      <c r="J95" s="78"/>
      <c r="K95" s="79"/>
      <c r="L95" s="47">
        <v>52</v>
      </c>
      <c r="M95" s="48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70"/>
    </row>
    <row r="96" spans="6:26" x14ac:dyDescent="0.25">
      <c r="F96" s="128">
        <v>9</v>
      </c>
      <c r="G96" s="71"/>
      <c r="H96" s="72"/>
      <c r="I96" s="72"/>
      <c r="J96" s="72"/>
      <c r="K96" s="73"/>
      <c r="L96" s="47">
        <v>54</v>
      </c>
      <c r="M96" s="48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70"/>
    </row>
    <row r="97" spans="6:26" x14ac:dyDescent="0.25">
      <c r="F97" s="129"/>
      <c r="G97" s="74"/>
      <c r="H97" s="75"/>
      <c r="I97" s="75"/>
      <c r="J97" s="75"/>
      <c r="K97" s="76"/>
      <c r="L97" s="47">
        <v>55</v>
      </c>
      <c r="M97" s="48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70"/>
    </row>
    <row r="98" spans="6:26" x14ac:dyDescent="0.25">
      <c r="F98" s="129"/>
      <c r="G98" s="74"/>
      <c r="H98" s="75"/>
      <c r="I98" s="75"/>
      <c r="J98" s="75"/>
      <c r="K98" s="76"/>
      <c r="L98" s="47">
        <v>56</v>
      </c>
      <c r="M98" s="48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70"/>
    </row>
    <row r="99" spans="6:26" x14ac:dyDescent="0.25">
      <c r="F99" s="129"/>
      <c r="G99" s="74"/>
      <c r="H99" s="75"/>
      <c r="I99" s="75"/>
      <c r="J99" s="75"/>
      <c r="K99" s="76"/>
      <c r="L99" s="47">
        <v>57</v>
      </c>
      <c r="M99" s="48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70"/>
    </row>
    <row r="100" spans="6:26" x14ac:dyDescent="0.25">
      <c r="F100" s="130"/>
      <c r="G100" s="77"/>
      <c r="H100" s="78"/>
      <c r="I100" s="78"/>
      <c r="J100" s="78"/>
      <c r="K100" s="79"/>
      <c r="L100" s="47">
        <v>58</v>
      </c>
      <c r="M100" s="48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70"/>
    </row>
    <row r="101" spans="6:26" x14ac:dyDescent="0.25">
      <c r="F101" s="128">
        <v>10</v>
      </c>
      <c r="G101" s="71"/>
      <c r="H101" s="72"/>
      <c r="I101" s="72"/>
      <c r="J101" s="72"/>
      <c r="K101" s="73"/>
      <c r="L101" s="47">
        <v>60</v>
      </c>
      <c r="M101" s="48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70"/>
    </row>
    <row r="102" spans="6:26" x14ac:dyDescent="0.25">
      <c r="F102" s="129"/>
      <c r="G102" s="74"/>
      <c r="H102" s="75"/>
      <c r="I102" s="75"/>
      <c r="J102" s="75"/>
      <c r="K102" s="76"/>
      <c r="L102" s="47">
        <v>61</v>
      </c>
      <c r="M102" s="48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70"/>
    </row>
    <row r="103" spans="6:26" x14ac:dyDescent="0.25">
      <c r="F103" s="129"/>
      <c r="G103" s="74"/>
      <c r="H103" s="75"/>
      <c r="I103" s="75"/>
      <c r="J103" s="75"/>
      <c r="K103" s="76"/>
      <c r="L103" s="47">
        <v>62</v>
      </c>
      <c r="M103" s="48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70"/>
    </row>
    <row r="104" spans="6:26" x14ac:dyDescent="0.25">
      <c r="F104" s="129"/>
      <c r="G104" s="74"/>
      <c r="H104" s="75"/>
      <c r="I104" s="75"/>
      <c r="J104" s="75"/>
      <c r="K104" s="76"/>
      <c r="L104" s="47">
        <v>63</v>
      </c>
      <c r="M104" s="48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70"/>
    </row>
    <row r="105" spans="6:26" ht="15.75" thickBot="1" x14ac:dyDescent="0.3">
      <c r="F105" s="131"/>
      <c r="G105" s="132"/>
      <c r="H105" s="133"/>
      <c r="I105" s="133"/>
      <c r="J105" s="133"/>
      <c r="K105" s="134"/>
      <c r="L105" s="50">
        <v>64</v>
      </c>
      <c r="M105" s="51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6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achmad uzairi</cp:lastModifiedBy>
  <dcterms:created xsi:type="dcterms:W3CDTF">2022-12-05T07:21:29Z</dcterms:created>
  <dcterms:modified xsi:type="dcterms:W3CDTF">2024-12-16T04:37:56Z</dcterms:modified>
</cp:coreProperties>
</file>