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port vol base 1995" sheetId="6" r:id="rId1"/>
    <sheet name="Feuil1" sheetId="8" r:id="rId2"/>
    <sheet name="Recherche" sheetId="7" r:id="rId3"/>
    <sheet name="Liste déroulante" sheetId="2" r:id="rId4"/>
    <sheet name="Feuil1 (2)" sheetId="3" r:id="rId5"/>
    <sheet name="Feuil2" sheetId="4" r:id="rId6"/>
    <sheet name="Feuil3" sheetId="5" r:id="rId7"/>
  </sheets>
  <definedNames>
    <definedName name="_xlnm._FilterDatabase" localSheetId="6" hidden="1">Feuil3!$Q$9:$Q$16</definedName>
  </definedNames>
  <calcPr calcId="152511"/>
</workbook>
</file>

<file path=xl/calcChain.xml><?xml version="1.0" encoding="utf-8"?>
<calcChain xmlns="http://schemas.openxmlformats.org/spreadsheetml/2006/main">
  <c r="D32" i="6" l="1"/>
  <c r="E32" i="6"/>
  <c r="F32" i="6"/>
  <c r="G32" i="6"/>
  <c r="H32" i="6"/>
  <c r="I32" i="6"/>
  <c r="C32" i="6"/>
  <c r="B5" i="7" l="1"/>
  <c r="N6" i="4" l="1"/>
  <c r="M6" i="4"/>
  <c r="L6" i="4"/>
  <c r="L6" i="3"/>
  <c r="K6" i="3"/>
  <c r="J6" i="3"/>
  <c r="K4" i="3"/>
  <c r="L4" i="3" s="1"/>
  <c r="J4" i="3"/>
  <c r="P12" i="2" l="1"/>
  <c r="P13" i="2" s="1"/>
  <c r="O12" i="2"/>
  <c r="O13" i="2" s="1"/>
  <c r="N12" i="2"/>
  <c r="N13" i="2" s="1"/>
  <c r="M12" i="2"/>
  <c r="M13" i="2" s="1"/>
  <c r="L12" i="2"/>
  <c r="L13" i="2" s="1"/>
  <c r="K12" i="2"/>
  <c r="K13" i="2" s="1"/>
  <c r="P11" i="2"/>
  <c r="O11" i="2"/>
  <c r="N11" i="2"/>
  <c r="M11" i="2"/>
  <c r="L11" i="2"/>
  <c r="K11" i="2"/>
  <c r="J11" i="2"/>
</calcChain>
</file>

<file path=xl/sharedStrings.xml><?xml version="1.0" encoding="utf-8"?>
<sst xmlns="http://schemas.openxmlformats.org/spreadsheetml/2006/main" count="231" uniqueCount="127">
  <si>
    <t>Liste des intervenants</t>
  </si>
  <si>
    <t>CODE</t>
  </si>
  <si>
    <t>NOM</t>
  </si>
  <si>
    <t>AGE</t>
  </si>
  <si>
    <t>SEXE</t>
  </si>
  <si>
    <t>SECTEUR</t>
  </si>
  <si>
    <t>VILLE</t>
  </si>
  <si>
    <t>STATUT</t>
  </si>
  <si>
    <t>REVENU</t>
  </si>
  <si>
    <t>AGYURE</t>
  </si>
  <si>
    <t>F</t>
  </si>
  <si>
    <t>MEDICAL</t>
  </si>
  <si>
    <t>NANTES</t>
  </si>
  <si>
    <t>MAITRISE</t>
  </si>
  <si>
    <t>BAZILLAC</t>
  </si>
  <si>
    <t>EDUCATION</t>
  </si>
  <si>
    <t>STRASBOURG</t>
  </si>
  <si>
    <t>BLANCHARD</t>
  </si>
  <si>
    <t>H</t>
  </si>
  <si>
    <t>LYON</t>
  </si>
  <si>
    <t>EMPLOYEE</t>
  </si>
  <si>
    <t>DUPONT</t>
  </si>
  <si>
    <t>COMMERCIAL</t>
  </si>
  <si>
    <t>MULHOUSE</t>
  </si>
  <si>
    <t>DURAND</t>
  </si>
  <si>
    <t>TECHNIQUE</t>
  </si>
  <si>
    <t>ESCOUPLET</t>
  </si>
  <si>
    <t>TOULOUSE</t>
  </si>
  <si>
    <t>CADRE</t>
  </si>
  <si>
    <t>GRENELLE</t>
  </si>
  <si>
    <t>liste déroulante</t>
  </si>
  <si>
    <t>HERTAUD</t>
  </si>
  <si>
    <t>RETRAITE</t>
  </si>
  <si>
    <t>recherche Code</t>
  </si>
  <si>
    <t>LEVEQUE</t>
  </si>
  <si>
    <t>INDUSTRIE</t>
  </si>
  <si>
    <t>OUVRIER</t>
  </si>
  <si>
    <t>MARCHAND</t>
  </si>
  <si>
    <t>PARIS</t>
  </si>
  <si>
    <t>Nombre.si</t>
  </si>
  <si>
    <t>MARTIN</t>
  </si>
  <si>
    <t>LILLE</t>
  </si>
  <si>
    <t>% AGE</t>
  </si>
  <si>
    <t>MARTINEZ</t>
  </si>
  <si>
    <t>MICHAU</t>
  </si>
  <si>
    <t>FONCTIONNAIRE</t>
  </si>
  <si>
    <t>NOYAN</t>
  </si>
  <si>
    <t>PAUSSE</t>
  </si>
  <si>
    <t>MARSEILLE</t>
  </si>
  <si>
    <t>PORTAL</t>
  </si>
  <si>
    <t>ROCHEFORT</t>
  </si>
  <si>
    <t>LIILE</t>
  </si>
  <si>
    <t>RINSARD</t>
  </si>
  <si>
    <t>TALERANDA</t>
  </si>
  <si>
    <t>TIBALDIA</t>
  </si>
  <si>
    <t>TUBIEREE</t>
  </si>
  <si>
    <t>BRETON Cecila</t>
  </si>
  <si>
    <t>CARTIER Jean louis</t>
  </si>
  <si>
    <t>LASTERE Luc</t>
  </si>
  <si>
    <t>MARETARDE Marc</t>
  </si>
  <si>
    <t>OSTRIER Paul</t>
  </si>
  <si>
    <t>RAMACLERC Marie</t>
  </si>
  <si>
    <t>SANTIER Alain</t>
  </si>
  <si>
    <t>France</t>
  </si>
  <si>
    <t>pays bas</t>
  </si>
  <si>
    <t>Italie</t>
  </si>
  <si>
    <t>Afrique</t>
  </si>
  <si>
    <t>Source: INSEE, Comptes Nationaux</t>
  </si>
  <si>
    <t>1.503.1</t>
  </si>
  <si>
    <t>1.503.2</t>
  </si>
  <si>
    <t>1.503.3</t>
  </si>
  <si>
    <t>1.503.4</t>
  </si>
  <si>
    <t>1.503</t>
  </si>
  <si>
    <t>Recherche des valeurs des exportations entre 1995 et 2001 à partir de la feuille 1</t>
  </si>
  <si>
    <t>Total</t>
  </si>
  <si>
    <t>1.503.5</t>
  </si>
  <si>
    <t>1.503.6</t>
  </si>
  <si>
    <t>1.503.7</t>
  </si>
  <si>
    <t>1.503.8</t>
  </si>
  <si>
    <t>1.503.9</t>
  </si>
  <si>
    <t>1.503.10</t>
  </si>
  <si>
    <t>1.503.11</t>
  </si>
  <si>
    <t>1.503.12</t>
  </si>
  <si>
    <t>1.503.13</t>
  </si>
  <si>
    <t>1.503.14</t>
  </si>
  <si>
    <t>1.503.15</t>
  </si>
  <si>
    <t>1.503.16</t>
  </si>
  <si>
    <t>1.503.17</t>
  </si>
  <si>
    <t>1.503.18</t>
  </si>
  <si>
    <t>1.503.19</t>
  </si>
  <si>
    <t>1.503.20</t>
  </si>
  <si>
    <t>1.503.21</t>
  </si>
  <si>
    <t>1.503.22</t>
  </si>
  <si>
    <t>1.503.23</t>
  </si>
  <si>
    <t>1.503.24</t>
  </si>
  <si>
    <t>1.503.25</t>
  </si>
  <si>
    <t>1.503.26</t>
  </si>
  <si>
    <t>Code Secteur</t>
  </si>
  <si>
    <t>. Fabrication de vêtements de dessous</t>
  </si>
  <si>
    <t>.19 Fabrication d'autres vêtements et accessoires</t>
  </si>
  <si>
    <t>.20 Fabrication d'articles en fourrure</t>
  </si>
  <si>
    <t>.31 Fabrication d'articles chaussants à mailles</t>
  </si>
  <si>
    <t>.39 Fabrication d'autres articles à mailles</t>
  </si>
  <si>
    <t>.11 Apprêt et tannage des cuirs ; préparation et teinture des fourrures</t>
  </si>
  <si>
    <t>.12 Fabrication d'articles de voyage, de maroquinerie et de sellerie</t>
  </si>
  <si>
    <t>.20 Fabrication de chaussures</t>
  </si>
  <si>
    <t>.10 Sciage et rabotage du bois</t>
  </si>
  <si>
    <t>.21 Fabrication de placage et de panneaux de bois</t>
  </si>
  <si>
    <t>.22 Fabrication de parquets assemblés</t>
  </si>
  <si>
    <t>.23 Fabrication de charpentes et d'autres menuiseries</t>
  </si>
  <si>
    <t>.24 Fabrication d'emballages en bois</t>
  </si>
  <si>
    <t>.29 Fabrication d'objets divers en bois ; fabrication d'objets en liège, vannerie et sparterie</t>
  </si>
  <si>
    <t>.11 Fabrication de pâte à papier</t>
  </si>
  <si>
    <t>.12 Fabrication de papier et de carton</t>
  </si>
  <si>
    <t>.21 Fabrication de papier et carton ondulés et d'emballages en papier ou en carton</t>
  </si>
  <si>
    <t>.22 Fabrication d'articles en papier à usage sanitaire ou domestique</t>
  </si>
  <si>
    <t>.23 Fabrication d'articles de papeterie</t>
  </si>
  <si>
    <t>.24 Fabrication de papiers peints</t>
  </si>
  <si>
    <t>.29 Fabrication d'autres articles en matières plastiques</t>
  </si>
  <si>
    <t>. Fabrication d'éléments en matières plastiques pour la construction</t>
  </si>
  <si>
    <t>.11 Fabrication de verre plat</t>
  </si>
  <si>
    <t>.12 Façonnage et transformation du verre plat</t>
  </si>
  <si>
    <t>.13 Fabrication de verre creux</t>
  </si>
  <si>
    <t>.14 Fabrication de fibres de verre</t>
  </si>
  <si>
    <t>Millions d'euros 2005</t>
  </si>
  <si>
    <t>1.503 Exportations en volume (prix de l'année précédente chaînés, base 2005)</t>
  </si>
  <si>
    <t>Chercher les valeurs des exportations de chaque année (feuille Exports) en fonction de leurs codes de 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</si>
</sst>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#,##0.0"/>
    <numFmt numFmtId="166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0" borderId="16" xfId="0" applyFont="1" applyBorder="1"/>
    <xf numFmtId="3" fontId="4" fillId="0" borderId="17" xfId="0" applyNumberFormat="1" applyFont="1" applyBorder="1"/>
    <xf numFmtId="0" fontId="6" fillId="0" borderId="0" xfId="2" applyFont="1"/>
    <xf numFmtId="0" fontId="5" fillId="0" borderId="0" xfId="2"/>
    <xf numFmtId="165" fontId="5" fillId="0" borderId="0" xfId="2" applyNumberFormat="1"/>
    <xf numFmtId="0" fontId="5" fillId="0" borderId="1" xfId="2" applyBorder="1"/>
    <xf numFmtId="0" fontId="6" fillId="0" borderId="1" xfId="2" applyFont="1" applyBorder="1"/>
    <xf numFmtId="165" fontId="5" fillId="0" borderId="1" xfId="2" applyNumberFormat="1" applyBorder="1"/>
    <xf numFmtId="166" fontId="5" fillId="0" borderId="0" xfId="2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3">
    <cellStyle name="Normal" xfId="0" builtinId="0"/>
    <cellStyle name="Normal 2" xfId="2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2005</c:v>
          </c:tx>
          <c:invertIfNegative val="0"/>
          <c:cat>
            <c:strRef>
              <c:f>'Feuil1 (2)'!$B$4:$B$10</c:f>
              <c:strCache>
                <c:ptCount val="7"/>
                <c:pt idx="0">
                  <c:v>BRETON Cecila</c:v>
                </c:pt>
                <c:pt idx="1">
                  <c:v>CARTIER Jean louis</c:v>
                </c:pt>
                <c:pt idx="2">
                  <c:v>LASTERE Luc</c:v>
                </c:pt>
                <c:pt idx="3">
                  <c:v>MARETARDE Marc</c:v>
                </c:pt>
                <c:pt idx="4">
                  <c:v>OSTRIER Paul</c:v>
                </c:pt>
                <c:pt idx="5">
                  <c:v>RAMACLERC Marie</c:v>
                </c:pt>
                <c:pt idx="6">
                  <c:v>SANTIER Alain</c:v>
                </c:pt>
              </c:strCache>
            </c:strRef>
          </c:cat>
          <c:val>
            <c:numRef>
              <c:f>'Feuil1 (2)'!$C$4:$C$10</c:f>
              <c:numCache>
                <c:formatCode>#,##0</c:formatCode>
                <c:ptCount val="7"/>
                <c:pt idx="0">
                  <c:v>162240</c:v>
                </c:pt>
                <c:pt idx="1">
                  <c:v>208550</c:v>
                </c:pt>
                <c:pt idx="2">
                  <c:v>132300</c:v>
                </c:pt>
                <c:pt idx="3">
                  <c:v>171646</c:v>
                </c:pt>
                <c:pt idx="4">
                  <c:v>185130</c:v>
                </c:pt>
                <c:pt idx="5">
                  <c:v>92120</c:v>
                </c:pt>
                <c:pt idx="6">
                  <c:v>199485</c:v>
                </c:pt>
              </c:numCache>
            </c:numRef>
          </c:val>
        </c:ser>
        <c:ser>
          <c:idx val="1"/>
          <c:order val="1"/>
          <c:tx>
            <c:v>2006</c:v>
          </c:tx>
          <c:invertIfNegative val="0"/>
          <c:cat>
            <c:strRef>
              <c:f>'Feuil1 (2)'!$B$4:$B$10</c:f>
              <c:strCache>
                <c:ptCount val="7"/>
                <c:pt idx="0">
                  <c:v>BRETON Cecila</c:v>
                </c:pt>
                <c:pt idx="1">
                  <c:v>CARTIER Jean louis</c:v>
                </c:pt>
                <c:pt idx="2">
                  <c:v>LASTERE Luc</c:v>
                </c:pt>
                <c:pt idx="3">
                  <c:v>MARETARDE Marc</c:v>
                </c:pt>
                <c:pt idx="4">
                  <c:v>OSTRIER Paul</c:v>
                </c:pt>
                <c:pt idx="5">
                  <c:v>RAMACLERC Marie</c:v>
                </c:pt>
                <c:pt idx="6">
                  <c:v>SANTIER Alain</c:v>
                </c:pt>
              </c:strCache>
            </c:strRef>
          </c:cat>
          <c:val>
            <c:numRef>
              <c:f>'Feuil1 (2)'!$D$4:$D$10</c:f>
              <c:numCache>
                <c:formatCode>#,##0</c:formatCode>
                <c:ptCount val="7"/>
                <c:pt idx="0">
                  <c:v>164720</c:v>
                </c:pt>
                <c:pt idx="1">
                  <c:v>210760</c:v>
                </c:pt>
                <c:pt idx="2">
                  <c:v>133620</c:v>
                </c:pt>
                <c:pt idx="3">
                  <c:v>173445</c:v>
                </c:pt>
                <c:pt idx="4">
                  <c:v>181530</c:v>
                </c:pt>
                <c:pt idx="5">
                  <c:v>93160</c:v>
                </c:pt>
                <c:pt idx="6">
                  <c:v>198800</c:v>
                </c:pt>
              </c:numCache>
            </c:numRef>
          </c:val>
        </c:ser>
        <c:ser>
          <c:idx val="2"/>
          <c:order val="2"/>
          <c:tx>
            <c:v>2007</c:v>
          </c:tx>
          <c:invertIfNegative val="0"/>
          <c:cat>
            <c:strRef>
              <c:f>'Feuil1 (2)'!$B$4:$B$10</c:f>
              <c:strCache>
                <c:ptCount val="7"/>
                <c:pt idx="0">
                  <c:v>BRETON Cecila</c:v>
                </c:pt>
                <c:pt idx="1">
                  <c:v>CARTIER Jean louis</c:v>
                </c:pt>
                <c:pt idx="2">
                  <c:v>LASTERE Luc</c:v>
                </c:pt>
                <c:pt idx="3">
                  <c:v>MARETARDE Marc</c:v>
                </c:pt>
                <c:pt idx="4">
                  <c:v>OSTRIER Paul</c:v>
                </c:pt>
                <c:pt idx="5">
                  <c:v>RAMACLERC Marie</c:v>
                </c:pt>
                <c:pt idx="6">
                  <c:v>SANTIER Alain</c:v>
                </c:pt>
              </c:strCache>
            </c:strRef>
          </c:cat>
          <c:val>
            <c:numRef>
              <c:f>'Feuil1 (2)'!$E$4:$E$10</c:f>
              <c:numCache>
                <c:formatCode>#,##0</c:formatCode>
                <c:ptCount val="7"/>
                <c:pt idx="0">
                  <c:v>167480</c:v>
                </c:pt>
                <c:pt idx="1">
                  <c:v>212950</c:v>
                </c:pt>
                <c:pt idx="2">
                  <c:v>137440</c:v>
                </c:pt>
                <c:pt idx="3">
                  <c:v>171620</c:v>
                </c:pt>
                <c:pt idx="4">
                  <c:v>183750</c:v>
                </c:pt>
                <c:pt idx="5">
                  <c:v>92720</c:v>
                </c:pt>
                <c:pt idx="6">
                  <c:v>202210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3036064"/>
        <c:axId val="483036456"/>
        <c:axId val="384548104"/>
      </c:bar3DChart>
      <c:catAx>
        <c:axId val="483036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3036456"/>
        <c:crosses val="autoZero"/>
        <c:auto val="1"/>
        <c:lblAlgn val="ctr"/>
        <c:lblOffset val="100"/>
        <c:noMultiLvlLbl val="0"/>
      </c:catAx>
      <c:valAx>
        <c:axId val="4830364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83036064"/>
        <c:crosses val="autoZero"/>
        <c:crossBetween val="between"/>
      </c:valAx>
      <c:serAx>
        <c:axId val="384548104"/>
        <c:scaling>
          <c:orientation val="minMax"/>
        </c:scaling>
        <c:delete val="0"/>
        <c:axPos val="b"/>
        <c:majorTickMark val="out"/>
        <c:minorTickMark val="none"/>
        <c:tickLblPos val="nextTo"/>
        <c:crossAx val="483036456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Commerçant</a:t>
            </a:r>
          </a:p>
          <a:p>
            <a:pPr>
              <a:defRPr/>
            </a:pPr>
            <a:endParaRPr lang="fr-FR"/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7150053273043839"/>
          <c:y val="0.24098388743073781"/>
          <c:w val="0.44378555650840673"/>
          <c:h val="0.5530861767279090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'Feuil1 (2)'!$I$4</c:f>
              <c:strCache>
                <c:ptCount val="1"/>
                <c:pt idx="0">
                  <c:v>CARTIER Jean louis</c:v>
                </c:pt>
              </c:strCache>
            </c:strRef>
          </c:tx>
          <c:invertIfNegative val="0"/>
          <c:val>
            <c:numRef>
              <c:f>'Feuil1 (2)'!$J$4:$L$4</c:f>
              <c:numCache>
                <c:formatCode>#,##0</c:formatCode>
                <c:ptCount val="3"/>
                <c:pt idx="0">
                  <c:v>208550</c:v>
                </c:pt>
                <c:pt idx="1">
                  <c:v>210760</c:v>
                </c:pt>
                <c:pt idx="2">
                  <c:v>212950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9117144"/>
        <c:axId val="489117536"/>
        <c:axId val="489121240"/>
      </c:bar3DChart>
      <c:catAx>
        <c:axId val="48911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9117536"/>
        <c:crosses val="autoZero"/>
        <c:auto val="1"/>
        <c:lblAlgn val="ctr"/>
        <c:lblOffset val="100"/>
        <c:noMultiLvlLbl val="0"/>
      </c:catAx>
      <c:valAx>
        <c:axId val="489117536"/>
        <c:scaling>
          <c:orientation val="minMax"/>
        </c:scaling>
        <c:delete val="0"/>
        <c:axPos val="l"/>
        <c:minorGridlines/>
        <c:numFmt formatCode="#,##0" sourceLinked="1"/>
        <c:majorTickMark val="out"/>
        <c:minorTickMark val="none"/>
        <c:tickLblPos val="nextTo"/>
        <c:crossAx val="489117144"/>
        <c:crosses val="autoZero"/>
        <c:crossBetween val="between"/>
      </c:valAx>
      <c:serAx>
        <c:axId val="489121240"/>
        <c:scaling>
          <c:orientation val="minMax"/>
        </c:scaling>
        <c:delete val="1"/>
        <c:axPos val="b"/>
        <c:majorTickMark val="out"/>
        <c:minorTickMark val="none"/>
        <c:tickLblPos val="nextTo"/>
        <c:crossAx val="489117536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Feuil2!$D$6:$D$12</c:f>
              <c:strCache>
                <c:ptCount val="7"/>
                <c:pt idx="0">
                  <c:v>BRETON Cecila</c:v>
                </c:pt>
                <c:pt idx="1">
                  <c:v>CARTIER Jean louis</c:v>
                </c:pt>
                <c:pt idx="2">
                  <c:v>LASTERE Luc</c:v>
                </c:pt>
                <c:pt idx="3">
                  <c:v>MARETARDE Marc</c:v>
                </c:pt>
                <c:pt idx="4">
                  <c:v>OSTRIER Paul</c:v>
                </c:pt>
                <c:pt idx="5">
                  <c:v>RAMACLERC Marie</c:v>
                </c:pt>
                <c:pt idx="6">
                  <c:v>SANTIER Alain</c:v>
                </c:pt>
              </c:strCache>
            </c:strRef>
          </c:cat>
          <c:val>
            <c:numRef>
              <c:f>Feuil2!$E$6:$E$12</c:f>
              <c:numCache>
                <c:formatCode>#,##0</c:formatCode>
                <c:ptCount val="7"/>
                <c:pt idx="0">
                  <c:v>162240</c:v>
                </c:pt>
                <c:pt idx="1">
                  <c:v>208550</c:v>
                </c:pt>
                <c:pt idx="2">
                  <c:v>132300</c:v>
                </c:pt>
                <c:pt idx="3">
                  <c:v>171646</c:v>
                </c:pt>
                <c:pt idx="4">
                  <c:v>185130</c:v>
                </c:pt>
                <c:pt idx="5">
                  <c:v>92120</c:v>
                </c:pt>
                <c:pt idx="6">
                  <c:v>199485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Feuil2!$D$6:$D$12</c:f>
              <c:strCache>
                <c:ptCount val="7"/>
                <c:pt idx="0">
                  <c:v>BRETON Cecila</c:v>
                </c:pt>
                <c:pt idx="1">
                  <c:v>CARTIER Jean louis</c:v>
                </c:pt>
                <c:pt idx="2">
                  <c:v>LASTERE Luc</c:v>
                </c:pt>
                <c:pt idx="3">
                  <c:v>MARETARDE Marc</c:v>
                </c:pt>
                <c:pt idx="4">
                  <c:v>OSTRIER Paul</c:v>
                </c:pt>
                <c:pt idx="5">
                  <c:v>RAMACLERC Marie</c:v>
                </c:pt>
                <c:pt idx="6">
                  <c:v>SANTIER Alain</c:v>
                </c:pt>
              </c:strCache>
            </c:strRef>
          </c:cat>
          <c:val>
            <c:numRef>
              <c:f>Feuil2!$F$6:$F$12</c:f>
              <c:numCache>
                <c:formatCode>#,##0</c:formatCode>
                <c:ptCount val="7"/>
                <c:pt idx="0">
                  <c:v>164720</c:v>
                </c:pt>
                <c:pt idx="1">
                  <c:v>210760</c:v>
                </c:pt>
                <c:pt idx="2">
                  <c:v>133620</c:v>
                </c:pt>
                <c:pt idx="3">
                  <c:v>173445</c:v>
                </c:pt>
                <c:pt idx="4">
                  <c:v>181530</c:v>
                </c:pt>
                <c:pt idx="5">
                  <c:v>93160</c:v>
                </c:pt>
                <c:pt idx="6">
                  <c:v>198800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Feuil2!$D$6:$D$12</c:f>
              <c:strCache>
                <c:ptCount val="7"/>
                <c:pt idx="0">
                  <c:v>BRETON Cecila</c:v>
                </c:pt>
                <c:pt idx="1">
                  <c:v>CARTIER Jean louis</c:v>
                </c:pt>
                <c:pt idx="2">
                  <c:v>LASTERE Luc</c:v>
                </c:pt>
                <c:pt idx="3">
                  <c:v>MARETARDE Marc</c:v>
                </c:pt>
                <c:pt idx="4">
                  <c:v>OSTRIER Paul</c:v>
                </c:pt>
                <c:pt idx="5">
                  <c:v>RAMACLERC Marie</c:v>
                </c:pt>
                <c:pt idx="6">
                  <c:v>SANTIER Alain</c:v>
                </c:pt>
              </c:strCache>
            </c:strRef>
          </c:cat>
          <c:val>
            <c:numRef>
              <c:f>Feuil2!$G$6:$G$12</c:f>
              <c:numCache>
                <c:formatCode>#,##0</c:formatCode>
                <c:ptCount val="7"/>
                <c:pt idx="0">
                  <c:v>167480</c:v>
                </c:pt>
                <c:pt idx="1">
                  <c:v>212950</c:v>
                </c:pt>
                <c:pt idx="2">
                  <c:v>137440</c:v>
                </c:pt>
                <c:pt idx="3">
                  <c:v>171620</c:v>
                </c:pt>
                <c:pt idx="4">
                  <c:v>183750</c:v>
                </c:pt>
                <c:pt idx="5">
                  <c:v>92720</c:v>
                </c:pt>
                <c:pt idx="6">
                  <c:v>202210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9156848"/>
        <c:axId val="489157240"/>
        <c:axId val="489122936"/>
      </c:bar3DChart>
      <c:catAx>
        <c:axId val="48915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7240"/>
        <c:crosses val="autoZero"/>
        <c:auto val="1"/>
        <c:lblAlgn val="ctr"/>
        <c:lblOffset val="100"/>
        <c:noMultiLvlLbl val="0"/>
      </c:catAx>
      <c:valAx>
        <c:axId val="48915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6848"/>
        <c:crosses val="autoZero"/>
        <c:crossBetween val="between"/>
      </c:valAx>
      <c:serAx>
        <c:axId val="489122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72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Feuil2!$K$6</c:f>
              <c:strCache>
                <c:ptCount val="1"/>
                <c:pt idx="0">
                  <c:v>BRETON Cecila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Feuil2!$L$5:$N$5</c:f>
              <c:numCache>
                <c:formatCode>General</c:formatCode>
                <c:ptCount val="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</c:numCache>
            </c:numRef>
          </c:cat>
          <c:val>
            <c:numRef>
              <c:f>Feuil2!$L$6:$N$6</c:f>
              <c:numCache>
                <c:formatCode>#,##0</c:formatCode>
                <c:ptCount val="3"/>
                <c:pt idx="0">
                  <c:v>162240</c:v>
                </c:pt>
                <c:pt idx="1">
                  <c:v>164720</c:v>
                </c:pt>
                <c:pt idx="2">
                  <c:v>167480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9158416"/>
        <c:axId val="489158808"/>
        <c:axId val="489123784"/>
      </c:bar3DChart>
      <c:catAx>
        <c:axId val="48915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8808"/>
        <c:crosses val="autoZero"/>
        <c:auto val="1"/>
        <c:lblAlgn val="ctr"/>
        <c:lblOffset val="100"/>
        <c:noMultiLvlLbl val="0"/>
      </c:catAx>
      <c:valAx>
        <c:axId val="48915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8416"/>
        <c:crosses val="autoZero"/>
        <c:crossBetween val="between"/>
      </c:valAx>
      <c:serAx>
        <c:axId val="489123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8808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Feuil3!$P$10:$P$16</c:f>
              <c:strCache>
                <c:ptCount val="4"/>
                <c:pt idx="0">
                  <c:v>CARTIER Jean louis</c:v>
                </c:pt>
                <c:pt idx="1">
                  <c:v>SANTIER Alain</c:v>
                </c:pt>
                <c:pt idx="2">
                  <c:v>OSTRIER Paul</c:v>
                </c:pt>
                <c:pt idx="3">
                  <c:v>MARETARDE Marc</c:v>
                </c:pt>
              </c:strCache>
            </c:strRef>
          </c:cat>
          <c:val>
            <c:numRef>
              <c:f>Feuil3!$Q$10:$Q$16</c:f>
              <c:numCache>
                <c:formatCode>#,##0</c:formatCode>
                <c:ptCount val="4"/>
                <c:pt idx="0">
                  <c:v>208550</c:v>
                </c:pt>
                <c:pt idx="1">
                  <c:v>199485</c:v>
                </c:pt>
                <c:pt idx="2">
                  <c:v>185130</c:v>
                </c:pt>
                <c:pt idx="3">
                  <c:v>171646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Feuil3!$P$10:$P$16</c:f>
              <c:strCache>
                <c:ptCount val="4"/>
                <c:pt idx="0">
                  <c:v>CARTIER Jean louis</c:v>
                </c:pt>
                <c:pt idx="1">
                  <c:v>SANTIER Alain</c:v>
                </c:pt>
                <c:pt idx="2">
                  <c:v>OSTRIER Paul</c:v>
                </c:pt>
                <c:pt idx="3">
                  <c:v>MARETARDE Marc</c:v>
                </c:pt>
              </c:strCache>
            </c:strRef>
          </c:cat>
          <c:val>
            <c:numRef>
              <c:f>Feuil3!$R$10:$R$16</c:f>
              <c:numCache>
                <c:formatCode>#,##0</c:formatCode>
                <c:ptCount val="4"/>
                <c:pt idx="0">
                  <c:v>210760</c:v>
                </c:pt>
                <c:pt idx="1">
                  <c:v>198800</c:v>
                </c:pt>
                <c:pt idx="2">
                  <c:v>181530</c:v>
                </c:pt>
                <c:pt idx="3">
                  <c:v>173445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Feuil3!$P$10:$P$16</c:f>
              <c:strCache>
                <c:ptCount val="4"/>
                <c:pt idx="0">
                  <c:v>CARTIER Jean louis</c:v>
                </c:pt>
                <c:pt idx="1">
                  <c:v>SANTIER Alain</c:v>
                </c:pt>
                <c:pt idx="2">
                  <c:v>OSTRIER Paul</c:v>
                </c:pt>
                <c:pt idx="3">
                  <c:v>MARETARDE Marc</c:v>
                </c:pt>
              </c:strCache>
            </c:strRef>
          </c:cat>
          <c:val>
            <c:numRef>
              <c:f>Feuil3!$S$10:$S$16</c:f>
              <c:numCache>
                <c:formatCode>#,##0</c:formatCode>
                <c:ptCount val="4"/>
                <c:pt idx="0">
                  <c:v>212950</c:v>
                </c:pt>
                <c:pt idx="1">
                  <c:v>202210</c:v>
                </c:pt>
                <c:pt idx="2">
                  <c:v>183750</c:v>
                </c:pt>
                <c:pt idx="3">
                  <c:v>171620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9158024"/>
        <c:axId val="489156456"/>
        <c:axId val="489138048"/>
      </c:bar3DChart>
      <c:catAx>
        <c:axId val="48915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6456"/>
        <c:crosses val="autoZero"/>
        <c:auto val="1"/>
        <c:lblAlgn val="ctr"/>
        <c:lblOffset val="100"/>
        <c:noMultiLvlLbl val="0"/>
      </c:catAx>
      <c:valAx>
        <c:axId val="48915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8024"/>
        <c:crosses val="autoZero"/>
        <c:crossBetween val="between"/>
      </c:valAx>
      <c:serAx>
        <c:axId val="48913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1564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13</xdr:row>
      <xdr:rowOff>57150</xdr:rowOff>
    </xdr:from>
    <xdr:to>
      <xdr:col>6</xdr:col>
      <xdr:colOff>47625</xdr:colOff>
      <xdr:row>27</xdr:row>
      <xdr:rowOff>133350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12</xdr:row>
      <xdr:rowOff>114300</xdr:rowOff>
    </xdr:from>
    <xdr:to>
      <xdr:col>13</xdr:col>
      <xdr:colOff>295275</xdr:colOff>
      <xdr:row>27</xdr:row>
      <xdr:rowOff>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16</xdr:row>
      <xdr:rowOff>90487</xdr:rowOff>
    </xdr:from>
    <xdr:to>
      <xdr:col>7</xdr:col>
      <xdr:colOff>695325</xdr:colOff>
      <xdr:row>30</xdr:row>
      <xdr:rowOff>166687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16</xdr:row>
      <xdr:rowOff>119062</xdr:rowOff>
    </xdr:from>
    <xdr:to>
      <xdr:col>17</xdr:col>
      <xdr:colOff>76200</xdr:colOff>
      <xdr:row>31</xdr:row>
      <xdr:rowOff>4762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18</xdr:row>
      <xdr:rowOff>33337</xdr:rowOff>
    </xdr:from>
    <xdr:to>
      <xdr:col>14</xdr:col>
      <xdr:colOff>409575</xdr:colOff>
      <xdr:row>32</xdr:row>
      <xdr:rowOff>109537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opLeftCell="A4" zoomScale="130" zoomScaleNormal="130" workbookViewId="0">
      <selection activeCell="A11" sqref="A11"/>
    </sheetView>
  </sheetViews>
  <sheetFormatPr baseColWidth="10" defaultRowHeight="12.75" x14ac:dyDescent="0.2"/>
  <cols>
    <col min="1" max="1" width="11.85546875" style="20" customWidth="1"/>
    <col min="2" max="2" width="35" style="20" customWidth="1"/>
    <col min="3" max="9" width="8.7109375" style="20" customWidth="1"/>
    <col min="10" max="256" width="11.42578125" style="20"/>
    <col min="257" max="257" width="7.140625" style="20" customWidth="1"/>
    <col min="258" max="258" width="30.28515625" style="20" customWidth="1"/>
    <col min="259" max="265" width="8.7109375" style="20" customWidth="1"/>
    <col min="266" max="512" width="11.42578125" style="20"/>
    <col min="513" max="513" width="7.140625" style="20" customWidth="1"/>
    <col min="514" max="514" width="30.28515625" style="20" customWidth="1"/>
    <col min="515" max="521" width="8.7109375" style="20" customWidth="1"/>
    <col min="522" max="768" width="11.42578125" style="20"/>
    <col min="769" max="769" width="7.140625" style="20" customWidth="1"/>
    <col min="770" max="770" width="30.28515625" style="20" customWidth="1"/>
    <col min="771" max="777" width="8.7109375" style="20" customWidth="1"/>
    <col min="778" max="1024" width="11.42578125" style="20"/>
    <col min="1025" max="1025" width="7.140625" style="20" customWidth="1"/>
    <col min="1026" max="1026" width="30.28515625" style="20" customWidth="1"/>
    <col min="1027" max="1033" width="8.7109375" style="20" customWidth="1"/>
    <col min="1034" max="1280" width="11.42578125" style="20"/>
    <col min="1281" max="1281" width="7.140625" style="20" customWidth="1"/>
    <col min="1282" max="1282" width="30.28515625" style="20" customWidth="1"/>
    <col min="1283" max="1289" width="8.7109375" style="20" customWidth="1"/>
    <col min="1290" max="1536" width="11.42578125" style="20"/>
    <col min="1537" max="1537" width="7.140625" style="20" customWidth="1"/>
    <col min="1538" max="1538" width="30.28515625" style="20" customWidth="1"/>
    <col min="1539" max="1545" width="8.7109375" style="20" customWidth="1"/>
    <col min="1546" max="1792" width="11.42578125" style="20"/>
    <col min="1793" max="1793" width="7.140625" style="20" customWidth="1"/>
    <col min="1794" max="1794" width="30.28515625" style="20" customWidth="1"/>
    <col min="1795" max="1801" width="8.7109375" style="20" customWidth="1"/>
    <col min="1802" max="2048" width="11.42578125" style="20"/>
    <col min="2049" max="2049" width="7.140625" style="20" customWidth="1"/>
    <col min="2050" max="2050" width="30.28515625" style="20" customWidth="1"/>
    <col min="2051" max="2057" width="8.7109375" style="20" customWidth="1"/>
    <col min="2058" max="2304" width="11.42578125" style="20"/>
    <col min="2305" max="2305" width="7.140625" style="20" customWidth="1"/>
    <col min="2306" max="2306" width="30.28515625" style="20" customWidth="1"/>
    <col min="2307" max="2313" width="8.7109375" style="20" customWidth="1"/>
    <col min="2314" max="2560" width="11.42578125" style="20"/>
    <col min="2561" max="2561" width="7.140625" style="20" customWidth="1"/>
    <col min="2562" max="2562" width="30.28515625" style="20" customWidth="1"/>
    <col min="2563" max="2569" width="8.7109375" style="20" customWidth="1"/>
    <col min="2570" max="2816" width="11.42578125" style="20"/>
    <col min="2817" max="2817" width="7.140625" style="20" customWidth="1"/>
    <col min="2818" max="2818" width="30.28515625" style="20" customWidth="1"/>
    <col min="2819" max="2825" width="8.7109375" style="20" customWidth="1"/>
    <col min="2826" max="3072" width="11.42578125" style="20"/>
    <col min="3073" max="3073" width="7.140625" style="20" customWidth="1"/>
    <col min="3074" max="3074" width="30.28515625" style="20" customWidth="1"/>
    <col min="3075" max="3081" width="8.7109375" style="20" customWidth="1"/>
    <col min="3082" max="3328" width="11.42578125" style="20"/>
    <col min="3329" max="3329" width="7.140625" style="20" customWidth="1"/>
    <col min="3330" max="3330" width="30.28515625" style="20" customWidth="1"/>
    <col min="3331" max="3337" width="8.7109375" style="20" customWidth="1"/>
    <col min="3338" max="3584" width="11.42578125" style="20"/>
    <col min="3585" max="3585" width="7.140625" style="20" customWidth="1"/>
    <col min="3586" max="3586" width="30.28515625" style="20" customWidth="1"/>
    <col min="3587" max="3593" width="8.7109375" style="20" customWidth="1"/>
    <col min="3594" max="3840" width="11.42578125" style="20"/>
    <col min="3841" max="3841" width="7.140625" style="20" customWidth="1"/>
    <col min="3842" max="3842" width="30.28515625" style="20" customWidth="1"/>
    <col min="3843" max="3849" width="8.7109375" style="20" customWidth="1"/>
    <col min="3850" max="4096" width="11.42578125" style="20"/>
    <col min="4097" max="4097" width="7.140625" style="20" customWidth="1"/>
    <col min="4098" max="4098" width="30.28515625" style="20" customWidth="1"/>
    <col min="4099" max="4105" width="8.7109375" style="20" customWidth="1"/>
    <col min="4106" max="4352" width="11.42578125" style="20"/>
    <col min="4353" max="4353" width="7.140625" style="20" customWidth="1"/>
    <col min="4354" max="4354" width="30.28515625" style="20" customWidth="1"/>
    <col min="4355" max="4361" width="8.7109375" style="20" customWidth="1"/>
    <col min="4362" max="4608" width="11.42578125" style="20"/>
    <col min="4609" max="4609" width="7.140625" style="20" customWidth="1"/>
    <col min="4610" max="4610" width="30.28515625" style="20" customWidth="1"/>
    <col min="4611" max="4617" width="8.7109375" style="20" customWidth="1"/>
    <col min="4618" max="4864" width="11.42578125" style="20"/>
    <col min="4865" max="4865" width="7.140625" style="20" customWidth="1"/>
    <col min="4866" max="4866" width="30.28515625" style="20" customWidth="1"/>
    <col min="4867" max="4873" width="8.7109375" style="20" customWidth="1"/>
    <col min="4874" max="5120" width="11.42578125" style="20"/>
    <col min="5121" max="5121" width="7.140625" style="20" customWidth="1"/>
    <col min="5122" max="5122" width="30.28515625" style="20" customWidth="1"/>
    <col min="5123" max="5129" width="8.7109375" style="20" customWidth="1"/>
    <col min="5130" max="5376" width="11.42578125" style="20"/>
    <col min="5377" max="5377" width="7.140625" style="20" customWidth="1"/>
    <col min="5378" max="5378" width="30.28515625" style="20" customWidth="1"/>
    <col min="5379" max="5385" width="8.7109375" style="20" customWidth="1"/>
    <col min="5386" max="5632" width="11.42578125" style="20"/>
    <col min="5633" max="5633" width="7.140625" style="20" customWidth="1"/>
    <col min="5634" max="5634" width="30.28515625" style="20" customWidth="1"/>
    <col min="5635" max="5641" width="8.7109375" style="20" customWidth="1"/>
    <col min="5642" max="5888" width="11.42578125" style="20"/>
    <col min="5889" max="5889" width="7.140625" style="20" customWidth="1"/>
    <col min="5890" max="5890" width="30.28515625" style="20" customWidth="1"/>
    <col min="5891" max="5897" width="8.7109375" style="20" customWidth="1"/>
    <col min="5898" max="6144" width="11.42578125" style="20"/>
    <col min="6145" max="6145" width="7.140625" style="20" customWidth="1"/>
    <col min="6146" max="6146" width="30.28515625" style="20" customWidth="1"/>
    <col min="6147" max="6153" width="8.7109375" style="20" customWidth="1"/>
    <col min="6154" max="6400" width="11.42578125" style="20"/>
    <col min="6401" max="6401" width="7.140625" style="20" customWidth="1"/>
    <col min="6402" max="6402" width="30.28515625" style="20" customWidth="1"/>
    <col min="6403" max="6409" width="8.7109375" style="20" customWidth="1"/>
    <col min="6410" max="6656" width="11.42578125" style="20"/>
    <col min="6657" max="6657" width="7.140625" style="20" customWidth="1"/>
    <col min="6658" max="6658" width="30.28515625" style="20" customWidth="1"/>
    <col min="6659" max="6665" width="8.7109375" style="20" customWidth="1"/>
    <col min="6666" max="6912" width="11.42578125" style="20"/>
    <col min="6913" max="6913" width="7.140625" style="20" customWidth="1"/>
    <col min="6914" max="6914" width="30.28515625" style="20" customWidth="1"/>
    <col min="6915" max="6921" width="8.7109375" style="20" customWidth="1"/>
    <col min="6922" max="7168" width="11.42578125" style="20"/>
    <col min="7169" max="7169" width="7.140625" style="20" customWidth="1"/>
    <col min="7170" max="7170" width="30.28515625" style="20" customWidth="1"/>
    <col min="7171" max="7177" width="8.7109375" style="20" customWidth="1"/>
    <col min="7178" max="7424" width="11.42578125" style="20"/>
    <col min="7425" max="7425" width="7.140625" style="20" customWidth="1"/>
    <col min="7426" max="7426" width="30.28515625" style="20" customWidth="1"/>
    <col min="7427" max="7433" width="8.7109375" style="20" customWidth="1"/>
    <col min="7434" max="7680" width="11.42578125" style="20"/>
    <col min="7681" max="7681" width="7.140625" style="20" customWidth="1"/>
    <col min="7682" max="7682" width="30.28515625" style="20" customWidth="1"/>
    <col min="7683" max="7689" width="8.7109375" style="20" customWidth="1"/>
    <col min="7690" max="7936" width="11.42578125" style="20"/>
    <col min="7937" max="7937" width="7.140625" style="20" customWidth="1"/>
    <col min="7938" max="7938" width="30.28515625" style="20" customWidth="1"/>
    <col min="7939" max="7945" width="8.7109375" style="20" customWidth="1"/>
    <col min="7946" max="8192" width="11.42578125" style="20"/>
    <col min="8193" max="8193" width="7.140625" style="20" customWidth="1"/>
    <col min="8194" max="8194" width="30.28515625" style="20" customWidth="1"/>
    <col min="8195" max="8201" width="8.7109375" style="20" customWidth="1"/>
    <col min="8202" max="8448" width="11.42578125" style="20"/>
    <col min="8449" max="8449" width="7.140625" style="20" customWidth="1"/>
    <col min="8450" max="8450" width="30.28515625" style="20" customWidth="1"/>
    <col min="8451" max="8457" width="8.7109375" style="20" customWidth="1"/>
    <col min="8458" max="8704" width="11.42578125" style="20"/>
    <col min="8705" max="8705" width="7.140625" style="20" customWidth="1"/>
    <col min="8706" max="8706" width="30.28515625" style="20" customWidth="1"/>
    <col min="8707" max="8713" width="8.7109375" style="20" customWidth="1"/>
    <col min="8714" max="8960" width="11.42578125" style="20"/>
    <col min="8961" max="8961" width="7.140625" style="20" customWidth="1"/>
    <col min="8962" max="8962" width="30.28515625" style="20" customWidth="1"/>
    <col min="8963" max="8969" width="8.7109375" style="20" customWidth="1"/>
    <col min="8970" max="9216" width="11.42578125" style="20"/>
    <col min="9217" max="9217" width="7.140625" style="20" customWidth="1"/>
    <col min="9218" max="9218" width="30.28515625" style="20" customWidth="1"/>
    <col min="9219" max="9225" width="8.7109375" style="20" customWidth="1"/>
    <col min="9226" max="9472" width="11.42578125" style="20"/>
    <col min="9473" max="9473" width="7.140625" style="20" customWidth="1"/>
    <col min="9474" max="9474" width="30.28515625" style="20" customWidth="1"/>
    <col min="9475" max="9481" width="8.7109375" style="20" customWidth="1"/>
    <col min="9482" max="9728" width="11.42578125" style="20"/>
    <col min="9729" max="9729" width="7.140625" style="20" customWidth="1"/>
    <col min="9730" max="9730" width="30.28515625" style="20" customWidth="1"/>
    <col min="9731" max="9737" width="8.7109375" style="20" customWidth="1"/>
    <col min="9738" max="9984" width="11.42578125" style="20"/>
    <col min="9985" max="9985" width="7.140625" style="20" customWidth="1"/>
    <col min="9986" max="9986" width="30.28515625" style="20" customWidth="1"/>
    <col min="9987" max="9993" width="8.7109375" style="20" customWidth="1"/>
    <col min="9994" max="10240" width="11.42578125" style="20"/>
    <col min="10241" max="10241" width="7.140625" style="20" customWidth="1"/>
    <col min="10242" max="10242" width="30.28515625" style="20" customWidth="1"/>
    <col min="10243" max="10249" width="8.7109375" style="20" customWidth="1"/>
    <col min="10250" max="10496" width="11.42578125" style="20"/>
    <col min="10497" max="10497" width="7.140625" style="20" customWidth="1"/>
    <col min="10498" max="10498" width="30.28515625" style="20" customWidth="1"/>
    <col min="10499" max="10505" width="8.7109375" style="20" customWidth="1"/>
    <col min="10506" max="10752" width="11.42578125" style="20"/>
    <col min="10753" max="10753" width="7.140625" style="20" customWidth="1"/>
    <col min="10754" max="10754" width="30.28515625" style="20" customWidth="1"/>
    <col min="10755" max="10761" width="8.7109375" style="20" customWidth="1"/>
    <col min="10762" max="11008" width="11.42578125" style="20"/>
    <col min="11009" max="11009" width="7.140625" style="20" customWidth="1"/>
    <col min="11010" max="11010" width="30.28515625" style="20" customWidth="1"/>
    <col min="11011" max="11017" width="8.7109375" style="20" customWidth="1"/>
    <col min="11018" max="11264" width="11.42578125" style="20"/>
    <col min="11265" max="11265" width="7.140625" style="20" customWidth="1"/>
    <col min="11266" max="11266" width="30.28515625" style="20" customWidth="1"/>
    <col min="11267" max="11273" width="8.7109375" style="20" customWidth="1"/>
    <col min="11274" max="11520" width="11.42578125" style="20"/>
    <col min="11521" max="11521" width="7.140625" style="20" customWidth="1"/>
    <col min="11522" max="11522" width="30.28515625" style="20" customWidth="1"/>
    <col min="11523" max="11529" width="8.7109375" style="20" customWidth="1"/>
    <col min="11530" max="11776" width="11.42578125" style="20"/>
    <col min="11777" max="11777" width="7.140625" style="20" customWidth="1"/>
    <col min="11778" max="11778" width="30.28515625" style="20" customWidth="1"/>
    <col min="11779" max="11785" width="8.7109375" style="20" customWidth="1"/>
    <col min="11786" max="12032" width="11.42578125" style="20"/>
    <col min="12033" max="12033" width="7.140625" style="20" customWidth="1"/>
    <col min="12034" max="12034" width="30.28515625" style="20" customWidth="1"/>
    <col min="12035" max="12041" width="8.7109375" style="20" customWidth="1"/>
    <col min="12042" max="12288" width="11.42578125" style="20"/>
    <col min="12289" max="12289" width="7.140625" style="20" customWidth="1"/>
    <col min="12290" max="12290" width="30.28515625" style="20" customWidth="1"/>
    <col min="12291" max="12297" width="8.7109375" style="20" customWidth="1"/>
    <col min="12298" max="12544" width="11.42578125" style="20"/>
    <col min="12545" max="12545" width="7.140625" style="20" customWidth="1"/>
    <col min="12546" max="12546" width="30.28515625" style="20" customWidth="1"/>
    <col min="12547" max="12553" width="8.7109375" style="20" customWidth="1"/>
    <col min="12554" max="12800" width="11.42578125" style="20"/>
    <col min="12801" max="12801" width="7.140625" style="20" customWidth="1"/>
    <col min="12802" max="12802" width="30.28515625" style="20" customWidth="1"/>
    <col min="12803" max="12809" width="8.7109375" style="20" customWidth="1"/>
    <col min="12810" max="13056" width="11.42578125" style="20"/>
    <col min="13057" max="13057" width="7.140625" style="20" customWidth="1"/>
    <col min="13058" max="13058" width="30.28515625" style="20" customWidth="1"/>
    <col min="13059" max="13065" width="8.7109375" style="20" customWidth="1"/>
    <col min="13066" max="13312" width="11.42578125" style="20"/>
    <col min="13313" max="13313" width="7.140625" style="20" customWidth="1"/>
    <col min="13314" max="13314" width="30.28515625" style="20" customWidth="1"/>
    <col min="13315" max="13321" width="8.7109375" style="20" customWidth="1"/>
    <col min="13322" max="13568" width="11.42578125" style="20"/>
    <col min="13569" max="13569" width="7.140625" style="20" customWidth="1"/>
    <col min="13570" max="13570" width="30.28515625" style="20" customWidth="1"/>
    <col min="13571" max="13577" width="8.7109375" style="20" customWidth="1"/>
    <col min="13578" max="13824" width="11.42578125" style="20"/>
    <col min="13825" max="13825" width="7.140625" style="20" customWidth="1"/>
    <col min="13826" max="13826" width="30.28515625" style="20" customWidth="1"/>
    <col min="13827" max="13833" width="8.7109375" style="20" customWidth="1"/>
    <col min="13834" max="14080" width="11.42578125" style="20"/>
    <col min="14081" max="14081" width="7.140625" style="20" customWidth="1"/>
    <col min="14082" max="14082" width="30.28515625" style="20" customWidth="1"/>
    <col min="14083" max="14089" width="8.7109375" style="20" customWidth="1"/>
    <col min="14090" max="14336" width="11.42578125" style="20"/>
    <col min="14337" max="14337" width="7.140625" style="20" customWidth="1"/>
    <col min="14338" max="14338" width="30.28515625" style="20" customWidth="1"/>
    <col min="14339" max="14345" width="8.7109375" style="20" customWidth="1"/>
    <col min="14346" max="14592" width="11.42578125" style="20"/>
    <col min="14593" max="14593" width="7.140625" style="20" customWidth="1"/>
    <col min="14594" max="14594" width="30.28515625" style="20" customWidth="1"/>
    <col min="14595" max="14601" width="8.7109375" style="20" customWidth="1"/>
    <col min="14602" max="14848" width="11.42578125" style="20"/>
    <col min="14849" max="14849" width="7.140625" style="20" customWidth="1"/>
    <col min="14850" max="14850" width="30.28515625" style="20" customWidth="1"/>
    <col min="14851" max="14857" width="8.7109375" style="20" customWidth="1"/>
    <col min="14858" max="15104" width="11.42578125" style="20"/>
    <col min="15105" max="15105" width="7.140625" style="20" customWidth="1"/>
    <col min="15106" max="15106" width="30.28515625" style="20" customWidth="1"/>
    <col min="15107" max="15113" width="8.7109375" style="20" customWidth="1"/>
    <col min="15114" max="15360" width="11.42578125" style="20"/>
    <col min="15361" max="15361" width="7.140625" style="20" customWidth="1"/>
    <col min="15362" max="15362" width="30.28515625" style="20" customWidth="1"/>
    <col min="15363" max="15369" width="8.7109375" style="20" customWidth="1"/>
    <col min="15370" max="15616" width="11.42578125" style="20"/>
    <col min="15617" max="15617" width="7.140625" style="20" customWidth="1"/>
    <col min="15618" max="15618" width="30.28515625" style="20" customWidth="1"/>
    <col min="15619" max="15625" width="8.7109375" style="20" customWidth="1"/>
    <col min="15626" max="15872" width="11.42578125" style="20"/>
    <col min="15873" max="15873" width="7.140625" style="20" customWidth="1"/>
    <col min="15874" max="15874" width="30.28515625" style="20" customWidth="1"/>
    <col min="15875" max="15881" width="8.7109375" style="20" customWidth="1"/>
    <col min="15882" max="16128" width="11.42578125" style="20"/>
    <col min="16129" max="16129" width="7.140625" style="20" customWidth="1"/>
    <col min="16130" max="16130" width="30.28515625" style="20" customWidth="1"/>
    <col min="16131" max="16137" width="8.7109375" style="20" customWidth="1"/>
    <col min="16138" max="16384" width="11.42578125" style="20"/>
  </cols>
  <sheetData>
    <row r="1" spans="1:10" x14ac:dyDescent="0.2">
      <c r="A1" s="19" t="s">
        <v>125</v>
      </c>
    </row>
    <row r="2" spans="1:10" x14ac:dyDescent="0.2">
      <c r="B2" s="21" t="s">
        <v>124</v>
      </c>
    </row>
    <row r="3" spans="1:10" x14ac:dyDescent="0.2">
      <c r="B3" s="21" t="s">
        <v>67</v>
      </c>
    </row>
    <row r="5" spans="1:10" s="21" customFormat="1" x14ac:dyDescent="0.2">
      <c r="A5" s="20" t="s">
        <v>97</v>
      </c>
      <c r="B5" s="20"/>
      <c r="C5" s="19">
        <v>2005</v>
      </c>
      <c r="D5" s="19">
        <v>2006</v>
      </c>
      <c r="E5" s="19">
        <v>2007</v>
      </c>
      <c r="F5" s="19">
        <v>2008</v>
      </c>
      <c r="G5" s="19">
        <v>2009</v>
      </c>
      <c r="H5" s="19">
        <v>2010</v>
      </c>
      <c r="I5" s="19">
        <v>2011</v>
      </c>
    </row>
    <row r="6" spans="1:10" s="21" customFormat="1" ht="15" x14ac:dyDescent="0.25">
      <c r="A6" s="20" t="s">
        <v>84</v>
      </c>
      <c r="B6" t="s">
        <v>98</v>
      </c>
      <c r="C6" s="21">
        <v>9</v>
      </c>
      <c r="D6" s="21">
        <v>9.3320000000000007</v>
      </c>
      <c r="E6" s="21">
        <v>9.968</v>
      </c>
      <c r="F6" s="21">
        <v>10.301</v>
      </c>
      <c r="G6" s="21">
        <v>10.833</v>
      </c>
      <c r="H6" s="21">
        <v>11.016999999999999</v>
      </c>
      <c r="I6" s="21">
        <v>10.510999999999999</v>
      </c>
    </row>
    <row r="7" spans="1:10" s="21" customFormat="1" ht="15" x14ac:dyDescent="0.25">
      <c r="A7" s="20" t="s">
        <v>69</v>
      </c>
      <c r="B7" t="s">
        <v>99</v>
      </c>
      <c r="C7" s="21">
        <v>207.36799999999999</v>
      </c>
      <c r="D7" s="21">
        <v>212.71799999999999</v>
      </c>
      <c r="E7" s="21">
        <v>238.49600000000001</v>
      </c>
      <c r="F7" s="21">
        <v>260.81299999999999</v>
      </c>
      <c r="G7" s="21">
        <v>273.48599999999999</v>
      </c>
      <c r="H7" s="21">
        <v>308.16800000000001</v>
      </c>
      <c r="I7" s="21">
        <v>312.67500000000001</v>
      </c>
      <c r="J7" s="25"/>
    </row>
    <row r="8" spans="1:10" s="21" customFormat="1" ht="15" x14ac:dyDescent="0.25">
      <c r="A8" s="20" t="s">
        <v>70</v>
      </c>
      <c r="B8" t="s">
        <v>100</v>
      </c>
      <c r="C8" s="21">
        <v>28.661000000000001</v>
      </c>
      <c r="D8" s="21">
        <v>31.463999999999999</v>
      </c>
      <c r="E8" s="21">
        <v>35.119999999999997</v>
      </c>
      <c r="F8" s="21">
        <v>36.241999999999997</v>
      </c>
      <c r="G8" s="21">
        <v>34.691000000000003</v>
      </c>
      <c r="H8" s="21">
        <v>40.619</v>
      </c>
      <c r="I8" s="21">
        <v>39.085000000000001</v>
      </c>
    </row>
    <row r="9" spans="1:10" s="21" customFormat="1" ht="15" x14ac:dyDescent="0.25">
      <c r="A9" s="20" t="s">
        <v>94</v>
      </c>
      <c r="B9" t="s">
        <v>101</v>
      </c>
      <c r="C9" s="21">
        <v>20.945</v>
      </c>
      <c r="D9" s="21">
        <v>21.704000000000001</v>
      </c>
      <c r="E9" s="21">
        <v>24.120999999999999</v>
      </c>
      <c r="F9" s="21">
        <v>25.869</v>
      </c>
      <c r="G9" s="21">
        <v>28.536000000000001</v>
      </c>
      <c r="H9" s="21">
        <v>31.782</v>
      </c>
      <c r="I9" s="21">
        <v>31.510999999999999</v>
      </c>
    </row>
    <row r="10" spans="1:10" s="21" customFormat="1" ht="15" x14ac:dyDescent="0.25">
      <c r="A10" s="20" t="s">
        <v>95</v>
      </c>
      <c r="B10" t="s">
        <v>102</v>
      </c>
      <c r="C10" s="21">
        <v>194</v>
      </c>
      <c r="D10" s="21">
        <v>237</v>
      </c>
      <c r="E10" s="21">
        <v>84</v>
      </c>
      <c r="F10" s="21">
        <v>257</v>
      </c>
      <c r="G10" s="21">
        <v>244</v>
      </c>
      <c r="H10" s="21">
        <v>226</v>
      </c>
      <c r="I10" s="21">
        <v>217</v>
      </c>
    </row>
    <row r="11" spans="1:10" s="21" customFormat="1" ht="15" x14ac:dyDescent="0.25">
      <c r="A11" s="20" t="s">
        <v>96</v>
      </c>
      <c r="B11" t="s">
        <v>103</v>
      </c>
      <c r="C11" s="21">
        <v>284</v>
      </c>
      <c r="D11" s="21">
        <v>222</v>
      </c>
      <c r="E11" s="21">
        <v>185</v>
      </c>
      <c r="F11" s="21">
        <v>215</v>
      </c>
      <c r="G11" s="21">
        <v>259</v>
      </c>
      <c r="H11" s="21">
        <v>275</v>
      </c>
      <c r="I11" s="21">
        <v>58</v>
      </c>
    </row>
    <row r="12" spans="1:10" s="21" customFormat="1" ht="15" x14ac:dyDescent="0.25">
      <c r="A12" s="20" t="s">
        <v>77</v>
      </c>
      <c r="B12" t="s">
        <v>104</v>
      </c>
      <c r="C12" s="21">
        <v>284</v>
      </c>
      <c r="D12" s="21">
        <v>273</v>
      </c>
      <c r="E12" s="21">
        <v>86</v>
      </c>
      <c r="F12" s="21">
        <v>56</v>
      </c>
      <c r="G12" s="21">
        <v>126</v>
      </c>
      <c r="H12" s="21">
        <v>259</v>
      </c>
      <c r="I12" s="21">
        <v>105</v>
      </c>
    </row>
    <row r="13" spans="1:10" s="21" customFormat="1" ht="15" x14ac:dyDescent="0.25">
      <c r="A13" s="20" t="s">
        <v>78</v>
      </c>
      <c r="B13" t="s">
        <v>105</v>
      </c>
      <c r="C13" s="21">
        <v>271</v>
      </c>
      <c r="D13" s="21">
        <v>297</v>
      </c>
      <c r="E13" s="21">
        <v>152</v>
      </c>
      <c r="F13" s="21">
        <v>196</v>
      </c>
      <c r="G13" s="21">
        <v>215</v>
      </c>
      <c r="H13" s="21">
        <v>170</v>
      </c>
      <c r="I13" s="21">
        <v>269</v>
      </c>
    </row>
    <row r="14" spans="1:10" s="21" customFormat="1" ht="15" x14ac:dyDescent="0.25">
      <c r="A14" s="20" t="s">
        <v>79</v>
      </c>
      <c r="B14" t="s">
        <v>106</v>
      </c>
      <c r="C14" s="21">
        <v>124</v>
      </c>
      <c r="D14" s="21">
        <v>30</v>
      </c>
      <c r="E14" s="21">
        <v>117</v>
      </c>
      <c r="F14" s="21">
        <v>73</v>
      </c>
      <c r="G14" s="21">
        <v>27</v>
      </c>
      <c r="H14" s="21">
        <v>94</v>
      </c>
      <c r="I14" s="21">
        <v>109</v>
      </c>
    </row>
    <row r="15" spans="1:10" s="21" customFormat="1" ht="15" x14ac:dyDescent="0.25">
      <c r="A15" s="20" t="s">
        <v>80</v>
      </c>
      <c r="B15" t="s">
        <v>107</v>
      </c>
      <c r="C15" s="21">
        <v>191</v>
      </c>
      <c r="D15" s="21">
        <v>117</v>
      </c>
      <c r="E15" s="21">
        <v>176</v>
      </c>
      <c r="F15" s="21">
        <v>63</v>
      </c>
      <c r="G15" s="21">
        <v>186</v>
      </c>
      <c r="H15" s="21">
        <v>99</v>
      </c>
      <c r="I15" s="21">
        <v>42</v>
      </c>
    </row>
    <row r="16" spans="1:10" s="21" customFormat="1" ht="15" x14ac:dyDescent="0.25">
      <c r="A16" s="20" t="s">
        <v>86</v>
      </c>
      <c r="B16" t="s">
        <v>108</v>
      </c>
      <c r="C16" s="21">
        <v>292</v>
      </c>
      <c r="D16" s="21">
        <v>222</v>
      </c>
      <c r="E16" s="21">
        <v>76</v>
      </c>
      <c r="F16" s="21">
        <v>172</v>
      </c>
      <c r="G16" s="21">
        <v>149</v>
      </c>
      <c r="H16" s="21">
        <v>87</v>
      </c>
      <c r="I16" s="21">
        <v>30</v>
      </c>
    </row>
    <row r="17" spans="1:17" s="21" customFormat="1" ht="15" x14ac:dyDescent="0.25">
      <c r="A17" s="20" t="s">
        <v>87</v>
      </c>
      <c r="B17" t="s">
        <v>109</v>
      </c>
      <c r="C17" s="21">
        <v>235</v>
      </c>
      <c r="D17" s="21">
        <v>93</v>
      </c>
      <c r="E17" s="21">
        <v>41</v>
      </c>
      <c r="F17" s="21">
        <v>178</v>
      </c>
      <c r="G17" s="21">
        <v>127</v>
      </c>
      <c r="H17" s="21">
        <v>288</v>
      </c>
      <c r="I17" s="21">
        <v>147</v>
      </c>
    </row>
    <row r="18" spans="1:17" s="21" customFormat="1" ht="15" x14ac:dyDescent="0.25">
      <c r="A18" s="20" t="s">
        <v>88</v>
      </c>
      <c r="B18" t="s">
        <v>110</v>
      </c>
      <c r="C18" s="21">
        <v>130</v>
      </c>
      <c r="D18" s="21">
        <v>243</v>
      </c>
      <c r="E18" s="21">
        <v>284</v>
      </c>
      <c r="F18" s="21">
        <v>67</v>
      </c>
      <c r="G18" s="21">
        <v>250</v>
      </c>
      <c r="H18" s="21">
        <v>180</v>
      </c>
      <c r="I18" s="21">
        <v>70</v>
      </c>
    </row>
    <row r="19" spans="1:17" s="21" customFormat="1" ht="15" x14ac:dyDescent="0.25">
      <c r="A19" s="20" t="s">
        <v>71</v>
      </c>
      <c r="B19" t="s">
        <v>111</v>
      </c>
      <c r="C19" s="21">
        <v>265</v>
      </c>
      <c r="D19" s="21">
        <v>24</v>
      </c>
      <c r="E19" s="21">
        <v>86</v>
      </c>
      <c r="F19" s="21">
        <v>169</v>
      </c>
      <c r="G19" s="21">
        <v>237</v>
      </c>
      <c r="H19" s="21">
        <v>275</v>
      </c>
      <c r="I19" s="21">
        <v>25</v>
      </c>
      <c r="L19"/>
      <c r="M19"/>
      <c r="N19"/>
      <c r="O19"/>
      <c r="P19"/>
      <c r="Q19"/>
    </row>
    <row r="20" spans="1:17" s="21" customFormat="1" ht="15" x14ac:dyDescent="0.25">
      <c r="A20" s="20" t="s">
        <v>75</v>
      </c>
      <c r="B20" t="s">
        <v>112</v>
      </c>
      <c r="C20" s="21">
        <v>89</v>
      </c>
      <c r="D20" s="21">
        <v>295</v>
      </c>
      <c r="E20" s="21">
        <v>75</v>
      </c>
      <c r="F20" s="21">
        <v>296</v>
      </c>
      <c r="G20" s="21">
        <v>169</v>
      </c>
      <c r="H20" s="21">
        <v>116</v>
      </c>
      <c r="I20" s="21">
        <v>134</v>
      </c>
      <c r="L20"/>
      <c r="M20"/>
      <c r="N20"/>
      <c r="O20"/>
      <c r="P20"/>
      <c r="Q20"/>
    </row>
    <row r="21" spans="1:17" s="21" customFormat="1" ht="15" x14ac:dyDescent="0.25">
      <c r="A21" s="20" t="s">
        <v>76</v>
      </c>
      <c r="B21" t="s">
        <v>113</v>
      </c>
      <c r="C21" s="21">
        <v>293</v>
      </c>
      <c r="D21" s="21">
        <v>262</v>
      </c>
      <c r="E21" s="21">
        <v>44</v>
      </c>
      <c r="F21" s="21">
        <v>117</v>
      </c>
      <c r="G21" s="21">
        <v>33</v>
      </c>
      <c r="H21" s="21">
        <v>187</v>
      </c>
      <c r="I21" s="21">
        <v>230</v>
      </c>
      <c r="L21"/>
      <c r="M21"/>
      <c r="N21"/>
      <c r="O21"/>
      <c r="P21"/>
      <c r="Q21"/>
    </row>
    <row r="22" spans="1:17" s="21" customFormat="1" ht="15" x14ac:dyDescent="0.25">
      <c r="A22" s="20" t="s">
        <v>81</v>
      </c>
      <c r="B22" t="s">
        <v>114</v>
      </c>
      <c r="C22" s="21">
        <v>275</v>
      </c>
      <c r="D22" s="21">
        <v>161</v>
      </c>
      <c r="E22" s="21">
        <v>242</v>
      </c>
      <c r="F22" s="21">
        <v>197</v>
      </c>
      <c r="G22" s="21">
        <v>215</v>
      </c>
      <c r="H22" s="21">
        <v>233</v>
      </c>
      <c r="I22" s="21">
        <v>278</v>
      </c>
      <c r="L22"/>
      <c r="M22"/>
      <c r="N22"/>
      <c r="O22"/>
      <c r="P22"/>
      <c r="Q22"/>
    </row>
    <row r="23" spans="1:17" s="21" customFormat="1" ht="15" x14ac:dyDescent="0.25">
      <c r="A23" s="20" t="s">
        <v>82</v>
      </c>
      <c r="B23" t="s">
        <v>115</v>
      </c>
      <c r="C23" s="21">
        <v>91</v>
      </c>
      <c r="D23" s="21">
        <v>175</v>
      </c>
      <c r="E23" s="21">
        <v>197</v>
      </c>
      <c r="F23" s="21">
        <v>208</v>
      </c>
      <c r="G23" s="21">
        <v>272</v>
      </c>
      <c r="H23" s="21">
        <v>254</v>
      </c>
      <c r="I23" s="21">
        <v>54</v>
      </c>
      <c r="L23"/>
      <c r="M23"/>
      <c r="N23"/>
      <c r="O23"/>
      <c r="P23"/>
      <c r="Q23"/>
    </row>
    <row r="24" spans="1:17" s="21" customFormat="1" ht="15" x14ac:dyDescent="0.25">
      <c r="A24" s="20" t="s">
        <v>89</v>
      </c>
      <c r="B24" t="s">
        <v>116</v>
      </c>
      <c r="C24" s="21">
        <v>50</v>
      </c>
      <c r="D24" s="21">
        <v>157</v>
      </c>
      <c r="E24" s="21">
        <v>159</v>
      </c>
      <c r="F24" s="21">
        <v>208</v>
      </c>
      <c r="G24" s="21">
        <v>168</v>
      </c>
      <c r="H24" s="21">
        <v>264</v>
      </c>
      <c r="I24" s="21">
        <v>202</v>
      </c>
    </row>
    <row r="25" spans="1:17" s="21" customFormat="1" ht="15" x14ac:dyDescent="0.25">
      <c r="A25" s="20" t="s">
        <v>90</v>
      </c>
      <c r="B25" t="s">
        <v>117</v>
      </c>
      <c r="C25" s="21">
        <v>194</v>
      </c>
      <c r="D25" s="21">
        <v>98</v>
      </c>
      <c r="E25" s="21">
        <v>106</v>
      </c>
      <c r="F25" s="21">
        <v>51</v>
      </c>
      <c r="G25" s="21">
        <v>96</v>
      </c>
      <c r="H25" s="21">
        <v>81</v>
      </c>
      <c r="I25" s="21">
        <v>140</v>
      </c>
    </row>
    <row r="26" spans="1:17" s="21" customFormat="1" ht="15" x14ac:dyDescent="0.25">
      <c r="A26" s="20" t="s">
        <v>91</v>
      </c>
      <c r="B26" t="s">
        <v>119</v>
      </c>
      <c r="C26" s="21">
        <v>268</v>
      </c>
      <c r="D26" s="21">
        <v>192</v>
      </c>
      <c r="E26" s="21">
        <v>55</v>
      </c>
      <c r="F26" s="21">
        <v>274</v>
      </c>
      <c r="G26" s="21">
        <v>53</v>
      </c>
      <c r="H26" s="21">
        <v>280</v>
      </c>
      <c r="I26" s="21">
        <v>176</v>
      </c>
    </row>
    <row r="27" spans="1:17" s="21" customFormat="1" ht="15" x14ac:dyDescent="0.25">
      <c r="A27" s="20" t="s">
        <v>92</v>
      </c>
      <c r="B27" t="s">
        <v>118</v>
      </c>
      <c r="C27" s="21">
        <v>262</v>
      </c>
      <c r="D27" s="21">
        <v>106</v>
      </c>
      <c r="E27" s="21">
        <v>136</v>
      </c>
      <c r="F27" s="21">
        <v>176</v>
      </c>
      <c r="G27" s="21">
        <v>293</v>
      </c>
      <c r="H27" s="21">
        <v>35</v>
      </c>
      <c r="I27" s="21">
        <v>26</v>
      </c>
    </row>
    <row r="28" spans="1:17" s="21" customFormat="1" ht="15" x14ac:dyDescent="0.25">
      <c r="A28" s="20" t="s">
        <v>93</v>
      </c>
      <c r="B28" t="s">
        <v>120</v>
      </c>
      <c r="C28" s="21">
        <v>120</v>
      </c>
      <c r="D28" s="21">
        <v>288</v>
      </c>
      <c r="E28" s="21">
        <v>194</v>
      </c>
      <c r="F28" s="21">
        <v>129</v>
      </c>
      <c r="G28" s="21">
        <v>167</v>
      </c>
      <c r="H28" s="21">
        <v>266</v>
      </c>
      <c r="I28" s="21">
        <v>248</v>
      </c>
    </row>
    <row r="29" spans="1:17" s="21" customFormat="1" ht="15" x14ac:dyDescent="0.25">
      <c r="A29" s="20" t="s">
        <v>83</v>
      </c>
      <c r="B29" t="s">
        <v>121</v>
      </c>
      <c r="C29" s="21">
        <v>69</v>
      </c>
      <c r="D29" s="21">
        <v>83</v>
      </c>
      <c r="E29" s="21">
        <v>186</v>
      </c>
      <c r="F29" s="21">
        <v>237</v>
      </c>
      <c r="G29" s="21">
        <v>216</v>
      </c>
      <c r="H29" s="21">
        <v>219</v>
      </c>
      <c r="I29" s="21">
        <v>87</v>
      </c>
    </row>
    <row r="30" spans="1:17" s="21" customFormat="1" ht="15" x14ac:dyDescent="0.25">
      <c r="A30" s="20" t="s">
        <v>68</v>
      </c>
      <c r="B30" t="s">
        <v>122</v>
      </c>
      <c r="C30" s="21">
        <v>84</v>
      </c>
      <c r="D30" s="21">
        <v>175</v>
      </c>
      <c r="E30" s="21">
        <v>263</v>
      </c>
      <c r="F30" s="21">
        <v>111</v>
      </c>
      <c r="G30" s="21">
        <v>92</v>
      </c>
      <c r="H30" s="21">
        <v>231</v>
      </c>
      <c r="I30" s="21">
        <v>63</v>
      </c>
    </row>
    <row r="31" spans="1:17" s="21" customFormat="1" ht="15" x14ac:dyDescent="0.25">
      <c r="A31" s="20" t="s">
        <v>85</v>
      </c>
      <c r="B31" t="s">
        <v>123</v>
      </c>
      <c r="C31" s="21">
        <v>161</v>
      </c>
      <c r="D31" s="21">
        <v>72</v>
      </c>
      <c r="E31" s="21">
        <v>240</v>
      </c>
      <c r="F31" s="21">
        <v>91</v>
      </c>
      <c r="G31" s="21">
        <v>297</v>
      </c>
      <c r="H31" s="21">
        <v>57</v>
      </c>
      <c r="I31" s="21">
        <v>253</v>
      </c>
    </row>
    <row r="32" spans="1:17" s="21" customFormat="1" x14ac:dyDescent="0.2">
      <c r="A32" s="20" t="s">
        <v>72</v>
      </c>
      <c r="B32" s="21" t="s">
        <v>74</v>
      </c>
      <c r="C32" s="21">
        <f>SUM(C6:C31)</f>
        <v>4491.9740000000002</v>
      </c>
      <c r="D32" s="21">
        <f t="shared" ref="D32:I32" si="0">SUM(D6:D31)</f>
        <v>4097.2179999999998</v>
      </c>
      <c r="E32" s="21">
        <f t="shared" si="0"/>
        <v>3491.7049999999999</v>
      </c>
      <c r="F32" s="21">
        <f t="shared" si="0"/>
        <v>3874.2249999999999</v>
      </c>
      <c r="G32" s="21">
        <f t="shared" si="0"/>
        <v>4238.5460000000003</v>
      </c>
      <c r="H32" s="21">
        <f t="shared" si="0"/>
        <v>4567.5860000000002</v>
      </c>
      <c r="I32" s="21">
        <f t="shared" si="0"/>
        <v>3356.7820000000002</v>
      </c>
    </row>
    <row r="33" spans="1:1" s="21" customFormat="1" x14ac:dyDescent="0.2">
      <c r="A33" s="20"/>
    </row>
    <row r="34" spans="1:1" s="21" customFormat="1" x14ac:dyDescent="0.2"/>
    <row r="35" spans="1:1" s="21" customFormat="1" x14ac:dyDescent="0.2">
      <c r="A35" s="20"/>
    </row>
    <row r="36" spans="1:1" s="21" customFormat="1" x14ac:dyDescent="0.2">
      <c r="A36" s="20"/>
    </row>
    <row r="37" spans="1:1" s="21" customFormat="1" x14ac:dyDescent="0.2">
      <c r="A37" s="20"/>
    </row>
    <row r="38" spans="1:1" s="21" customFormat="1" x14ac:dyDescent="0.2">
      <c r="A38" s="20"/>
    </row>
    <row r="39" spans="1:1" s="21" customFormat="1" x14ac:dyDescent="0.2">
      <c r="A39" s="20"/>
    </row>
    <row r="40" spans="1:1" s="21" customFormat="1" x14ac:dyDescent="0.2">
      <c r="A40" s="20"/>
    </row>
    <row r="41" spans="1:1" s="21" customFormat="1" x14ac:dyDescent="0.2">
      <c r="A41" s="20"/>
    </row>
    <row r="42" spans="1:1" s="21" customFormat="1" x14ac:dyDescent="0.2">
      <c r="A42" s="20"/>
    </row>
    <row r="43" spans="1:1" s="21" customFormat="1" x14ac:dyDescent="0.2">
      <c r="A43" s="20"/>
    </row>
    <row r="44" spans="1:1" s="21" customFormat="1" x14ac:dyDescent="0.2">
      <c r="A44" s="20"/>
    </row>
    <row r="45" spans="1:1" s="21" customFormat="1" x14ac:dyDescent="0.2">
      <c r="A45" s="20"/>
    </row>
    <row r="46" spans="1:1" s="21" customFormat="1" x14ac:dyDescent="0.2">
      <c r="A46" s="20"/>
    </row>
    <row r="47" spans="1:1" s="21" customFormat="1" x14ac:dyDescent="0.2">
      <c r="A47" s="20"/>
    </row>
    <row r="48" spans="1:1" s="21" customFormat="1" x14ac:dyDescent="0.2">
      <c r="A48" s="20"/>
    </row>
    <row r="49" spans="1:1" s="21" customFormat="1" x14ac:dyDescent="0.2">
      <c r="A49" s="20"/>
    </row>
    <row r="50" spans="1:1" s="21" customFormat="1" x14ac:dyDescent="0.2">
      <c r="A50" s="20"/>
    </row>
    <row r="51" spans="1:1" s="21" customFormat="1" x14ac:dyDescent="0.2">
      <c r="A51" s="20"/>
    </row>
    <row r="52" spans="1:1" s="21" customFormat="1" x14ac:dyDescent="0.2">
      <c r="A52" s="20"/>
    </row>
    <row r="53" spans="1:1" s="21" customFormat="1" x14ac:dyDescent="0.2">
      <c r="A53" s="20"/>
    </row>
    <row r="54" spans="1:1" s="21" customFormat="1" x14ac:dyDescent="0.2">
      <c r="A54" s="20"/>
    </row>
    <row r="55" spans="1:1" s="21" customFormat="1" x14ac:dyDescent="0.2">
      <c r="A55" s="20"/>
    </row>
    <row r="56" spans="1:1" s="21" customFormat="1" x14ac:dyDescent="0.2">
      <c r="A56" s="20"/>
    </row>
    <row r="57" spans="1:1" s="21" customFormat="1" x14ac:dyDescent="0.2">
      <c r="A57" s="20"/>
    </row>
    <row r="58" spans="1:1" s="21" customFormat="1" x14ac:dyDescent="0.2">
      <c r="A58" s="20"/>
    </row>
    <row r="59" spans="1:1" s="21" customFormat="1" x14ac:dyDescent="0.2">
      <c r="A59" s="20"/>
    </row>
    <row r="60" spans="1:1" s="21" customFormat="1" x14ac:dyDescent="0.2">
      <c r="A60" s="20"/>
    </row>
    <row r="61" spans="1:1" s="21" customFormat="1" x14ac:dyDescent="0.2">
      <c r="A61" s="20"/>
    </row>
    <row r="62" spans="1:1" s="21" customFormat="1" x14ac:dyDescent="0.2">
      <c r="A62" s="20"/>
    </row>
    <row r="63" spans="1:1" s="21" customFormat="1" x14ac:dyDescent="0.2">
      <c r="A63" s="20"/>
    </row>
    <row r="64" spans="1:1" s="21" customFormat="1" x14ac:dyDescent="0.2">
      <c r="A64" s="20"/>
    </row>
    <row r="65" spans="1:1" s="21" customFormat="1" x14ac:dyDescent="0.2">
      <c r="A65" s="20"/>
    </row>
    <row r="66" spans="1:1" s="21" customFormat="1" x14ac:dyDescent="0.2">
      <c r="A66" s="20"/>
    </row>
    <row r="67" spans="1:1" s="21" customFormat="1" x14ac:dyDescent="0.2">
      <c r="A67" s="20"/>
    </row>
    <row r="68" spans="1:1" s="21" customFormat="1" x14ac:dyDescent="0.2">
      <c r="A68" s="20"/>
    </row>
    <row r="69" spans="1:1" s="21" customFormat="1" x14ac:dyDescent="0.2">
      <c r="A69" s="20"/>
    </row>
    <row r="70" spans="1:1" s="21" customFormat="1" x14ac:dyDescent="0.2">
      <c r="A70" s="20"/>
    </row>
    <row r="71" spans="1:1" s="21" customFormat="1" x14ac:dyDescent="0.2">
      <c r="A71" s="20"/>
    </row>
    <row r="72" spans="1:1" s="21" customFormat="1" x14ac:dyDescent="0.2">
      <c r="A72" s="20"/>
    </row>
    <row r="73" spans="1:1" s="21" customFormat="1" x14ac:dyDescent="0.2">
      <c r="A73" s="20"/>
    </row>
    <row r="74" spans="1:1" s="21" customFormat="1" x14ac:dyDescent="0.2">
      <c r="A74" s="20"/>
    </row>
    <row r="75" spans="1:1" s="21" customFormat="1" x14ac:dyDescent="0.2">
      <c r="A75" s="20"/>
    </row>
    <row r="76" spans="1:1" s="21" customFormat="1" x14ac:dyDescent="0.2">
      <c r="A76" s="20"/>
    </row>
    <row r="77" spans="1:1" s="21" customFormat="1" x14ac:dyDescent="0.2">
      <c r="A77" s="20"/>
    </row>
    <row r="78" spans="1:1" s="21" customFormat="1" x14ac:dyDescent="0.2">
      <c r="A78" s="20"/>
    </row>
    <row r="79" spans="1:1" s="21" customFormat="1" x14ac:dyDescent="0.2">
      <c r="A79" s="20"/>
    </row>
    <row r="80" spans="1:1" s="21" customFormat="1" x14ac:dyDescent="0.2">
      <c r="A80" s="20"/>
    </row>
    <row r="81" spans="1:1" s="21" customFormat="1" x14ac:dyDescent="0.2">
      <c r="A81" s="20"/>
    </row>
    <row r="82" spans="1:1" s="21" customFormat="1" x14ac:dyDescent="0.2">
      <c r="A82" s="20"/>
    </row>
    <row r="83" spans="1:1" s="21" customFormat="1" x14ac:dyDescent="0.2">
      <c r="A83" s="20"/>
    </row>
    <row r="84" spans="1:1" s="21" customFormat="1" x14ac:dyDescent="0.2">
      <c r="A84" s="20"/>
    </row>
    <row r="85" spans="1:1" s="21" customFormat="1" x14ac:dyDescent="0.2">
      <c r="A85" s="20"/>
    </row>
    <row r="86" spans="1:1" s="21" customFormat="1" x14ac:dyDescent="0.2">
      <c r="A86" s="20"/>
    </row>
    <row r="87" spans="1:1" s="21" customFormat="1" x14ac:dyDescent="0.2">
      <c r="A87" s="20"/>
    </row>
    <row r="88" spans="1:1" s="21" customFormat="1" x14ac:dyDescent="0.2">
      <c r="A88" s="20"/>
    </row>
    <row r="89" spans="1:1" s="21" customFormat="1" x14ac:dyDescent="0.2">
      <c r="A89" s="20"/>
    </row>
    <row r="90" spans="1:1" s="21" customFormat="1" x14ac:dyDescent="0.2">
      <c r="A90" s="20"/>
    </row>
    <row r="91" spans="1:1" s="21" customFormat="1" x14ac:dyDescent="0.2">
      <c r="A91" s="20"/>
    </row>
    <row r="92" spans="1:1" s="21" customFormat="1" x14ac:dyDescent="0.2">
      <c r="A92" s="20"/>
    </row>
    <row r="93" spans="1:1" s="21" customFormat="1" x14ac:dyDescent="0.2">
      <c r="A93" s="20"/>
    </row>
    <row r="94" spans="1:1" s="21" customFormat="1" x14ac:dyDescent="0.2">
      <c r="A94" s="20"/>
    </row>
    <row r="95" spans="1:1" s="21" customFormat="1" x14ac:dyDescent="0.2">
      <c r="A95" s="20"/>
    </row>
    <row r="96" spans="1:1" s="21" customFormat="1" x14ac:dyDescent="0.2">
      <c r="A96" s="20"/>
    </row>
    <row r="97" spans="1:1" s="21" customFormat="1" x14ac:dyDescent="0.2">
      <c r="A97" s="20"/>
    </row>
    <row r="98" spans="1:1" s="21" customFormat="1" x14ac:dyDescent="0.2">
      <c r="A98" s="20"/>
    </row>
    <row r="99" spans="1:1" s="21" customFormat="1" x14ac:dyDescent="0.2">
      <c r="A99" s="20"/>
    </row>
    <row r="100" spans="1:1" s="21" customFormat="1" x14ac:dyDescent="0.2">
      <c r="A100" s="20"/>
    </row>
    <row r="101" spans="1:1" s="21" customFormat="1" x14ac:dyDescent="0.2">
      <c r="A101" s="20"/>
    </row>
    <row r="102" spans="1:1" s="21" customFormat="1" x14ac:dyDescent="0.2">
      <c r="A102" s="20"/>
    </row>
    <row r="103" spans="1:1" s="21" customFormat="1" x14ac:dyDescent="0.2">
      <c r="A103" s="20"/>
    </row>
    <row r="104" spans="1:1" s="21" customFormat="1" x14ac:dyDescent="0.2">
      <c r="A104" s="20"/>
    </row>
    <row r="105" spans="1:1" s="21" customFormat="1" x14ac:dyDescent="0.2">
      <c r="A105" s="20"/>
    </row>
    <row r="106" spans="1:1" s="21" customFormat="1" x14ac:dyDescent="0.2">
      <c r="A106" s="20"/>
    </row>
    <row r="107" spans="1:1" s="21" customFormat="1" x14ac:dyDescent="0.2">
      <c r="A107" s="20"/>
    </row>
    <row r="108" spans="1:1" s="21" customFormat="1" x14ac:dyDescent="0.2">
      <c r="A108" s="20"/>
    </row>
    <row r="109" spans="1:1" s="21" customFormat="1" x14ac:dyDescent="0.2">
      <c r="A109" s="20"/>
    </row>
    <row r="110" spans="1:1" s="21" customFormat="1" x14ac:dyDescent="0.2">
      <c r="A110" s="20"/>
    </row>
    <row r="111" spans="1:1" s="21" customFormat="1" x14ac:dyDescent="0.2">
      <c r="A111" s="20"/>
    </row>
    <row r="112" spans="1:1" s="21" customFormat="1" x14ac:dyDescent="0.2">
      <c r="A112" s="20"/>
    </row>
    <row r="113" spans="1:1" s="21" customFormat="1" x14ac:dyDescent="0.2">
      <c r="A113" s="20"/>
    </row>
    <row r="114" spans="1:1" s="21" customFormat="1" x14ac:dyDescent="0.2">
      <c r="A114" s="20"/>
    </row>
    <row r="115" spans="1:1" s="21" customFormat="1" x14ac:dyDescent="0.2">
      <c r="A115" s="20"/>
    </row>
    <row r="116" spans="1:1" s="21" customFormat="1" x14ac:dyDescent="0.2">
      <c r="A116" s="20"/>
    </row>
    <row r="117" spans="1:1" s="21" customFormat="1" x14ac:dyDescent="0.2">
      <c r="A117" s="20"/>
    </row>
    <row r="118" spans="1:1" s="21" customFormat="1" x14ac:dyDescent="0.2">
      <c r="A118" s="20"/>
    </row>
    <row r="119" spans="1:1" s="21" customFormat="1" x14ac:dyDescent="0.2">
      <c r="A119" s="20"/>
    </row>
    <row r="120" spans="1:1" s="21" customFormat="1" x14ac:dyDescent="0.2">
      <c r="A120" s="20"/>
    </row>
    <row r="121" spans="1:1" s="21" customFormat="1" x14ac:dyDescent="0.2">
      <c r="A121" s="20"/>
    </row>
    <row r="122" spans="1:1" s="21" customFormat="1" x14ac:dyDescent="0.2">
      <c r="A122" s="20"/>
    </row>
    <row r="123" spans="1:1" s="21" customFormat="1" x14ac:dyDescent="0.2">
      <c r="A123" s="20"/>
    </row>
    <row r="124" spans="1:1" s="21" customFormat="1" x14ac:dyDescent="0.2">
      <c r="A124" s="20"/>
    </row>
    <row r="125" spans="1:1" s="21" customFormat="1" x14ac:dyDescent="0.2">
      <c r="A125" s="20"/>
    </row>
    <row r="126" spans="1:1" s="21" customFormat="1" x14ac:dyDescent="0.2">
      <c r="A126" s="20"/>
    </row>
    <row r="127" spans="1:1" s="21" customFormat="1" x14ac:dyDescent="0.2">
      <c r="A127" s="20"/>
    </row>
    <row r="128" spans="1:1" s="21" customFormat="1" x14ac:dyDescent="0.2">
      <c r="A128" s="20"/>
    </row>
    <row r="129" spans="1:1" s="21" customFormat="1" x14ac:dyDescent="0.2">
      <c r="A129" s="20"/>
    </row>
    <row r="130" spans="1:1" s="21" customFormat="1" x14ac:dyDescent="0.2">
      <c r="A130" s="20"/>
    </row>
    <row r="131" spans="1:1" s="21" customFormat="1" x14ac:dyDescent="0.2">
      <c r="A131" s="20"/>
    </row>
    <row r="132" spans="1:1" s="21" customFormat="1" x14ac:dyDescent="0.2">
      <c r="A132" s="20"/>
    </row>
    <row r="133" spans="1:1" s="21" customFormat="1" x14ac:dyDescent="0.2">
      <c r="A133" s="20"/>
    </row>
    <row r="134" spans="1:1" s="21" customFormat="1" x14ac:dyDescent="0.2">
      <c r="A134" s="20"/>
    </row>
    <row r="135" spans="1:1" s="21" customFormat="1" x14ac:dyDescent="0.2">
      <c r="A135" s="20"/>
    </row>
    <row r="136" spans="1:1" s="21" customFormat="1" x14ac:dyDescent="0.2">
      <c r="A136" s="20"/>
    </row>
    <row r="137" spans="1:1" s="21" customFormat="1" x14ac:dyDescent="0.2">
      <c r="A137" s="20"/>
    </row>
    <row r="138" spans="1:1" s="21" customFormat="1" x14ac:dyDescent="0.2">
      <c r="A138" s="20"/>
    </row>
    <row r="139" spans="1:1" s="21" customFormat="1" x14ac:dyDescent="0.2">
      <c r="A139" s="20"/>
    </row>
    <row r="140" spans="1:1" s="21" customFormat="1" x14ac:dyDescent="0.2">
      <c r="A140" s="20"/>
    </row>
  </sheetData>
  <printOptions headings="1" gridLines="1"/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C18" sqref="C18"/>
    </sheetView>
  </sheetViews>
  <sheetFormatPr baseColWidth="10" defaultRowHeight="15" x14ac:dyDescent="0.25"/>
  <sheetData>
    <row r="2" spans="1:8" x14ac:dyDescent="0.25">
      <c r="A2" s="19" t="s">
        <v>126</v>
      </c>
      <c r="B2" s="20"/>
      <c r="C2" s="20"/>
      <c r="D2" s="20"/>
      <c r="E2" s="20"/>
      <c r="F2" s="20"/>
      <c r="G2" s="20"/>
      <c r="H2" s="20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20"/>
      <c r="B4" s="20"/>
      <c r="C4" s="20"/>
      <c r="D4" s="20"/>
      <c r="E4" s="20"/>
      <c r="F4" s="20"/>
      <c r="G4" s="20"/>
      <c r="H4" s="20"/>
    </row>
    <row r="5" spans="1:8" x14ac:dyDescent="0.25">
      <c r="A5" s="22"/>
      <c r="B5" s="23">
        <v>2005</v>
      </c>
      <c r="C5" s="23">
        <v>2006</v>
      </c>
      <c r="D5" s="23">
        <v>2007</v>
      </c>
      <c r="E5" s="23">
        <v>2008</v>
      </c>
      <c r="F5" s="23">
        <v>2009</v>
      </c>
      <c r="G5" s="23">
        <v>2010</v>
      </c>
      <c r="H5" s="23">
        <v>2011</v>
      </c>
    </row>
    <row r="6" spans="1:8" x14ac:dyDescent="0.25">
      <c r="A6" s="22" t="s">
        <v>81</v>
      </c>
      <c r="B6" s="24"/>
      <c r="C6" s="24"/>
      <c r="D6" s="24"/>
      <c r="E6" s="24"/>
      <c r="F6" s="24"/>
      <c r="G6" s="24"/>
      <c r="H6" s="24"/>
    </row>
    <row r="7" spans="1:8" x14ac:dyDescent="0.25">
      <c r="A7" s="22" t="s">
        <v>91</v>
      </c>
      <c r="B7" s="24"/>
      <c r="C7" s="24"/>
      <c r="D7" s="24"/>
      <c r="E7" s="24"/>
      <c r="F7" s="24"/>
      <c r="G7" s="24"/>
      <c r="H7" s="24"/>
    </row>
    <row r="8" spans="1:8" x14ac:dyDescent="0.25">
      <c r="A8" s="20" t="s">
        <v>96</v>
      </c>
      <c r="B8" s="24"/>
      <c r="C8" s="24"/>
      <c r="D8" s="24"/>
      <c r="E8" s="24"/>
      <c r="F8" s="24"/>
      <c r="G8" s="24"/>
      <c r="H8" s="24"/>
    </row>
    <row r="9" spans="1:8" x14ac:dyDescent="0.25">
      <c r="A9" s="22" t="s">
        <v>71</v>
      </c>
      <c r="B9" s="24"/>
      <c r="C9" s="24"/>
      <c r="D9" s="24"/>
      <c r="E9" s="24"/>
      <c r="F9" s="24"/>
      <c r="G9" s="24"/>
      <c r="H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E21" sqref="E21"/>
    </sheetView>
  </sheetViews>
  <sheetFormatPr baseColWidth="10" defaultRowHeight="12.75" x14ac:dyDescent="0.2"/>
  <cols>
    <col min="1" max="1" width="11.42578125" style="20"/>
    <col min="2" max="5" width="9.42578125" style="20" customWidth="1"/>
    <col min="6" max="257" width="11.42578125" style="20"/>
    <col min="258" max="261" width="9.42578125" style="20" customWidth="1"/>
    <col min="262" max="513" width="11.42578125" style="20"/>
    <col min="514" max="517" width="9.42578125" style="20" customWidth="1"/>
    <col min="518" max="769" width="11.42578125" style="20"/>
    <col min="770" max="773" width="9.42578125" style="20" customWidth="1"/>
    <col min="774" max="1025" width="11.42578125" style="20"/>
    <col min="1026" max="1029" width="9.42578125" style="20" customWidth="1"/>
    <col min="1030" max="1281" width="11.42578125" style="20"/>
    <col min="1282" max="1285" width="9.42578125" style="20" customWidth="1"/>
    <col min="1286" max="1537" width="11.42578125" style="20"/>
    <col min="1538" max="1541" width="9.42578125" style="20" customWidth="1"/>
    <col min="1542" max="1793" width="11.42578125" style="20"/>
    <col min="1794" max="1797" width="9.42578125" style="20" customWidth="1"/>
    <col min="1798" max="2049" width="11.42578125" style="20"/>
    <col min="2050" max="2053" width="9.42578125" style="20" customWidth="1"/>
    <col min="2054" max="2305" width="11.42578125" style="20"/>
    <col min="2306" max="2309" width="9.42578125" style="20" customWidth="1"/>
    <col min="2310" max="2561" width="11.42578125" style="20"/>
    <col min="2562" max="2565" width="9.42578125" style="20" customWidth="1"/>
    <col min="2566" max="2817" width="11.42578125" style="20"/>
    <col min="2818" max="2821" width="9.42578125" style="20" customWidth="1"/>
    <col min="2822" max="3073" width="11.42578125" style="20"/>
    <col min="3074" max="3077" width="9.42578125" style="20" customWidth="1"/>
    <col min="3078" max="3329" width="11.42578125" style="20"/>
    <col min="3330" max="3333" width="9.42578125" style="20" customWidth="1"/>
    <col min="3334" max="3585" width="11.42578125" style="20"/>
    <col min="3586" max="3589" width="9.42578125" style="20" customWidth="1"/>
    <col min="3590" max="3841" width="11.42578125" style="20"/>
    <col min="3842" max="3845" width="9.42578125" style="20" customWidth="1"/>
    <col min="3846" max="4097" width="11.42578125" style="20"/>
    <col min="4098" max="4101" width="9.42578125" style="20" customWidth="1"/>
    <col min="4102" max="4353" width="11.42578125" style="20"/>
    <col min="4354" max="4357" width="9.42578125" style="20" customWidth="1"/>
    <col min="4358" max="4609" width="11.42578125" style="20"/>
    <col min="4610" max="4613" width="9.42578125" style="20" customWidth="1"/>
    <col min="4614" max="4865" width="11.42578125" style="20"/>
    <col min="4866" max="4869" width="9.42578125" style="20" customWidth="1"/>
    <col min="4870" max="5121" width="11.42578125" style="20"/>
    <col min="5122" max="5125" width="9.42578125" style="20" customWidth="1"/>
    <col min="5126" max="5377" width="11.42578125" style="20"/>
    <col min="5378" max="5381" width="9.42578125" style="20" customWidth="1"/>
    <col min="5382" max="5633" width="11.42578125" style="20"/>
    <col min="5634" max="5637" width="9.42578125" style="20" customWidth="1"/>
    <col min="5638" max="5889" width="11.42578125" style="20"/>
    <col min="5890" max="5893" width="9.42578125" style="20" customWidth="1"/>
    <col min="5894" max="6145" width="11.42578125" style="20"/>
    <col min="6146" max="6149" width="9.42578125" style="20" customWidth="1"/>
    <col min="6150" max="6401" width="11.42578125" style="20"/>
    <col min="6402" max="6405" width="9.42578125" style="20" customWidth="1"/>
    <col min="6406" max="6657" width="11.42578125" style="20"/>
    <col min="6658" max="6661" width="9.42578125" style="20" customWidth="1"/>
    <col min="6662" max="6913" width="11.42578125" style="20"/>
    <col min="6914" max="6917" width="9.42578125" style="20" customWidth="1"/>
    <col min="6918" max="7169" width="11.42578125" style="20"/>
    <col min="7170" max="7173" width="9.42578125" style="20" customWidth="1"/>
    <col min="7174" max="7425" width="11.42578125" style="20"/>
    <col min="7426" max="7429" width="9.42578125" style="20" customWidth="1"/>
    <col min="7430" max="7681" width="11.42578125" style="20"/>
    <col min="7682" max="7685" width="9.42578125" style="20" customWidth="1"/>
    <col min="7686" max="7937" width="11.42578125" style="20"/>
    <col min="7938" max="7941" width="9.42578125" style="20" customWidth="1"/>
    <col min="7942" max="8193" width="11.42578125" style="20"/>
    <col min="8194" max="8197" width="9.42578125" style="20" customWidth="1"/>
    <col min="8198" max="8449" width="11.42578125" style="20"/>
    <col min="8450" max="8453" width="9.42578125" style="20" customWidth="1"/>
    <col min="8454" max="8705" width="11.42578125" style="20"/>
    <col min="8706" max="8709" width="9.42578125" style="20" customWidth="1"/>
    <col min="8710" max="8961" width="11.42578125" style="20"/>
    <col min="8962" max="8965" width="9.42578125" style="20" customWidth="1"/>
    <col min="8966" max="9217" width="11.42578125" style="20"/>
    <col min="9218" max="9221" width="9.42578125" style="20" customWidth="1"/>
    <col min="9222" max="9473" width="11.42578125" style="20"/>
    <col min="9474" max="9477" width="9.42578125" style="20" customWidth="1"/>
    <col min="9478" max="9729" width="11.42578125" style="20"/>
    <col min="9730" max="9733" width="9.42578125" style="20" customWidth="1"/>
    <col min="9734" max="9985" width="11.42578125" style="20"/>
    <col min="9986" max="9989" width="9.42578125" style="20" customWidth="1"/>
    <col min="9990" max="10241" width="11.42578125" style="20"/>
    <col min="10242" max="10245" width="9.42578125" style="20" customWidth="1"/>
    <col min="10246" max="10497" width="11.42578125" style="20"/>
    <col min="10498" max="10501" width="9.42578125" style="20" customWidth="1"/>
    <col min="10502" max="10753" width="11.42578125" style="20"/>
    <col min="10754" max="10757" width="9.42578125" style="20" customWidth="1"/>
    <col min="10758" max="11009" width="11.42578125" style="20"/>
    <col min="11010" max="11013" width="9.42578125" style="20" customWidth="1"/>
    <col min="11014" max="11265" width="11.42578125" style="20"/>
    <col min="11266" max="11269" width="9.42578125" style="20" customWidth="1"/>
    <col min="11270" max="11521" width="11.42578125" style="20"/>
    <col min="11522" max="11525" width="9.42578125" style="20" customWidth="1"/>
    <col min="11526" max="11777" width="11.42578125" style="20"/>
    <col min="11778" max="11781" width="9.42578125" style="20" customWidth="1"/>
    <col min="11782" max="12033" width="11.42578125" style="20"/>
    <col min="12034" max="12037" width="9.42578125" style="20" customWidth="1"/>
    <col min="12038" max="12289" width="11.42578125" style="20"/>
    <col min="12290" max="12293" width="9.42578125" style="20" customWidth="1"/>
    <col min="12294" max="12545" width="11.42578125" style="20"/>
    <col min="12546" max="12549" width="9.42578125" style="20" customWidth="1"/>
    <col min="12550" max="12801" width="11.42578125" style="20"/>
    <col min="12802" max="12805" width="9.42578125" style="20" customWidth="1"/>
    <col min="12806" max="13057" width="11.42578125" style="20"/>
    <col min="13058" max="13061" width="9.42578125" style="20" customWidth="1"/>
    <col min="13062" max="13313" width="11.42578125" style="20"/>
    <col min="13314" max="13317" width="9.42578125" style="20" customWidth="1"/>
    <col min="13318" max="13569" width="11.42578125" style="20"/>
    <col min="13570" max="13573" width="9.42578125" style="20" customWidth="1"/>
    <col min="13574" max="13825" width="11.42578125" style="20"/>
    <col min="13826" max="13829" width="9.42578125" style="20" customWidth="1"/>
    <col min="13830" max="14081" width="11.42578125" style="20"/>
    <col min="14082" max="14085" width="9.42578125" style="20" customWidth="1"/>
    <col min="14086" max="14337" width="11.42578125" style="20"/>
    <col min="14338" max="14341" width="9.42578125" style="20" customWidth="1"/>
    <col min="14342" max="14593" width="11.42578125" style="20"/>
    <col min="14594" max="14597" width="9.42578125" style="20" customWidth="1"/>
    <col min="14598" max="14849" width="11.42578125" style="20"/>
    <col min="14850" max="14853" width="9.42578125" style="20" customWidth="1"/>
    <col min="14854" max="15105" width="11.42578125" style="20"/>
    <col min="15106" max="15109" width="9.42578125" style="20" customWidth="1"/>
    <col min="15110" max="15361" width="11.42578125" style="20"/>
    <col min="15362" max="15365" width="9.42578125" style="20" customWidth="1"/>
    <col min="15366" max="15617" width="11.42578125" style="20"/>
    <col min="15618" max="15621" width="9.42578125" style="20" customWidth="1"/>
    <col min="15622" max="15873" width="11.42578125" style="20"/>
    <col min="15874" max="15877" width="9.42578125" style="20" customWidth="1"/>
    <col min="15878" max="16129" width="11.42578125" style="20"/>
    <col min="16130" max="16133" width="9.42578125" style="20" customWidth="1"/>
    <col min="16134" max="16384" width="11.42578125" style="20"/>
  </cols>
  <sheetData>
    <row r="1" spans="1:8" x14ac:dyDescent="0.2">
      <c r="A1" s="19" t="s">
        <v>73</v>
      </c>
    </row>
    <row r="4" spans="1:8" x14ac:dyDescent="0.2">
      <c r="A4" s="22"/>
      <c r="B4" s="23">
        <v>1995</v>
      </c>
      <c r="C4" s="23">
        <v>1996</v>
      </c>
      <c r="D4" s="23">
        <v>1997</v>
      </c>
      <c r="E4" s="23">
        <v>1998</v>
      </c>
      <c r="F4" s="23">
        <v>1999</v>
      </c>
      <c r="G4" s="23">
        <v>2000</v>
      </c>
      <c r="H4" s="23">
        <v>2001</v>
      </c>
    </row>
    <row r="5" spans="1:8" x14ac:dyDescent="0.2">
      <c r="A5" s="22" t="s">
        <v>68</v>
      </c>
      <c r="B5" s="24">
        <f>VLOOKUP(A5,Recherche!A5:I8,3,0)</f>
        <v>0</v>
      </c>
      <c r="C5" s="24"/>
      <c r="D5" s="24"/>
      <c r="E5" s="24"/>
      <c r="F5" s="24"/>
      <c r="G5" s="24"/>
      <c r="H5" s="24"/>
    </row>
    <row r="6" spans="1:8" x14ac:dyDescent="0.2">
      <c r="A6" s="22" t="s">
        <v>69</v>
      </c>
      <c r="B6" s="24"/>
      <c r="C6" s="24"/>
      <c r="D6" s="24"/>
      <c r="E6" s="24"/>
      <c r="F6" s="24"/>
      <c r="G6" s="24"/>
      <c r="H6" s="24"/>
    </row>
    <row r="7" spans="1:8" x14ac:dyDescent="0.2">
      <c r="A7" s="22" t="s">
        <v>70</v>
      </c>
      <c r="B7" s="24"/>
      <c r="C7" s="24"/>
      <c r="D7" s="24"/>
      <c r="E7" s="24"/>
      <c r="F7" s="24"/>
      <c r="G7" s="24"/>
      <c r="H7" s="24"/>
    </row>
    <row r="8" spans="1:8" x14ac:dyDescent="0.2">
      <c r="A8" s="22" t="s">
        <v>71</v>
      </c>
      <c r="B8" s="24"/>
      <c r="C8" s="24"/>
      <c r="D8" s="24"/>
      <c r="E8" s="24"/>
      <c r="F8" s="24"/>
      <c r="G8" s="24"/>
      <c r="H8" s="24"/>
    </row>
  </sheetData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G34" sqref="G34"/>
    </sheetView>
  </sheetViews>
  <sheetFormatPr baseColWidth="10" defaultRowHeight="15" x14ac:dyDescent="0.25"/>
  <cols>
    <col min="5" max="5" width="15.85546875" bestFit="1" customWidth="1"/>
    <col min="10" max="10" width="14.85546875" bestFit="1" customWidth="1"/>
    <col min="11" max="11" width="15.140625" bestFit="1" customWidth="1"/>
  </cols>
  <sheetData>
    <row r="1" spans="1:16" ht="15.75" thickBot="1" x14ac:dyDescent="0.3"/>
    <row r="2" spans="1:16" ht="15.75" thickBot="1" x14ac:dyDescent="0.3">
      <c r="A2" s="26" t="s">
        <v>0</v>
      </c>
      <c r="B2" s="27"/>
      <c r="C2" s="27"/>
      <c r="D2" s="27"/>
      <c r="E2" s="27"/>
      <c r="F2" s="27"/>
      <c r="G2" s="27"/>
      <c r="H2" s="28"/>
    </row>
    <row r="3" spans="1:16" x14ac:dyDescent="0.25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4" t="s">
        <v>8</v>
      </c>
    </row>
    <row r="4" spans="1:16" x14ac:dyDescent="0.25">
      <c r="A4" s="4">
        <v>1</v>
      </c>
      <c r="B4" s="5" t="s">
        <v>9</v>
      </c>
      <c r="C4" s="5">
        <v>44</v>
      </c>
      <c r="D4" s="6" t="s">
        <v>10</v>
      </c>
      <c r="E4" s="5" t="s">
        <v>11</v>
      </c>
      <c r="F4" s="5" t="s">
        <v>12</v>
      </c>
      <c r="G4" s="5" t="s">
        <v>13</v>
      </c>
      <c r="H4" s="7">
        <v>1460</v>
      </c>
    </row>
    <row r="5" spans="1:16" x14ac:dyDescent="0.25">
      <c r="A5" s="4">
        <v>2</v>
      </c>
      <c r="B5" s="5" t="s">
        <v>14</v>
      </c>
      <c r="C5" s="5">
        <v>45</v>
      </c>
      <c r="D5" s="6" t="s">
        <v>10</v>
      </c>
      <c r="E5" s="5" t="s">
        <v>15</v>
      </c>
      <c r="F5" s="5" t="s">
        <v>16</v>
      </c>
      <c r="G5" s="5" t="s">
        <v>13</v>
      </c>
      <c r="H5" s="7">
        <v>1450</v>
      </c>
    </row>
    <row r="6" spans="1:16" x14ac:dyDescent="0.25">
      <c r="A6" s="4">
        <v>3</v>
      </c>
      <c r="B6" s="5" t="s">
        <v>17</v>
      </c>
      <c r="C6" s="5">
        <v>31</v>
      </c>
      <c r="D6" s="6" t="s">
        <v>18</v>
      </c>
      <c r="E6" s="5" t="s">
        <v>15</v>
      </c>
      <c r="F6" s="5" t="s">
        <v>19</v>
      </c>
      <c r="G6" s="5" t="s">
        <v>20</v>
      </c>
      <c r="H6" s="7">
        <v>1345</v>
      </c>
    </row>
    <row r="7" spans="1:16" x14ac:dyDescent="0.25">
      <c r="A7" s="4">
        <v>4</v>
      </c>
      <c r="B7" s="5" t="s">
        <v>21</v>
      </c>
      <c r="C7" s="5">
        <v>30</v>
      </c>
      <c r="D7" s="6" t="s">
        <v>18</v>
      </c>
      <c r="E7" s="5" t="s">
        <v>22</v>
      </c>
      <c r="F7" s="5" t="s">
        <v>23</v>
      </c>
      <c r="G7" s="5" t="s">
        <v>20</v>
      </c>
      <c r="H7" s="7">
        <v>1500</v>
      </c>
    </row>
    <row r="8" spans="1:16" x14ac:dyDescent="0.25">
      <c r="A8" s="4">
        <v>5</v>
      </c>
      <c r="B8" s="5" t="s">
        <v>24</v>
      </c>
      <c r="C8" s="5">
        <v>25</v>
      </c>
      <c r="D8" s="6" t="s">
        <v>18</v>
      </c>
      <c r="E8" s="5" t="s">
        <v>25</v>
      </c>
      <c r="F8" s="5" t="s">
        <v>16</v>
      </c>
      <c r="G8" s="5" t="s">
        <v>13</v>
      </c>
      <c r="H8" s="7">
        <v>20000</v>
      </c>
    </row>
    <row r="9" spans="1:16" x14ac:dyDescent="0.25">
      <c r="A9" s="4">
        <v>6</v>
      </c>
      <c r="B9" s="5" t="s">
        <v>26</v>
      </c>
      <c r="C9" s="5">
        <v>47</v>
      </c>
      <c r="D9" s="6" t="s">
        <v>18</v>
      </c>
      <c r="E9" s="5" t="s">
        <v>25</v>
      </c>
      <c r="F9" s="5" t="s">
        <v>27</v>
      </c>
      <c r="G9" s="5" t="s">
        <v>28</v>
      </c>
      <c r="H9" s="7">
        <v>4390</v>
      </c>
      <c r="K9" t="s">
        <v>30</v>
      </c>
    </row>
    <row r="10" spans="1:16" x14ac:dyDescent="0.25">
      <c r="A10" s="4">
        <v>7</v>
      </c>
      <c r="B10" s="5" t="s">
        <v>29</v>
      </c>
      <c r="C10" s="5">
        <v>51</v>
      </c>
      <c r="D10" s="6" t="s">
        <v>10</v>
      </c>
      <c r="E10" s="5" t="s">
        <v>25</v>
      </c>
      <c r="F10" s="5" t="s">
        <v>12</v>
      </c>
      <c r="G10" s="5" t="s">
        <v>28</v>
      </c>
      <c r="H10" s="7">
        <v>5680</v>
      </c>
      <c r="J10" s="1" t="s">
        <v>33</v>
      </c>
      <c r="K10" s="1">
        <v>21</v>
      </c>
      <c r="L10" s="1"/>
      <c r="M10" s="1"/>
      <c r="N10" s="1"/>
      <c r="O10" s="1"/>
      <c r="P10" s="1"/>
    </row>
    <row r="11" spans="1:16" x14ac:dyDescent="0.25">
      <c r="A11" s="4">
        <v>8</v>
      </c>
      <c r="B11" s="5" t="s">
        <v>31</v>
      </c>
      <c r="C11" s="5">
        <v>62</v>
      </c>
      <c r="D11" s="6" t="s">
        <v>10</v>
      </c>
      <c r="E11" s="5" t="s">
        <v>32</v>
      </c>
      <c r="F11" s="5" t="s">
        <v>19</v>
      </c>
      <c r="G11" s="5" t="s">
        <v>28</v>
      </c>
      <c r="H11" s="7">
        <v>4500</v>
      </c>
      <c r="J11" s="1" t="str">
        <f>VLOOKUP($K$10,$A$4:$H$25,2)</f>
        <v>TIBALDIA</v>
      </c>
      <c r="K11" s="1">
        <f>VLOOKUP($K$10,$A$4:$H$25,3)</f>
        <v>63</v>
      </c>
      <c r="L11" s="1" t="str">
        <f>VLOOKUP($K$10,$A$4:$H$25,4)</f>
        <v>H</v>
      </c>
      <c r="M11" s="1" t="str">
        <f>VLOOKUP($K$10,$A$4:$H$25,5)</f>
        <v>RETRAITE</v>
      </c>
      <c r="N11" s="1" t="str">
        <f>VLOOKUP($K$10,$A$4:$H$25,6)</f>
        <v>PARIS</v>
      </c>
      <c r="O11" s="1" t="str">
        <f>VLOOKUP($K$10,$A$4:$H$25,7)</f>
        <v>CADRE</v>
      </c>
      <c r="P11" s="2">
        <f>VLOOKUP($K$10,$A$4:$H$25,8)</f>
        <v>4000</v>
      </c>
    </row>
    <row r="12" spans="1:16" x14ac:dyDescent="0.25">
      <c r="A12" s="4">
        <v>9</v>
      </c>
      <c r="B12" s="5" t="s">
        <v>34</v>
      </c>
      <c r="C12" s="5">
        <v>51</v>
      </c>
      <c r="D12" s="6" t="s">
        <v>10</v>
      </c>
      <c r="E12" s="5" t="s">
        <v>35</v>
      </c>
      <c r="F12" s="5" t="s">
        <v>12</v>
      </c>
      <c r="G12" s="5" t="s">
        <v>36</v>
      </c>
      <c r="H12" s="7">
        <v>1400</v>
      </c>
      <c r="J12" t="s">
        <v>39</v>
      </c>
      <c r="K12">
        <f t="shared" ref="K12:P12" si="0">COUNTIF(C4:C25,C8)</f>
        <v>2</v>
      </c>
      <c r="L12">
        <f t="shared" si="0"/>
        <v>11</v>
      </c>
      <c r="M12">
        <f t="shared" si="0"/>
        <v>5</v>
      </c>
      <c r="N12">
        <f t="shared" si="0"/>
        <v>2</v>
      </c>
      <c r="O12">
        <f t="shared" si="0"/>
        <v>5</v>
      </c>
      <c r="P12">
        <f t="shared" si="0"/>
        <v>1</v>
      </c>
    </row>
    <row r="13" spans="1:16" x14ac:dyDescent="0.25">
      <c r="A13" s="4">
        <v>10</v>
      </c>
      <c r="B13" s="5" t="s">
        <v>37</v>
      </c>
      <c r="C13" s="5">
        <v>30</v>
      </c>
      <c r="D13" s="6" t="s">
        <v>18</v>
      </c>
      <c r="E13" s="5" t="s">
        <v>11</v>
      </c>
      <c r="F13" s="5" t="s">
        <v>38</v>
      </c>
      <c r="G13" s="5" t="s">
        <v>28</v>
      </c>
      <c r="H13" s="7">
        <v>4650</v>
      </c>
      <c r="J13" t="s">
        <v>42</v>
      </c>
      <c r="K13" s="3">
        <f t="shared" ref="K13:P13" si="1">K12/COUNTA(C4:C25)</f>
        <v>9.0909090909090912E-2</v>
      </c>
      <c r="L13" s="3">
        <f t="shared" si="1"/>
        <v>0.5</v>
      </c>
      <c r="M13" s="3">
        <f t="shared" si="1"/>
        <v>0.22727272727272727</v>
      </c>
      <c r="N13" s="3">
        <f t="shared" si="1"/>
        <v>9.0909090909090912E-2</v>
      </c>
      <c r="O13" s="3">
        <f t="shared" si="1"/>
        <v>0.22727272727272727</v>
      </c>
      <c r="P13" s="3">
        <f t="shared" si="1"/>
        <v>4.5454545454545456E-2</v>
      </c>
    </row>
    <row r="14" spans="1:16" x14ac:dyDescent="0.25">
      <c r="A14" s="4">
        <v>11</v>
      </c>
      <c r="B14" s="5" t="s">
        <v>40</v>
      </c>
      <c r="C14" s="5">
        <v>54</v>
      </c>
      <c r="D14" s="6" t="s">
        <v>10</v>
      </c>
      <c r="E14" s="5" t="s">
        <v>35</v>
      </c>
      <c r="F14" s="5" t="s">
        <v>41</v>
      </c>
      <c r="G14" s="5" t="s">
        <v>36</v>
      </c>
      <c r="H14" s="7">
        <v>1050</v>
      </c>
    </row>
    <row r="15" spans="1:16" x14ac:dyDescent="0.25">
      <c r="A15" s="4">
        <v>12</v>
      </c>
      <c r="B15" s="5" t="s">
        <v>43</v>
      </c>
      <c r="C15" s="5">
        <v>65</v>
      </c>
      <c r="D15" s="6" t="s">
        <v>10</v>
      </c>
      <c r="E15" s="5" t="s">
        <v>32</v>
      </c>
      <c r="F15" s="5" t="s">
        <v>12</v>
      </c>
      <c r="G15" s="5" t="s">
        <v>13</v>
      </c>
      <c r="H15" s="7">
        <v>1360</v>
      </c>
    </row>
    <row r="16" spans="1:16" x14ac:dyDescent="0.25">
      <c r="A16" s="4">
        <v>13</v>
      </c>
      <c r="B16" s="5" t="s">
        <v>44</v>
      </c>
      <c r="C16" s="5">
        <v>25</v>
      </c>
      <c r="D16" s="6" t="s">
        <v>18</v>
      </c>
      <c r="E16" s="5" t="s">
        <v>45</v>
      </c>
      <c r="F16" s="5" t="s">
        <v>27</v>
      </c>
      <c r="G16" s="5" t="s">
        <v>36</v>
      </c>
      <c r="H16" s="7">
        <v>1250</v>
      </c>
    </row>
    <row r="17" spans="1:8" x14ac:dyDescent="0.25">
      <c r="A17" s="4">
        <v>14</v>
      </c>
      <c r="B17" s="5" t="s">
        <v>46</v>
      </c>
      <c r="C17" s="5">
        <v>67</v>
      </c>
      <c r="D17" s="6" t="s">
        <v>10</v>
      </c>
      <c r="E17" s="5" t="s">
        <v>32</v>
      </c>
      <c r="F17" s="5" t="s">
        <v>27</v>
      </c>
      <c r="G17" s="5" t="s">
        <v>20</v>
      </c>
      <c r="H17" s="7">
        <v>1300</v>
      </c>
    </row>
    <row r="18" spans="1:8" x14ac:dyDescent="0.25">
      <c r="A18" s="4">
        <v>15</v>
      </c>
      <c r="B18" s="5" t="s">
        <v>47</v>
      </c>
      <c r="C18" s="5">
        <v>29</v>
      </c>
      <c r="D18" s="6" t="s">
        <v>18</v>
      </c>
      <c r="E18" s="5" t="s">
        <v>25</v>
      </c>
      <c r="F18" s="5" t="s">
        <v>48</v>
      </c>
      <c r="G18" s="5" t="s">
        <v>36</v>
      </c>
      <c r="H18" s="7">
        <v>955</v>
      </c>
    </row>
    <row r="19" spans="1:8" x14ac:dyDescent="0.25">
      <c r="A19" s="4">
        <v>16</v>
      </c>
      <c r="B19" s="5" t="s">
        <v>40</v>
      </c>
      <c r="C19" s="5">
        <v>58</v>
      </c>
      <c r="D19" s="6" t="s">
        <v>10</v>
      </c>
      <c r="E19" s="5" t="s">
        <v>22</v>
      </c>
      <c r="F19" s="5" t="s">
        <v>27</v>
      </c>
      <c r="G19" s="5" t="s">
        <v>28</v>
      </c>
      <c r="H19" s="7">
        <v>4360</v>
      </c>
    </row>
    <row r="20" spans="1:8" x14ac:dyDescent="0.25">
      <c r="A20" s="4">
        <v>17</v>
      </c>
      <c r="B20" s="5" t="s">
        <v>49</v>
      </c>
      <c r="C20" s="5">
        <v>55</v>
      </c>
      <c r="D20" s="6" t="s">
        <v>10</v>
      </c>
      <c r="E20" s="5" t="s">
        <v>35</v>
      </c>
      <c r="F20" s="5" t="s">
        <v>48</v>
      </c>
      <c r="G20" s="5" t="s">
        <v>28</v>
      </c>
      <c r="H20" s="7">
        <v>4370</v>
      </c>
    </row>
    <row r="21" spans="1:8" x14ac:dyDescent="0.25">
      <c r="A21" s="4">
        <v>18</v>
      </c>
      <c r="B21" s="5" t="s">
        <v>50</v>
      </c>
      <c r="C21" s="5">
        <v>37</v>
      </c>
      <c r="D21" s="6" t="s">
        <v>18</v>
      </c>
      <c r="E21" s="5" t="s">
        <v>25</v>
      </c>
      <c r="F21" s="5" t="s">
        <v>51</v>
      </c>
      <c r="G21" s="5" t="s">
        <v>20</v>
      </c>
      <c r="H21" s="7">
        <v>125</v>
      </c>
    </row>
    <row r="22" spans="1:8" x14ac:dyDescent="0.25">
      <c r="A22" s="4">
        <v>19</v>
      </c>
      <c r="B22" s="5" t="s">
        <v>52</v>
      </c>
      <c r="C22" s="5">
        <v>71</v>
      </c>
      <c r="D22" s="6" t="s">
        <v>18</v>
      </c>
      <c r="E22" s="5" t="s">
        <v>32</v>
      </c>
      <c r="F22" s="5" t="s">
        <v>27</v>
      </c>
      <c r="G22" s="5" t="s">
        <v>20</v>
      </c>
      <c r="H22" s="7">
        <v>1390</v>
      </c>
    </row>
    <row r="23" spans="1:8" x14ac:dyDescent="0.25">
      <c r="A23" s="4">
        <v>20</v>
      </c>
      <c r="B23" s="5" t="s">
        <v>53</v>
      </c>
      <c r="C23" s="5">
        <v>44</v>
      </c>
      <c r="D23" s="6" t="s">
        <v>18</v>
      </c>
      <c r="E23" s="5" t="s">
        <v>35</v>
      </c>
      <c r="F23" s="5" t="s">
        <v>38</v>
      </c>
      <c r="G23" s="5" t="s">
        <v>13</v>
      </c>
      <c r="H23" s="7">
        <v>1630</v>
      </c>
    </row>
    <row r="24" spans="1:8" x14ac:dyDescent="0.25">
      <c r="A24" s="4">
        <v>21</v>
      </c>
      <c r="B24" s="5" t="s">
        <v>54</v>
      </c>
      <c r="C24" s="5">
        <v>63</v>
      </c>
      <c r="D24" s="6" t="s">
        <v>18</v>
      </c>
      <c r="E24" s="5" t="s">
        <v>32</v>
      </c>
      <c r="F24" s="5" t="s">
        <v>38</v>
      </c>
      <c r="G24" s="5" t="s">
        <v>28</v>
      </c>
      <c r="H24" s="7">
        <v>4000</v>
      </c>
    </row>
    <row r="25" spans="1:8" ht="15.75" thickBot="1" x14ac:dyDescent="0.3">
      <c r="A25" s="8">
        <v>22</v>
      </c>
      <c r="B25" s="9" t="s">
        <v>55</v>
      </c>
      <c r="C25" s="9">
        <v>27</v>
      </c>
      <c r="D25" s="10" t="s">
        <v>10</v>
      </c>
      <c r="E25" s="9" t="s">
        <v>22</v>
      </c>
      <c r="F25" s="9" t="s">
        <v>19</v>
      </c>
      <c r="G25" s="9" t="s">
        <v>20</v>
      </c>
      <c r="H25" s="11">
        <v>1250</v>
      </c>
    </row>
    <row r="26" spans="1:8" ht="15.75" thickTop="1" x14ac:dyDescent="0.25"/>
  </sheetData>
  <mergeCells count="1">
    <mergeCell ref="A2:H2"/>
  </mergeCells>
  <dataValidations count="1">
    <dataValidation type="list" allowBlank="1" showInputMessage="1" showErrorMessage="1" sqref="K10">
      <formula1>$A$4:$A$25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H30" sqref="H30"/>
    </sheetView>
  </sheetViews>
  <sheetFormatPr baseColWidth="10" defaultRowHeight="15" x14ac:dyDescent="0.25"/>
  <cols>
    <col min="2" max="2" width="24" customWidth="1"/>
    <col min="3" max="3" width="15.5703125" customWidth="1"/>
    <col min="4" max="4" width="12.85546875" customWidth="1"/>
    <col min="5" max="5" width="14.140625" customWidth="1"/>
    <col min="9" max="9" width="17.85546875" bestFit="1" customWidth="1"/>
  </cols>
  <sheetData>
    <row r="2" spans="2:12" ht="15.75" thickBot="1" x14ac:dyDescent="0.3"/>
    <row r="3" spans="2:12" ht="15.75" thickBot="1" x14ac:dyDescent="0.3">
      <c r="B3" s="15" t="s">
        <v>2</v>
      </c>
      <c r="C3" s="16">
        <v>2005</v>
      </c>
      <c r="D3" s="16">
        <v>2006</v>
      </c>
      <c r="E3" s="16">
        <v>2007</v>
      </c>
      <c r="I3" s="15" t="s">
        <v>2</v>
      </c>
      <c r="J3" s="16">
        <v>2005</v>
      </c>
      <c r="K3" s="16">
        <v>2006</v>
      </c>
      <c r="L3" s="16">
        <v>2007</v>
      </c>
    </row>
    <row r="4" spans="2:12" ht="15.75" thickBot="1" x14ac:dyDescent="0.3">
      <c r="B4" s="17" t="s">
        <v>56</v>
      </c>
      <c r="C4" s="18">
        <v>162240</v>
      </c>
      <c r="D4" s="18">
        <v>164720</v>
      </c>
      <c r="E4" s="18">
        <v>167480</v>
      </c>
      <c r="I4" s="17" t="s">
        <v>57</v>
      </c>
      <c r="J4" s="18">
        <f>VLOOKUP(I4,B4:E10,2,0)</f>
        <v>208550</v>
      </c>
      <c r="K4" s="18">
        <f t="shared" ref="K4:L4" si="0">VLOOKUP(J4,C4:F10,2,0)</f>
        <v>210760</v>
      </c>
      <c r="L4" s="18">
        <f t="shared" si="0"/>
        <v>212950</v>
      </c>
    </row>
    <row r="5" spans="2:12" ht="15.75" thickBot="1" x14ac:dyDescent="0.3">
      <c r="B5" s="17" t="s">
        <v>57</v>
      </c>
      <c r="C5" s="18">
        <v>208550</v>
      </c>
      <c r="D5" s="18">
        <v>210760</v>
      </c>
      <c r="E5" s="18">
        <v>212950</v>
      </c>
    </row>
    <row r="6" spans="2:12" ht="15.75" thickBot="1" x14ac:dyDescent="0.3">
      <c r="B6" s="17" t="s">
        <v>58</v>
      </c>
      <c r="C6" s="18">
        <v>132300</v>
      </c>
      <c r="D6" s="18">
        <v>133620</v>
      </c>
      <c r="E6" s="18">
        <v>137440</v>
      </c>
      <c r="J6">
        <f>VLOOKUP(I4,$B$4:$E$10,2,0)</f>
        <v>208550</v>
      </c>
      <c r="K6">
        <f>VLOOKUP(I4,$B$4:$E$10,3,0)</f>
        <v>210760</v>
      </c>
      <c r="L6">
        <f>VLOOKUP(I4,$B$4:$E$10,4,0)</f>
        <v>212950</v>
      </c>
    </row>
    <row r="7" spans="2:12" ht="15.75" thickBot="1" x14ac:dyDescent="0.3">
      <c r="B7" s="17" t="s">
        <v>59</v>
      </c>
      <c r="C7" s="18">
        <v>171646</v>
      </c>
      <c r="D7" s="18">
        <v>173445</v>
      </c>
      <c r="E7" s="18">
        <v>171620</v>
      </c>
    </row>
    <row r="8" spans="2:12" ht="15.75" thickBot="1" x14ac:dyDescent="0.3">
      <c r="B8" s="17" t="s">
        <v>60</v>
      </c>
      <c r="C8" s="18">
        <v>185130</v>
      </c>
      <c r="D8" s="18">
        <v>181530</v>
      </c>
      <c r="E8" s="18">
        <v>183750</v>
      </c>
    </row>
    <row r="9" spans="2:12" ht="15.75" thickBot="1" x14ac:dyDescent="0.3">
      <c r="B9" s="17" t="s">
        <v>61</v>
      </c>
      <c r="C9" s="18">
        <v>92120</v>
      </c>
      <c r="D9" s="18">
        <v>93160</v>
      </c>
      <c r="E9" s="18">
        <v>92720</v>
      </c>
    </row>
    <row r="10" spans="2:12" ht="15.75" thickBot="1" x14ac:dyDescent="0.3">
      <c r="B10" s="17" t="s">
        <v>62</v>
      </c>
      <c r="C10" s="18">
        <v>199485</v>
      </c>
      <c r="D10" s="18">
        <v>198800</v>
      </c>
      <c r="E10" s="18">
        <v>202210</v>
      </c>
    </row>
  </sheetData>
  <dataValidations count="1">
    <dataValidation type="list" allowBlank="1" showInputMessage="1" showErrorMessage="1" sqref="I4">
      <formula1>$B$4:$B$10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2"/>
  <sheetViews>
    <sheetView workbookViewId="0">
      <selection activeCell="J6" sqref="J6"/>
    </sheetView>
  </sheetViews>
  <sheetFormatPr baseColWidth="10" defaultRowHeight="15" x14ac:dyDescent="0.25"/>
  <cols>
    <col min="4" max="4" width="17.85546875" bestFit="1" customWidth="1"/>
    <col min="11" max="11" width="17.5703125" customWidth="1"/>
  </cols>
  <sheetData>
    <row r="4" spans="4:14" ht="15.75" thickBot="1" x14ac:dyDescent="0.3"/>
    <row r="5" spans="4:14" ht="15.75" thickBot="1" x14ac:dyDescent="0.3">
      <c r="D5" s="15" t="s">
        <v>2</v>
      </c>
      <c r="E5" s="16">
        <v>2005</v>
      </c>
      <c r="F5" s="16">
        <v>2006</v>
      </c>
      <c r="G5" s="16">
        <v>2007</v>
      </c>
      <c r="K5" s="15" t="s">
        <v>2</v>
      </c>
      <c r="L5" s="16">
        <v>2005</v>
      </c>
      <c r="M5" s="16">
        <v>2006</v>
      </c>
      <c r="N5" s="16">
        <v>2007</v>
      </c>
    </row>
    <row r="6" spans="4:14" ht="15.75" thickBot="1" x14ac:dyDescent="0.3">
      <c r="D6" s="17" t="s">
        <v>56</v>
      </c>
      <c r="E6" s="18">
        <v>162240</v>
      </c>
      <c r="F6" s="18">
        <v>164720</v>
      </c>
      <c r="G6" s="18">
        <v>167480</v>
      </c>
      <c r="K6" s="17" t="s">
        <v>56</v>
      </c>
      <c r="L6" s="18">
        <f>VLOOKUP(K6,$D$6:$G$12,2,0)</f>
        <v>162240</v>
      </c>
      <c r="M6" s="18">
        <f>VLOOKUP(K6,$D$6:$G$12,3,0)</f>
        <v>164720</v>
      </c>
      <c r="N6" s="18">
        <f>VLOOKUP(K6,$D$6:$G$12,4,0)</f>
        <v>167480</v>
      </c>
    </row>
    <row r="7" spans="4:14" ht="15.75" thickBot="1" x14ac:dyDescent="0.3">
      <c r="D7" s="17" t="s">
        <v>57</v>
      </c>
      <c r="E7" s="18">
        <v>208550</v>
      </c>
      <c r="F7" s="18">
        <v>210760</v>
      </c>
      <c r="G7" s="18">
        <v>212950</v>
      </c>
    </row>
    <row r="8" spans="4:14" ht="15.75" thickBot="1" x14ac:dyDescent="0.3">
      <c r="D8" s="17" t="s">
        <v>58</v>
      </c>
      <c r="E8" s="18">
        <v>132300</v>
      </c>
      <c r="F8" s="18">
        <v>133620</v>
      </c>
      <c r="G8" s="18">
        <v>137440</v>
      </c>
    </row>
    <row r="9" spans="4:14" ht="15.75" thickBot="1" x14ac:dyDescent="0.3">
      <c r="D9" s="17" t="s">
        <v>59</v>
      </c>
      <c r="E9" s="18">
        <v>171646</v>
      </c>
      <c r="F9" s="18">
        <v>173445</v>
      </c>
      <c r="G9" s="18">
        <v>171620</v>
      </c>
    </row>
    <row r="10" spans="4:14" ht="15.75" thickBot="1" x14ac:dyDescent="0.3">
      <c r="D10" s="17" t="s">
        <v>60</v>
      </c>
      <c r="E10" s="18">
        <v>185130</v>
      </c>
      <c r="F10" s="18">
        <v>181530</v>
      </c>
      <c r="G10" s="18">
        <v>183750</v>
      </c>
    </row>
    <row r="11" spans="4:14" ht="15.75" thickBot="1" x14ac:dyDescent="0.3">
      <c r="D11" s="17" t="s">
        <v>61</v>
      </c>
      <c r="E11" s="18">
        <v>92120</v>
      </c>
      <c r="F11" s="18">
        <v>93160</v>
      </c>
      <c r="G11" s="18">
        <v>92720</v>
      </c>
    </row>
    <row r="12" spans="4:14" ht="15.75" thickBot="1" x14ac:dyDescent="0.3">
      <c r="D12" s="17" t="s">
        <v>62</v>
      </c>
      <c r="E12" s="18">
        <v>199485</v>
      </c>
      <c r="F12" s="18">
        <v>198800</v>
      </c>
      <c r="G12" s="18">
        <v>202210</v>
      </c>
    </row>
  </sheetData>
  <dataValidations count="1">
    <dataValidation type="list" allowBlank="1" showInputMessage="1" showErrorMessage="1" sqref="K6">
      <formula1>$D$6:$D$12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E8:S16"/>
  <sheetViews>
    <sheetView workbookViewId="0">
      <selection activeCell="F37" sqref="F37"/>
    </sheetView>
  </sheetViews>
  <sheetFormatPr baseColWidth="10" defaultRowHeight="15" x14ac:dyDescent="0.25"/>
  <cols>
    <col min="5" max="5" width="17.85546875" bestFit="1" customWidth="1"/>
    <col min="11" max="11" width="17.85546875" bestFit="1" customWidth="1"/>
    <col min="16" max="16" width="17.85546875" bestFit="1" customWidth="1"/>
  </cols>
  <sheetData>
    <row r="8" spans="5:19" ht="15.75" thickBot="1" x14ac:dyDescent="0.3"/>
    <row r="9" spans="5:19" ht="15.75" thickBot="1" x14ac:dyDescent="0.3">
      <c r="E9" s="15"/>
      <c r="F9" s="16">
        <v>2011</v>
      </c>
      <c r="G9" s="16">
        <v>2012</v>
      </c>
      <c r="H9" s="16">
        <v>2013</v>
      </c>
      <c r="K9" s="15" t="s">
        <v>2</v>
      </c>
      <c r="L9" s="16">
        <v>2005</v>
      </c>
      <c r="M9" s="16">
        <v>2006</v>
      </c>
      <c r="N9" s="16">
        <v>2007</v>
      </c>
      <c r="P9" s="15" t="s">
        <v>2</v>
      </c>
      <c r="Q9" s="16">
        <v>2005</v>
      </c>
      <c r="R9" s="16">
        <v>2006</v>
      </c>
      <c r="S9" s="16">
        <v>2007</v>
      </c>
    </row>
    <row r="10" spans="5:19" ht="15.75" thickBot="1" x14ac:dyDescent="0.3">
      <c r="E10" s="17" t="s">
        <v>63</v>
      </c>
      <c r="F10" s="18"/>
      <c r="G10" s="18"/>
      <c r="H10" s="18"/>
      <c r="K10" s="17" t="s">
        <v>56</v>
      </c>
      <c r="L10" s="18">
        <v>162240</v>
      </c>
      <c r="M10" s="18">
        <v>164720</v>
      </c>
      <c r="N10" s="18">
        <v>167480</v>
      </c>
      <c r="P10" s="17" t="s">
        <v>57</v>
      </c>
      <c r="Q10" s="18">
        <v>208550</v>
      </c>
      <c r="R10" s="18">
        <v>210760</v>
      </c>
      <c r="S10" s="18">
        <v>212950</v>
      </c>
    </row>
    <row r="11" spans="5:19" ht="15.75" thickBot="1" x14ac:dyDescent="0.3">
      <c r="E11" s="17" t="s">
        <v>64</v>
      </c>
      <c r="F11" s="18"/>
      <c r="G11" s="18"/>
      <c r="H11" s="18"/>
      <c r="K11" s="17" t="s">
        <v>57</v>
      </c>
      <c r="L11" s="18">
        <v>208550</v>
      </c>
      <c r="M11" s="18">
        <v>210760</v>
      </c>
      <c r="N11" s="18">
        <v>212950</v>
      </c>
      <c r="P11" s="17" t="s">
        <v>62</v>
      </c>
      <c r="Q11" s="18">
        <v>199485</v>
      </c>
      <c r="R11" s="18">
        <v>198800</v>
      </c>
      <c r="S11" s="18">
        <v>202210</v>
      </c>
    </row>
    <row r="12" spans="5:19" ht="15.75" thickBot="1" x14ac:dyDescent="0.3">
      <c r="E12" s="17" t="s">
        <v>65</v>
      </c>
      <c r="F12" s="18"/>
      <c r="G12" s="18"/>
      <c r="H12" s="18"/>
      <c r="K12" s="17" t="s">
        <v>58</v>
      </c>
      <c r="L12" s="18">
        <v>132300</v>
      </c>
      <c r="M12" s="18">
        <v>133620</v>
      </c>
      <c r="N12" s="18">
        <v>137440</v>
      </c>
      <c r="P12" s="17" t="s">
        <v>60</v>
      </c>
      <c r="Q12" s="18">
        <v>185130</v>
      </c>
      <c r="R12" s="18">
        <v>181530</v>
      </c>
      <c r="S12" s="18">
        <v>183750</v>
      </c>
    </row>
    <row r="13" spans="5:19" ht="15.75" thickBot="1" x14ac:dyDescent="0.3">
      <c r="E13" s="17" t="s">
        <v>66</v>
      </c>
      <c r="F13" s="18"/>
      <c r="G13" s="18"/>
      <c r="H13" s="18"/>
      <c r="K13" s="17" t="s">
        <v>59</v>
      </c>
      <c r="L13" s="18">
        <v>171646</v>
      </c>
      <c r="M13" s="18">
        <v>173445</v>
      </c>
      <c r="N13" s="18">
        <v>171620</v>
      </c>
      <c r="P13" s="17" t="s">
        <v>59</v>
      </c>
      <c r="Q13" s="18">
        <v>171646</v>
      </c>
      <c r="R13" s="18">
        <v>173445</v>
      </c>
      <c r="S13" s="18">
        <v>171620</v>
      </c>
    </row>
    <row r="14" spans="5:19" ht="15.75" hidden="1" thickBot="1" x14ac:dyDescent="0.3">
      <c r="K14" s="17" t="s">
        <v>60</v>
      </c>
      <c r="L14" s="18">
        <v>185130</v>
      </c>
      <c r="M14" s="18">
        <v>181530</v>
      </c>
      <c r="N14" s="18">
        <v>183750</v>
      </c>
      <c r="P14" s="17" t="s">
        <v>56</v>
      </c>
      <c r="Q14" s="18">
        <v>162240</v>
      </c>
      <c r="R14" s="18">
        <v>164720</v>
      </c>
      <c r="S14" s="18">
        <v>167480</v>
      </c>
    </row>
    <row r="15" spans="5:19" ht="15.75" hidden="1" thickBot="1" x14ac:dyDescent="0.3">
      <c r="K15" s="17" t="s">
        <v>61</v>
      </c>
      <c r="L15" s="18">
        <v>92120</v>
      </c>
      <c r="M15" s="18">
        <v>93160</v>
      </c>
      <c r="N15" s="18">
        <v>92720</v>
      </c>
      <c r="P15" s="17" t="s">
        <v>58</v>
      </c>
      <c r="Q15" s="18">
        <v>132300</v>
      </c>
      <c r="R15" s="18">
        <v>133620</v>
      </c>
      <c r="S15" s="18">
        <v>137440</v>
      </c>
    </row>
    <row r="16" spans="5:19" ht="15.75" hidden="1" thickBot="1" x14ac:dyDescent="0.3">
      <c r="K16" s="17" t="s">
        <v>62</v>
      </c>
      <c r="L16" s="18">
        <v>199485</v>
      </c>
      <c r="M16" s="18">
        <v>198800</v>
      </c>
      <c r="N16" s="18">
        <v>202210</v>
      </c>
      <c r="P16" s="17" t="s">
        <v>61</v>
      </c>
      <c r="Q16" s="18">
        <v>92120</v>
      </c>
      <c r="R16" s="18">
        <v>93160</v>
      </c>
      <c r="S16" s="18">
        <v>92720</v>
      </c>
    </row>
  </sheetData>
  <autoFilter ref="Q9:Q16">
    <filterColumn colId="0">
      <dynamicFilter type="aboveAverage"/>
    </filterColumn>
    <sortState ref="P10:S16">
      <sortCondition descending="1" ref="Q9:Q1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Export vol base 1995</vt:lpstr>
      <vt:lpstr>Feuil1</vt:lpstr>
      <vt:lpstr>Recherche</vt:lpstr>
      <vt:lpstr>Liste déroulante</vt:lpstr>
      <vt:lpstr>Feuil1 (2)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2014-10-28T09:42:59Z</dcterms:modified>
</cp:coreProperties>
</file>