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hyutdedania/Desktop/DRM/Assignment/"/>
    </mc:Choice>
  </mc:AlternateContent>
  <xr:revisionPtr revIDLastSave="0" documentId="13_ncr:1_{BE0A20C7-1CDA-F542-AD86-AB45518BDD8C}" xr6:coauthVersionLast="47" xr6:coauthVersionMax="47" xr10:uidLastSave="{00000000-0000-0000-0000-000000000000}"/>
  <bookViews>
    <workbookView xWindow="0" yWindow="500" windowWidth="28800" windowHeight="17500" xr2:uid="{B46A9B09-ECC3-AC4B-A706-ADA499EAFC8D}"/>
  </bookViews>
  <sheets>
    <sheet name="PORTFOLIO_Position" sheetId="1" r:id="rId1"/>
    <sheet name="Optimal_Hedging_Ratio (OHR)" sheetId="3" r:id="rId2"/>
    <sheet name="Optimal_Contrac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1" i="1"/>
  <c r="E12" i="1"/>
  <c r="E13" i="1"/>
  <c r="E10" i="1"/>
  <c r="D14" i="2"/>
  <c r="D13" i="2"/>
  <c r="D12" i="2"/>
  <c r="D11" i="2"/>
  <c r="C14" i="2"/>
  <c r="C13" i="2"/>
  <c r="C12" i="2"/>
  <c r="C11" i="2"/>
  <c r="B14" i="2"/>
  <c r="B13" i="2"/>
  <c r="B12" i="2"/>
  <c r="B11" i="2"/>
  <c r="D6" i="2"/>
  <c r="D5" i="2"/>
  <c r="D4" i="2"/>
  <c r="D3" i="2"/>
  <c r="C6" i="2"/>
  <c r="C5" i="2"/>
  <c r="C4" i="2"/>
  <c r="C3" i="2"/>
  <c r="B6" i="2"/>
  <c r="B5" i="2"/>
  <c r="B4" i="2"/>
  <c r="B3" i="2"/>
  <c r="D3" i="1"/>
  <c r="D4" i="1"/>
  <c r="D5" i="1"/>
  <c r="D2" i="1"/>
  <c r="D6" i="1" l="1"/>
</calcChain>
</file>

<file path=xl/sharedStrings.xml><?xml version="1.0" encoding="utf-8"?>
<sst xmlns="http://schemas.openxmlformats.org/spreadsheetml/2006/main" count="65" uniqueCount="25">
  <si>
    <t>Stock</t>
  </si>
  <si>
    <t>Quantity</t>
  </si>
  <si>
    <t>Price</t>
  </si>
  <si>
    <t>Value</t>
  </si>
  <si>
    <t>CGPOWER</t>
  </si>
  <si>
    <t>ZOMATO</t>
  </si>
  <si>
    <t>ADANIPOWER</t>
  </si>
  <si>
    <t>VARROC</t>
  </si>
  <si>
    <t>Position</t>
  </si>
  <si>
    <t>Long</t>
  </si>
  <si>
    <t>Total</t>
  </si>
  <si>
    <t>Using 1 Year Data</t>
  </si>
  <si>
    <t>OHR</t>
  </si>
  <si>
    <t>Daily Returns</t>
  </si>
  <si>
    <t>Weekly Returns</t>
  </si>
  <si>
    <t>Monthly Returns</t>
  </si>
  <si>
    <t>Using 2 Year Data</t>
  </si>
  <si>
    <t>Optimal Contracts</t>
  </si>
  <si>
    <t>Futures</t>
  </si>
  <si>
    <t>Contract Multiplier</t>
  </si>
  <si>
    <t>BHEL SEPT FUT</t>
  </si>
  <si>
    <t>NAUKRI SEPT FUT</t>
  </si>
  <si>
    <t>NTPC SEPT FUT</t>
  </si>
  <si>
    <t>BOSCHLTD SEPT FUT</t>
  </si>
  <si>
    <t>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</si>
</sst>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#,##0.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2" borderId="1" xfId="0" applyFill="1" applyBorder="1"/>
    <xf numFmtId="0" fontId="1" fillId="3" borderId="1" xfId="0" applyFont="1" applyFill="1" applyBorder="1"/>
    <xf numFmtId="0" fontId="5" fillId="4" borderId="1" xfId="0" applyFont="1" applyFill="1" applyBorder="1"/>
    <xf numFmtId="0" fontId="6" fillId="4" borderId="1" xfId="0" applyFont="1" applyFill="1" applyBorder="1"/>
    <xf numFmtId="0" fontId="2" fillId="3" borderId="1" xfId="0" applyFont="1" applyFill="1" applyBorder="1"/>
    <xf numFmtId="0" fontId="3" fillId="5" borderId="1" xfId="0" applyFont="1" applyFill="1" applyBorder="1"/>
    <xf numFmtId="0" fontId="1" fillId="4" borderId="1" xfId="0" applyFont="1" applyFill="1" applyBorder="1"/>
    <xf numFmtId="0" fontId="0" fillId="5" borderId="1" xfId="0" applyFill="1" applyBorder="1"/>
    <xf numFmtId="164" fontId="0" fillId="5" borderId="1" xfId="0" applyNumberFormat="1" applyFill="1" applyBorder="1"/>
    <xf numFmtId="1" fontId="0" fillId="5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73881-A2B6-C549-B6EE-33984158B435}">
  <dimension ref="A1:F14"/>
  <sheetViews>
    <sheetView tabSelected="1" workbookViewId="0">
      <selection activeCell="G6" sqref="G6"/>
    </sheetView>
  </sheetViews>
  <sheetFormatPr baseColWidth="10" defaultRowHeight="16" x14ac:dyDescent="0.2"/>
  <cols>
    <col min="1" max="2" width="20" customWidth="1"/>
    <col min="3" max="3" width="16.6640625" customWidth="1"/>
    <col min="4" max="5" width="18.33203125" customWidth="1"/>
    <col min="6" max="6" width="16.6640625" customWidth="1"/>
  </cols>
  <sheetData>
    <row r="1" spans="1:6" s="1" customForma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8</v>
      </c>
    </row>
    <row r="2" spans="1:6" x14ac:dyDescent="0.2">
      <c r="A2" s="10" t="s">
        <v>4</v>
      </c>
      <c r="B2" s="11">
        <v>30000</v>
      </c>
      <c r="C2" s="12">
        <v>708</v>
      </c>
      <c r="D2" s="12">
        <f>B2*C2</f>
        <v>21240000</v>
      </c>
      <c r="E2" s="11" t="s">
        <v>9</v>
      </c>
    </row>
    <row r="3" spans="1:6" x14ac:dyDescent="0.2">
      <c r="A3" s="10" t="s">
        <v>5</v>
      </c>
      <c r="B3" s="11">
        <v>120000</v>
      </c>
      <c r="C3" s="12">
        <v>199.71</v>
      </c>
      <c r="D3" s="12">
        <f t="shared" ref="D3:D5" si="0">B3*C3</f>
        <v>23965200</v>
      </c>
      <c r="E3" s="11" t="s">
        <v>9</v>
      </c>
    </row>
    <row r="4" spans="1:6" x14ac:dyDescent="0.2">
      <c r="A4" s="10" t="s">
        <v>6</v>
      </c>
      <c r="B4" s="11">
        <v>30000</v>
      </c>
      <c r="C4" s="12">
        <v>717</v>
      </c>
      <c r="D4" s="12">
        <f t="shared" si="0"/>
        <v>21510000</v>
      </c>
      <c r="E4" s="11" t="s">
        <v>9</v>
      </c>
    </row>
    <row r="5" spans="1:6" x14ac:dyDescent="0.2">
      <c r="A5" s="10" t="s">
        <v>7</v>
      </c>
      <c r="B5" s="11">
        <v>30000</v>
      </c>
      <c r="C5" s="12">
        <v>656</v>
      </c>
      <c r="D5" s="12">
        <f t="shared" si="0"/>
        <v>19680000</v>
      </c>
      <c r="E5" s="11" t="s">
        <v>9</v>
      </c>
    </row>
    <row r="6" spans="1:6" x14ac:dyDescent="0.2">
      <c r="A6" s="10" t="s">
        <v>10</v>
      </c>
      <c r="B6" s="11"/>
      <c r="C6" s="11"/>
      <c r="D6" s="12">
        <f>SUM(D2:D5)</f>
        <v>86395200</v>
      </c>
      <c r="E6" s="11"/>
    </row>
    <row r="9" spans="1:6" x14ac:dyDescent="0.2">
      <c r="A9" s="10" t="s">
        <v>18</v>
      </c>
      <c r="B9" s="10" t="s">
        <v>1</v>
      </c>
      <c r="C9" s="10" t="s">
        <v>2</v>
      </c>
      <c r="D9" s="10" t="s">
        <v>19</v>
      </c>
      <c r="E9" s="10" t="s">
        <v>3</v>
      </c>
      <c r="F9" s="10" t="s">
        <v>8</v>
      </c>
    </row>
    <row r="10" spans="1:6" x14ac:dyDescent="0.2">
      <c r="A10" s="10" t="s">
        <v>20</v>
      </c>
      <c r="B10" s="13">
        <v>3</v>
      </c>
      <c r="C10" s="12">
        <v>305.75</v>
      </c>
      <c r="D10" s="11">
        <v>2625</v>
      </c>
      <c r="E10" s="12">
        <f>B10*C10*D10</f>
        <v>2407781.25</v>
      </c>
      <c r="F10" s="11" t="s">
        <v>24</v>
      </c>
    </row>
    <row r="11" spans="1:6" x14ac:dyDescent="0.2">
      <c r="A11" s="10" t="s">
        <v>21</v>
      </c>
      <c r="B11" s="13">
        <v>21</v>
      </c>
      <c r="C11" s="12">
        <v>6947.45</v>
      </c>
      <c r="D11" s="11">
        <v>75</v>
      </c>
      <c r="E11" s="12">
        <f t="shared" ref="E11:E13" si="1">B11*C11*D11</f>
        <v>10942233.749999998</v>
      </c>
      <c r="F11" s="11" t="s">
        <v>24</v>
      </c>
    </row>
    <row r="12" spans="1:6" x14ac:dyDescent="0.2">
      <c r="A12" s="10" t="s">
        <v>22</v>
      </c>
      <c r="B12" s="13">
        <v>27</v>
      </c>
      <c r="C12" s="12">
        <v>378</v>
      </c>
      <c r="D12" s="11">
        <v>1500</v>
      </c>
      <c r="E12" s="12">
        <f t="shared" si="1"/>
        <v>15309000</v>
      </c>
      <c r="F12" s="11" t="s">
        <v>24</v>
      </c>
    </row>
    <row r="13" spans="1:6" x14ac:dyDescent="0.2">
      <c r="A13" s="10" t="s">
        <v>23</v>
      </c>
      <c r="B13" s="13">
        <v>11</v>
      </c>
      <c r="C13" s="12">
        <v>33543.800000000003</v>
      </c>
      <c r="D13" s="11">
        <v>25</v>
      </c>
      <c r="E13" s="12">
        <f t="shared" si="1"/>
        <v>9224545.0000000019</v>
      </c>
      <c r="F13" s="11" t="s">
        <v>24</v>
      </c>
    </row>
    <row r="14" spans="1:6" x14ac:dyDescent="0.2">
      <c r="A14" s="10" t="s">
        <v>10</v>
      </c>
      <c r="B14" s="11"/>
      <c r="C14" s="11"/>
      <c r="D14" s="11"/>
      <c r="E14" s="12">
        <f>SUM(E10:E13)</f>
        <v>37883560</v>
      </c>
      <c r="F14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227C0-D516-2340-B393-63F200E1AC36}">
  <dimension ref="A1:D14"/>
  <sheetViews>
    <sheetView workbookViewId="0">
      <selection activeCell="F9" sqref="F9"/>
    </sheetView>
  </sheetViews>
  <sheetFormatPr baseColWidth="10" defaultRowHeight="16" x14ac:dyDescent="0.2"/>
  <cols>
    <col min="1" max="1" width="15" customWidth="1"/>
    <col min="2" max="4" width="21.6640625" customWidth="1"/>
  </cols>
  <sheetData>
    <row r="1" spans="1:4" s="3" customFormat="1" ht="19" x14ac:dyDescent="0.25">
      <c r="A1" s="6" t="s">
        <v>11</v>
      </c>
      <c r="B1" s="6"/>
      <c r="C1" s="6"/>
      <c r="D1" s="6"/>
    </row>
    <row r="2" spans="1:4" x14ac:dyDescent="0.2">
      <c r="A2" s="5" t="s">
        <v>12</v>
      </c>
      <c r="B2" s="5" t="s">
        <v>13</v>
      </c>
      <c r="C2" s="5" t="s">
        <v>14</v>
      </c>
      <c r="D2" s="5" t="s">
        <v>15</v>
      </c>
    </row>
    <row r="3" spans="1:4" x14ac:dyDescent="0.2">
      <c r="A3" s="5" t="s">
        <v>4</v>
      </c>
      <c r="B3" s="4">
        <v>0.10172560202268098</v>
      </c>
      <c r="C3" s="4">
        <v>0.15851902299170853</v>
      </c>
      <c r="D3" s="4">
        <v>0.32577125135677104</v>
      </c>
    </row>
    <row r="4" spans="1:4" x14ac:dyDescent="0.2">
      <c r="A4" s="5" t="s">
        <v>5</v>
      </c>
      <c r="B4" s="4">
        <v>0.47371263059719282</v>
      </c>
      <c r="C4" s="4">
        <v>0.55187597227084084</v>
      </c>
      <c r="D4" s="4">
        <v>-0.22003731078364838</v>
      </c>
    </row>
    <row r="5" spans="1:4" x14ac:dyDescent="0.2">
      <c r="A5" s="5" t="s">
        <v>6</v>
      </c>
      <c r="B5" s="4">
        <v>0.53278678360496035</v>
      </c>
      <c r="C5" s="4">
        <v>1.0335477982173715</v>
      </c>
      <c r="D5" s="4">
        <v>1.4991081462771643</v>
      </c>
    </row>
    <row r="6" spans="1:4" x14ac:dyDescent="0.2">
      <c r="A6" s="5" t="s">
        <v>7</v>
      </c>
      <c r="B6" s="4">
        <v>0.4156133337806725</v>
      </c>
      <c r="C6" s="4">
        <v>0.31298351849485612</v>
      </c>
      <c r="D6" s="4">
        <v>0.45778648943006395</v>
      </c>
    </row>
    <row r="9" spans="1:4" s="3" customFormat="1" ht="19" x14ac:dyDescent="0.25">
      <c r="A9" s="6" t="s">
        <v>16</v>
      </c>
      <c r="B9" s="6"/>
      <c r="C9" s="6"/>
      <c r="D9" s="6"/>
    </row>
    <row r="10" spans="1:4" x14ac:dyDescent="0.2">
      <c r="A10" s="5" t="s">
        <v>12</v>
      </c>
      <c r="B10" s="5" t="s">
        <v>13</v>
      </c>
      <c r="C10" s="5" t="s">
        <v>14</v>
      </c>
      <c r="D10" s="5" t="s">
        <v>15</v>
      </c>
    </row>
    <row r="11" spans="1:4" x14ac:dyDescent="0.2">
      <c r="A11" s="5" t="s">
        <v>4</v>
      </c>
      <c r="B11" s="4">
        <v>0.13543412784166345</v>
      </c>
      <c r="C11" s="4">
        <v>0.11379095614823895</v>
      </c>
      <c r="D11" s="4">
        <v>0.31994358102428294</v>
      </c>
    </row>
    <row r="12" spans="1:4" x14ac:dyDescent="0.2">
      <c r="A12" s="5" t="s">
        <v>5</v>
      </c>
      <c r="B12" s="4">
        <v>0.47151584540993202</v>
      </c>
      <c r="C12" s="4">
        <v>0.52413751338191017</v>
      </c>
      <c r="D12" s="4">
        <v>6.1725018104650767E-2</v>
      </c>
    </row>
    <row r="13" spans="1:4" x14ac:dyDescent="0.2">
      <c r="A13" s="5" t="s">
        <v>6</v>
      </c>
      <c r="B13" s="4">
        <v>0.72600982333943631</v>
      </c>
      <c r="C13" s="4">
        <v>0.78961769604589349</v>
      </c>
      <c r="D13" s="4">
        <v>1.0210773137015403</v>
      </c>
    </row>
    <row r="14" spans="1:4" x14ac:dyDescent="0.2">
      <c r="A14" s="5" t="s">
        <v>7</v>
      </c>
      <c r="B14" s="4">
        <v>0.50706453703409715</v>
      </c>
      <c r="C14" s="4">
        <v>0.48200014677629716</v>
      </c>
      <c r="D14" s="4">
        <v>-1.6864502307145923E-2</v>
      </c>
    </row>
  </sheetData>
  <mergeCells count="2">
    <mergeCell ref="A1:D1"/>
    <mergeCell ref="A9:D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C6D15-B344-F240-87AD-1CDAF460A479}">
  <dimension ref="A1:D14"/>
  <sheetViews>
    <sheetView workbookViewId="0">
      <selection activeCell="F15" sqref="F15"/>
    </sheetView>
  </sheetViews>
  <sheetFormatPr baseColWidth="10" defaultRowHeight="16" x14ac:dyDescent="0.2"/>
  <cols>
    <col min="1" max="1" width="16.83203125" customWidth="1"/>
    <col min="2" max="4" width="21.6640625" customWidth="1"/>
  </cols>
  <sheetData>
    <row r="1" spans="1:4" ht="19" x14ac:dyDescent="0.25">
      <c r="A1" s="7" t="s">
        <v>11</v>
      </c>
      <c r="B1" s="7"/>
      <c r="C1" s="7"/>
      <c r="D1" s="7"/>
    </row>
    <row r="2" spans="1:4" x14ac:dyDescent="0.2">
      <c r="A2" s="8" t="s">
        <v>17</v>
      </c>
      <c r="B2" s="8" t="s">
        <v>13</v>
      </c>
      <c r="C2" s="8" t="s">
        <v>14</v>
      </c>
      <c r="D2" s="8" t="s">
        <v>15</v>
      </c>
    </row>
    <row r="3" spans="1:4" x14ac:dyDescent="0.2">
      <c r="A3" s="8" t="s">
        <v>4</v>
      </c>
      <c r="B3" s="9">
        <f>('Optimal_Hedging_Ratio (OHR)'!B3*PORTFOLIO_Position!D2)/(PORTFOLIO_Position!C10*PORTFOLIO_Position!D10)</f>
        <v>2.6920864845530432</v>
      </c>
      <c r="C3" s="9">
        <f>('Optimal_Hedging_Ratio (OHR)'!C3*PORTFOLIO_Position!D2)/(PORTFOLIO_Position!C10*PORTFOLIO_Position!D10)</f>
        <v>4.195078828291261</v>
      </c>
      <c r="D3" s="9">
        <f>('Optimal_Hedging_Ratio (OHR)'!D3*PORTFOLIO_Position!D2)/(PORTFOLIO_Position!C10*PORTFOLIO_Position!D10)</f>
        <v>8.6212749336981727</v>
      </c>
    </row>
    <row r="4" spans="1:4" x14ac:dyDescent="0.2">
      <c r="A4" s="8" t="s">
        <v>5</v>
      </c>
      <c r="B4" s="9">
        <f>('Optimal_Hedging_Ratio (OHR)'!B4*PORTFOLIO_Position!D3)/(PORTFOLIO_Position!C11*PORTFOLIO_Position!D11)</f>
        <v>21.787596762913672</v>
      </c>
      <c r="C4" s="9">
        <f>('Optimal_Hedging_Ratio (OHR)'!C4*PORTFOLIO_Position!D3)/(PORTFOLIO_Position!C11*PORTFOLIO_Position!D11)</f>
        <v>25.382585074456873</v>
      </c>
      <c r="D4" s="9">
        <f>('Optimal_Hedging_Ratio (OHR)'!D4*PORTFOLIO_Position!D3)/(PORTFOLIO_Position!C11*PORTFOLIO_Position!D11)</f>
        <v>-10.120237229280365</v>
      </c>
    </row>
    <row r="5" spans="1:4" x14ac:dyDescent="0.2">
      <c r="A5" s="8" t="s">
        <v>6</v>
      </c>
      <c r="B5" s="9">
        <f>('Optimal_Hedging_Ratio (OHR)'!B5*PORTFOLIO_Position!D4)/(PORTFOLIO_Position!C12*PORTFOLIO_Position!D12)</f>
        <v>20.212070044696116</v>
      </c>
      <c r="C5" s="9">
        <f>('Optimal_Hedging_Ratio (OHR)'!C5*PORTFOLIO_Position!D4)/(PORTFOLIO_Position!C12*PORTFOLIO_Position!D12)</f>
        <v>39.209194249833615</v>
      </c>
      <c r="D5" s="9">
        <f>('Optimal_Hedging_Ratio (OHR)'!D5*PORTFOLIO_Position!D4)/(PORTFOLIO_Position!C12*PORTFOLIO_Position!D12)</f>
        <v>56.870928088927343</v>
      </c>
    </row>
    <row r="6" spans="1:4" x14ac:dyDescent="0.2">
      <c r="A6" s="8" t="s">
        <v>7</v>
      </c>
      <c r="B6" s="9">
        <f>('Optimal_Hedging_Ratio (OHR)'!B6*PORTFOLIO_Position!D5)/(PORTFOLIO_Position!C13*PORTFOLIO_Position!D13)</f>
        <v>9.7535406349950016</v>
      </c>
      <c r="C6" s="9">
        <f>('Optimal_Hedging_Ratio (OHR)'!C6*PORTFOLIO_Position!D5)/(PORTFOLIO_Position!C13*PORTFOLIO_Position!D13)</f>
        <v>7.3450421764722744</v>
      </c>
      <c r="D6" s="9">
        <f>('Optimal_Hedging_Ratio (OHR)'!D6*PORTFOLIO_Position!D5)/(PORTFOLIO_Position!C13*PORTFOLIO_Position!D13)</f>
        <v>10.743252835974049</v>
      </c>
    </row>
    <row r="7" spans="1:4" x14ac:dyDescent="0.2">
      <c r="A7" s="2"/>
      <c r="B7" s="2"/>
      <c r="C7" s="2"/>
      <c r="D7" s="2"/>
    </row>
    <row r="8" spans="1:4" x14ac:dyDescent="0.2">
      <c r="A8" s="2"/>
      <c r="B8" s="2"/>
      <c r="C8" s="2"/>
      <c r="D8" s="2"/>
    </row>
    <row r="9" spans="1:4" ht="19" x14ac:dyDescent="0.25">
      <c r="A9" s="7" t="s">
        <v>16</v>
      </c>
      <c r="B9" s="7"/>
      <c r="C9" s="7"/>
      <c r="D9" s="7"/>
    </row>
    <row r="10" spans="1:4" x14ac:dyDescent="0.2">
      <c r="A10" s="8" t="s">
        <v>17</v>
      </c>
      <c r="B10" s="8" t="s">
        <v>13</v>
      </c>
      <c r="C10" s="8" t="s">
        <v>14</v>
      </c>
      <c r="D10" s="8" t="s">
        <v>15</v>
      </c>
    </row>
    <row r="11" spans="1:4" x14ac:dyDescent="0.2">
      <c r="A11" s="8" t="s">
        <v>4</v>
      </c>
      <c r="B11" s="9">
        <f>('Optimal_Hedging_Ratio (OHR)'!B11*PORTFOLIO_Position!D2)/(PORTFOLIO_Position!C10*PORTFOLIO_Position!D10)</f>
        <v>3.5841555897450381</v>
      </c>
      <c r="C11" s="9">
        <f>('Optimal_Hedging_Ratio (OHR)'!C11*PORTFOLIO_Position!D2)/(PORTFOLIO_Position!C10*PORTFOLIO_Position!D10)</f>
        <v>3.0113864063713369</v>
      </c>
      <c r="D11" s="9">
        <f>('Optimal_Hedging_Ratio (OHR)'!D11*PORTFOLIO_Position!D2)/(PORTFOLIO_Position!C10*PORTFOLIO_Position!D10)</f>
        <v>8.467050311512855</v>
      </c>
    </row>
    <row r="12" spans="1:4" x14ac:dyDescent="0.2">
      <c r="A12" s="8" t="s">
        <v>5</v>
      </c>
      <c r="B12" s="9">
        <f>('Optimal_Hedging_Ratio (OHR)'!B12*PORTFOLIO_Position!D3)/(PORTFOLIO_Position!C11*PORTFOLIO_Position!D11)</f>
        <v>21.686559410849743</v>
      </c>
      <c r="C12" s="9">
        <f>('Optimal_Hedging_Ratio (OHR)'!C12*PORTFOLIO_Position!D3)/(PORTFOLIO_Position!C11*PORTFOLIO_Position!D11)</f>
        <v>24.106802420456724</v>
      </c>
      <c r="D12" s="9">
        <f>('Optimal_Hedging_Ratio (OHR)'!D12*PORTFOLIO_Position!D3)/(PORTFOLIO_Position!C11*PORTFOLIO_Position!D11)</f>
        <v>2.8389359239847267</v>
      </c>
    </row>
    <row r="13" spans="1:4" x14ac:dyDescent="0.2">
      <c r="A13" s="8" t="s">
        <v>6</v>
      </c>
      <c r="B13" s="9">
        <f>('Optimal_Hedging_Ratio (OHR)'!B13*PORTFOLIO_Position!D4)/(PORTFOLIO_Position!C12*PORTFOLIO_Position!D12)</f>
        <v>27.54227742509925</v>
      </c>
      <c r="C13" s="9">
        <f>('Optimal_Hedging_Ratio (OHR)'!C13*PORTFOLIO_Position!D4)/(PORTFOLIO_Position!C12*PORTFOLIO_Position!D12)</f>
        <v>29.955337992852151</v>
      </c>
      <c r="D13" s="9">
        <f>('Optimal_Hedging_Ratio (OHR)'!D13*PORTFOLIO_Position!D4)/(PORTFOLIO_Position!C12*PORTFOLIO_Position!D12)</f>
        <v>38.73610761502669</v>
      </c>
    </row>
    <row r="14" spans="1:4" x14ac:dyDescent="0.2">
      <c r="A14" s="8" t="s">
        <v>7</v>
      </c>
      <c r="B14" s="9">
        <f>('Optimal_Hedging_Ratio (OHR)'!B14*PORTFOLIO_Position!D5)/(PORTFOLIO_Position!C13*PORTFOLIO_Position!D13)</f>
        <v>11.899701392008097</v>
      </c>
      <c r="C14" s="9">
        <f>('Optimal_Hedging_Ratio (OHR)'!C14*PORTFOLIO_Position!D5)/(PORTFOLIO_Position!C13*PORTFOLIO_Position!D13)</f>
        <v>11.311494688803924</v>
      </c>
      <c r="D14" s="9">
        <f>('Optimal_Hedging_Ratio (OHR)'!D14*PORTFOLIO_Position!D5)/(PORTFOLIO_Position!C13*PORTFOLIO_Position!D13)</f>
        <v>-0.39577317466075007</v>
      </c>
    </row>
  </sheetData>
  <mergeCells count="2">
    <mergeCell ref="A1:D1"/>
    <mergeCell ref="A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PORTFOLIO_Position</vt:lpstr>
      <vt:lpstr>Optimal_Hedging_Ratio (OHR)</vt:lpstr>
      <vt:lpstr>Optimal_Contracts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Achyut Dedania</dc:creator>
  <cp:lastModifiedBy>Achyut Dedania</cp:lastModifiedBy>
  <dcterms:created xsi:type="dcterms:W3CDTF">2024-11-13T13:42:11Z</dcterms:created>
  <dcterms:modified xsi:type="dcterms:W3CDTF">2024-11-14T12:13:16Z</dcterms:modified>
</cp:coreProperties>
</file>