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dedania/Desktop/DRM/Assignment/"/>
    </mc:Choice>
  </mc:AlternateContent>
  <xr:revisionPtr revIDLastSave="0" documentId="13_ncr:1_{3B030CE3-3F72-984C-96E0-E47E100C881F}" xr6:coauthVersionLast="47" xr6:coauthVersionMax="47" xr10:uidLastSave="{00000000-0000-0000-0000-000000000000}"/>
  <bookViews>
    <workbookView xWindow="0" yWindow="500" windowWidth="28800" windowHeight="17500" activeTab="1" xr2:uid="{D9D6C84C-20E5-164B-9042-D7C3CEFF25AE}"/>
  </bookViews>
  <sheets>
    <sheet name="PORTFOLIO_Value_Movement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1" i="1"/>
  <c r="H12" i="1"/>
  <c r="H13" i="1"/>
  <c r="H10" i="1"/>
  <c r="H14" i="1" s="1"/>
  <c r="G3" i="1" l="1"/>
  <c r="G4" i="1"/>
  <c r="G5" i="1"/>
  <c r="G2" i="1"/>
  <c r="E18" i="1"/>
  <c r="C11" i="2" s="1"/>
  <c r="G6" i="1" l="1"/>
  <c r="E13" i="1"/>
  <c r="C5" i="2" s="1"/>
  <c r="E12" i="1"/>
  <c r="C4" i="2" s="1"/>
  <c r="E11" i="1"/>
  <c r="C3" i="2" s="1"/>
  <c r="E10" i="1"/>
  <c r="C2" i="2" s="1"/>
  <c r="D5" i="1"/>
  <c r="B5" i="2" s="1"/>
  <c r="D5" i="2" s="1"/>
  <c r="D4" i="1"/>
  <c r="B4" i="2" s="1"/>
  <c r="D4" i="2" s="1"/>
  <c r="D3" i="1"/>
  <c r="B3" i="2" s="1"/>
  <c r="D3" i="2" s="1"/>
  <c r="D2" i="1"/>
  <c r="B2" i="2" s="1"/>
  <c r="B6" i="2" l="1"/>
  <c r="D2" i="2"/>
  <c r="D6" i="1"/>
  <c r="B11" i="2" s="1"/>
  <c r="D11" i="2" s="1"/>
  <c r="C6" i="2"/>
  <c r="E14" i="1"/>
  <c r="D6" i="2" l="1"/>
</calcChain>
</file>

<file path=xl/sharedStrings.xml><?xml version="1.0" encoding="utf-8"?>
<sst xmlns="http://schemas.openxmlformats.org/spreadsheetml/2006/main" count="57" uniqueCount="31">
  <si>
    <t>Stock</t>
  </si>
  <si>
    <t>Quantity</t>
  </si>
  <si>
    <t>CGPOWER</t>
  </si>
  <si>
    <t>Long</t>
  </si>
  <si>
    <t>ZOMATO</t>
  </si>
  <si>
    <t>ADANIPOWER</t>
  </si>
  <si>
    <t>VARROC</t>
  </si>
  <si>
    <t>Total</t>
  </si>
  <si>
    <t>Futures</t>
  </si>
  <si>
    <t>Contract Multiplier</t>
  </si>
  <si>
    <t>BHEL SEPT FUT</t>
  </si>
  <si>
    <t>Short</t>
  </si>
  <si>
    <t>NAUKRI SEPT FUT</t>
  </si>
  <si>
    <t>NTPC SEPT FUT</t>
  </si>
  <si>
    <t>BOSCHLTD SEPT FUT</t>
  </si>
  <si>
    <t>NIFTY SEPT FUT</t>
  </si>
  <si>
    <t>Price on 1st July 2024</t>
  </si>
  <si>
    <t>Value on 1st July 2024</t>
  </si>
  <si>
    <t>Price on 25th Sept 2024</t>
  </si>
  <si>
    <t>Value on 25th Sept 2024</t>
  </si>
  <si>
    <t>Position on 1st July 2024</t>
  </si>
  <si>
    <t>Using Stock Futures</t>
  </si>
  <si>
    <t>CGPOWER / BHEL_SEPT_FUT</t>
  </si>
  <si>
    <t>ZOMATO / NAUKRI_SEPT_FUT</t>
  </si>
  <si>
    <t>ADANIPOWER / NTPC_SEPT_FUT</t>
  </si>
  <si>
    <t>VARROC / BOSCH_SEPT_FUT</t>
  </si>
  <si>
    <t>PORTFOLIO Overall Return</t>
  </si>
  <si>
    <t>Stock Profits</t>
  </si>
  <si>
    <t>Hedge Profits</t>
  </si>
  <si>
    <t>Overall Profit</t>
  </si>
  <si>
    <t>Using Stock Index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</si>
</sst>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3" borderId="1" xfId="0" applyNumberFormat="1" applyFill="1" applyBorder="1" applyAlignment="1">
      <alignment wrapText="1"/>
    </xf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383F-74D9-7A41-9A9C-0DE5FCEC708E}">
  <dimension ref="A1:I18"/>
  <sheetViews>
    <sheetView workbookViewId="0">
      <selection activeCell="D23" sqref="D23"/>
    </sheetView>
  </sheetViews>
  <sheetFormatPr baseColWidth="10" defaultRowHeight="16" x14ac:dyDescent="0.2"/>
  <cols>
    <col min="1" max="1" width="22.5" style="1" customWidth="1"/>
    <col min="2" max="11" width="22.5" customWidth="1"/>
    <col min="12" max="26" width="20.83203125" customWidth="1"/>
  </cols>
  <sheetData>
    <row r="1" spans="1:9" x14ac:dyDescent="0.2">
      <c r="A1" s="3" t="s">
        <v>0</v>
      </c>
      <c r="B1" s="3" t="s">
        <v>1</v>
      </c>
      <c r="C1" s="3" t="s">
        <v>16</v>
      </c>
      <c r="D1" s="3" t="s">
        <v>17</v>
      </c>
      <c r="E1" s="3" t="s">
        <v>20</v>
      </c>
      <c r="F1" s="3" t="s">
        <v>18</v>
      </c>
      <c r="G1" s="3" t="s">
        <v>19</v>
      </c>
      <c r="H1" s="1"/>
    </row>
    <row r="2" spans="1:9" x14ac:dyDescent="0.2">
      <c r="A2" s="3" t="s">
        <v>2</v>
      </c>
      <c r="B2" s="4">
        <v>30000</v>
      </c>
      <c r="C2" s="5">
        <v>708</v>
      </c>
      <c r="D2" s="5">
        <f>B2*C2</f>
        <v>21240000</v>
      </c>
      <c r="E2" s="4" t="s">
        <v>3</v>
      </c>
      <c r="F2" s="5">
        <v>775.85</v>
      </c>
      <c r="G2" s="5">
        <f>F2*B2</f>
        <v>23275500</v>
      </c>
    </row>
    <row r="3" spans="1:9" x14ac:dyDescent="0.2">
      <c r="A3" s="3" t="s">
        <v>4</v>
      </c>
      <c r="B3" s="4">
        <v>120000</v>
      </c>
      <c r="C3" s="5">
        <v>199.71</v>
      </c>
      <c r="D3" s="5">
        <f t="shared" ref="D3:D5" si="0">B3*C3</f>
        <v>23965200</v>
      </c>
      <c r="E3" s="4" t="s">
        <v>3</v>
      </c>
      <c r="F3" s="5">
        <v>285.39999999999998</v>
      </c>
      <c r="G3" s="5">
        <f t="shared" ref="G3:G5" si="1">F3*B3</f>
        <v>34248000</v>
      </c>
    </row>
    <row r="4" spans="1:9" x14ac:dyDescent="0.2">
      <c r="A4" s="3" t="s">
        <v>5</v>
      </c>
      <c r="B4" s="4">
        <v>30000</v>
      </c>
      <c r="C4" s="5">
        <v>717</v>
      </c>
      <c r="D4" s="5">
        <f t="shared" si="0"/>
        <v>21510000</v>
      </c>
      <c r="E4" s="4" t="s">
        <v>3</v>
      </c>
      <c r="F4" s="6">
        <v>667.35</v>
      </c>
      <c r="G4" s="5">
        <f t="shared" si="1"/>
        <v>20020500</v>
      </c>
    </row>
    <row r="5" spans="1:9" x14ac:dyDescent="0.2">
      <c r="A5" s="3" t="s">
        <v>6</v>
      </c>
      <c r="B5" s="4">
        <v>30000</v>
      </c>
      <c r="C5" s="5">
        <v>656</v>
      </c>
      <c r="D5" s="5">
        <f t="shared" si="0"/>
        <v>19680000</v>
      </c>
      <c r="E5" s="4" t="s">
        <v>3</v>
      </c>
      <c r="F5" s="5">
        <v>574.45000000000005</v>
      </c>
      <c r="G5" s="5">
        <f t="shared" si="1"/>
        <v>17233500</v>
      </c>
    </row>
    <row r="6" spans="1:9" x14ac:dyDescent="0.2">
      <c r="A6" s="3" t="s">
        <v>7</v>
      </c>
      <c r="B6" s="4"/>
      <c r="C6" s="4"/>
      <c r="D6" s="5">
        <f>SUM(D2:D5)</f>
        <v>86395200</v>
      </c>
      <c r="E6" s="4"/>
      <c r="F6" s="4"/>
      <c r="G6" s="5">
        <f>SUM(G2:G5)</f>
        <v>94777500</v>
      </c>
    </row>
    <row r="9" spans="1:9" x14ac:dyDescent="0.2">
      <c r="A9" s="3" t="s">
        <v>8</v>
      </c>
      <c r="B9" s="3" t="s">
        <v>1</v>
      </c>
      <c r="C9" s="3" t="s">
        <v>9</v>
      </c>
      <c r="D9" s="3" t="s">
        <v>16</v>
      </c>
      <c r="E9" s="3" t="s">
        <v>17</v>
      </c>
      <c r="F9" s="3" t="s">
        <v>20</v>
      </c>
      <c r="G9" s="3" t="s">
        <v>18</v>
      </c>
      <c r="H9" s="3" t="s">
        <v>19</v>
      </c>
      <c r="I9" s="1"/>
    </row>
    <row r="10" spans="1:9" x14ac:dyDescent="0.2">
      <c r="A10" s="3" t="s">
        <v>10</v>
      </c>
      <c r="B10" s="7">
        <v>3</v>
      </c>
      <c r="C10" s="4">
        <v>2625</v>
      </c>
      <c r="D10" s="5">
        <v>305.75</v>
      </c>
      <c r="E10" s="5">
        <f>B10*D10*C10</f>
        <v>2407781.25</v>
      </c>
      <c r="F10" s="4" t="s">
        <v>11</v>
      </c>
      <c r="G10" s="5">
        <v>282.25</v>
      </c>
      <c r="H10" s="5">
        <f>G10*C10*B10</f>
        <v>2222718.75</v>
      </c>
    </row>
    <row r="11" spans="1:9" x14ac:dyDescent="0.2">
      <c r="A11" s="3" t="s">
        <v>12</v>
      </c>
      <c r="B11" s="7">
        <v>21</v>
      </c>
      <c r="C11" s="4">
        <v>75</v>
      </c>
      <c r="D11" s="5">
        <v>6947.45</v>
      </c>
      <c r="E11" s="5">
        <f>B11*D11*C11</f>
        <v>10942233.749999998</v>
      </c>
      <c r="F11" s="4" t="s">
        <v>11</v>
      </c>
      <c r="G11" s="5">
        <v>7946.6</v>
      </c>
      <c r="H11" s="5">
        <f t="shared" ref="H11:H13" si="2">G11*C11*B11</f>
        <v>12515895</v>
      </c>
    </row>
    <row r="12" spans="1:9" x14ac:dyDescent="0.2">
      <c r="A12" s="3" t="s">
        <v>13</v>
      </c>
      <c r="B12" s="7">
        <v>27</v>
      </c>
      <c r="C12" s="4">
        <v>1500</v>
      </c>
      <c r="D12" s="5">
        <v>378</v>
      </c>
      <c r="E12" s="5">
        <f>B12*D12*C12</f>
        <v>15309000</v>
      </c>
      <c r="F12" s="4" t="s">
        <v>11</v>
      </c>
      <c r="G12" s="5">
        <v>434.9</v>
      </c>
      <c r="H12" s="5">
        <f t="shared" si="2"/>
        <v>17613450</v>
      </c>
    </row>
    <row r="13" spans="1:9" x14ac:dyDescent="0.2">
      <c r="A13" s="3" t="s">
        <v>14</v>
      </c>
      <c r="B13" s="7">
        <v>11</v>
      </c>
      <c r="C13" s="4">
        <v>25</v>
      </c>
      <c r="D13" s="5">
        <v>33543.800000000003</v>
      </c>
      <c r="E13" s="5">
        <f>B13*D13*C13</f>
        <v>9224545.0000000019</v>
      </c>
      <c r="F13" s="4" t="s">
        <v>11</v>
      </c>
      <c r="G13" s="5">
        <v>37004.449999999997</v>
      </c>
      <c r="H13" s="5">
        <f t="shared" si="2"/>
        <v>10176223.749999998</v>
      </c>
    </row>
    <row r="14" spans="1:9" x14ac:dyDescent="0.2">
      <c r="A14" s="3" t="s">
        <v>7</v>
      </c>
      <c r="B14" s="4"/>
      <c r="C14" s="4"/>
      <c r="D14" s="4"/>
      <c r="E14" s="5">
        <f>SUM(E10:E13)</f>
        <v>37883560</v>
      </c>
      <c r="F14" s="4"/>
      <c r="G14" s="4"/>
      <c r="H14" s="5">
        <f>SUM(H10:H13)</f>
        <v>42528287.5</v>
      </c>
    </row>
    <row r="17" spans="1:9" x14ac:dyDescent="0.2">
      <c r="A17" s="3" t="s">
        <v>8</v>
      </c>
      <c r="B17" s="3" t="s">
        <v>1</v>
      </c>
      <c r="C17" s="3" t="s">
        <v>9</v>
      </c>
      <c r="D17" s="3" t="s">
        <v>16</v>
      </c>
      <c r="E17" s="3" t="s">
        <v>17</v>
      </c>
      <c r="F17" s="3" t="s">
        <v>20</v>
      </c>
      <c r="G17" s="3" t="s">
        <v>18</v>
      </c>
      <c r="H17" s="3" t="s">
        <v>19</v>
      </c>
      <c r="I17" s="1"/>
    </row>
    <row r="18" spans="1:9" x14ac:dyDescent="0.2">
      <c r="A18" s="3" t="s">
        <v>15</v>
      </c>
      <c r="B18" s="4">
        <v>155</v>
      </c>
      <c r="C18" s="4">
        <v>25</v>
      </c>
      <c r="D18" s="5">
        <v>24389.15</v>
      </c>
      <c r="E18" s="5">
        <f>B18*D18*C18</f>
        <v>94507956.25</v>
      </c>
      <c r="F18" s="4" t="s">
        <v>11</v>
      </c>
      <c r="G18" s="5">
        <v>25998.2</v>
      </c>
      <c r="H18" s="5">
        <f>G18*C18*B18</f>
        <v>100743025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6F0A-4CF0-2442-808B-F2F4B28A3A13}">
  <dimension ref="A1:E11"/>
  <sheetViews>
    <sheetView tabSelected="1" workbookViewId="0">
      <selection activeCell="F12" sqref="F12"/>
    </sheetView>
  </sheetViews>
  <sheetFormatPr baseColWidth="10" defaultRowHeight="16" x14ac:dyDescent="0.2"/>
  <cols>
    <col min="1" max="1" width="30" customWidth="1"/>
    <col min="2" max="4" width="16.6640625" customWidth="1"/>
    <col min="5" max="5" width="12.83203125" bestFit="1" customWidth="1"/>
  </cols>
  <sheetData>
    <row r="1" spans="1:5" x14ac:dyDescent="0.2">
      <c r="A1" s="3" t="s">
        <v>21</v>
      </c>
      <c r="B1" s="3" t="s">
        <v>27</v>
      </c>
      <c r="C1" s="3" t="s">
        <v>28</v>
      </c>
      <c r="D1" s="3" t="s">
        <v>29</v>
      </c>
    </row>
    <row r="2" spans="1:5" x14ac:dyDescent="0.2">
      <c r="A2" s="3" t="s">
        <v>22</v>
      </c>
      <c r="B2" s="5">
        <f>PORTFOLIO_Value_Movement!G2-PORTFOLIO_Value_Movement!D2</f>
        <v>2035500</v>
      </c>
      <c r="C2" s="5">
        <f>PORTFOLIO_Value_Movement!E10-PORTFOLIO_Value_Movement!H10</f>
        <v>185062.5</v>
      </c>
      <c r="D2" s="5">
        <f>B2+C2</f>
        <v>2220562.5</v>
      </c>
    </row>
    <row r="3" spans="1:5" x14ac:dyDescent="0.2">
      <c r="A3" s="3" t="s">
        <v>23</v>
      </c>
      <c r="B3" s="5">
        <f>PORTFOLIO_Value_Movement!G3-PORTFOLIO_Value_Movement!D3</f>
        <v>10282800</v>
      </c>
      <c r="C3" s="5">
        <f>PORTFOLIO_Value_Movement!E11-PORTFOLIO_Value_Movement!H11</f>
        <v>-1573661.2500000019</v>
      </c>
      <c r="D3" s="5">
        <f t="shared" ref="D3:D6" si="0">B3+C3</f>
        <v>8709138.7499999981</v>
      </c>
    </row>
    <row r="4" spans="1:5" x14ac:dyDescent="0.2">
      <c r="A4" s="3" t="s">
        <v>24</v>
      </c>
      <c r="B4" s="5">
        <f>PORTFOLIO_Value_Movement!G4-PORTFOLIO_Value_Movement!D4</f>
        <v>-1489500</v>
      </c>
      <c r="C4" s="5">
        <f>PORTFOLIO_Value_Movement!E12-PORTFOLIO_Value_Movement!H12</f>
        <v>-2304450</v>
      </c>
      <c r="D4" s="5">
        <f t="shared" si="0"/>
        <v>-3793950</v>
      </c>
    </row>
    <row r="5" spans="1:5" x14ac:dyDescent="0.2">
      <c r="A5" s="3" t="s">
        <v>25</v>
      </c>
      <c r="B5" s="5">
        <f>PORTFOLIO_Value_Movement!G5-PORTFOLIO_Value_Movement!D5</f>
        <v>-2446500</v>
      </c>
      <c r="C5" s="5">
        <f>PORTFOLIO_Value_Movement!E13-PORTFOLIO_Value_Movement!H13</f>
        <v>-951678.74999999627</v>
      </c>
      <c r="D5" s="5">
        <f t="shared" si="0"/>
        <v>-3398178.7499999963</v>
      </c>
    </row>
    <row r="6" spans="1:5" x14ac:dyDescent="0.2">
      <c r="A6" s="3" t="s">
        <v>26</v>
      </c>
      <c r="B6" s="5">
        <f>SUM(B2:B5)</f>
        <v>8382300</v>
      </c>
      <c r="C6" s="5">
        <f>SUM(C2:C5)</f>
        <v>-4644727.4999999981</v>
      </c>
      <c r="D6" s="5">
        <f t="shared" si="0"/>
        <v>3737572.5000000019</v>
      </c>
      <c r="E6" s="2"/>
    </row>
    <row r="10" spans="1:5" s="1" customFormat="1" x14ac:dyDescent="0.2">
      <c r="A10" s="3" t="s">
        <v>30</v>
      </c>
      <c r="B10" s="3" t="s">
        <v>27</v>
      </c>
      <c r="C10" s="3" t="s">
        <v>28</v>
      </c>
      <c r="D10" s="3" t="s">
        <v>29</v>
      </c>
    </row>
    <row r="11" spans="1:5" x14ac:dyDescent="0.2">
      <c r="A11" s="3" t="s">
        <v>26</v>
      </c>
      <c r="B11" s="5">
        <f>PORTFOLIO_Value_Movement!G6-PORTFOLIO_Value_Movement!D6</f>
        <v>8382300</v>
      </c>
      <c r="C11" s="5">
        <f>PORTFOLIO_Value_Movement!E18-PORTFOLIO_Value_Movement!H18</f>
        <v>-6235068.75</v>
      </c>
      <c r="D11" s="5">
        <f>B11+C11</f>
        <v>2147231.25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PORTFOLIO_Value_Movement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Dedania</dc:creator>
  <cp:lastModifiedBy>Achyut Dedania</cp:lastModifiedBy>
  <dcterms:created xsi:type="dcterms:W3CDTF">2024-11-14T07:18:14Z</dcterms:created>
  <dcterms:modified xsi:type="dcterms:W3CDTF">2024-11-14T12:16:57Z</dcterms:modified>
</cp:coreProperties>
</file>