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da\OneDrive\Documents\GitHub\MEC8211ProjetFinal\bin\"/>
    </mc:Choice>
  </mc:AlternateContent>
  <xr:revisionPtr revIDLastSave="0" documentId="13_ncr:1_{98999621-831C-46C0-8087-1418E4564F97}" xr6:coauthVersionLast="47" xr6:coauthVersionMax="47" xr10:uidLastSave="{00000000-0000-0000-0000-000000000000}"/>
  <bookViews>
    <workbookView xWindow="-120" yWindow="-120" windowWidth="29040" windowHeight="15720" xr2:uid="{CDE8206E-530D-4A97-96C2-0FF94BFE57EF}"/>
  </bookViews>
  <sheets>
    <sheet name="Propagation" sheetId="1" r:id="rId1"/>
    <sheet name="FORCES_random_seed0_150" sheetId="4" r:id="rId2"/>
    <sheet name="Feuil1" sheetId="3" r:id="rId3"/>
    <sheet name="Calcul Erreur" sheetId="2" r:id="rId4"/>
  </sheets>
  <externalReferences>
    <externalReference r:id="rId5"/>
  </externalReferences>
  <definedNames>
    <definedName name="DonnéesExternes_1" localSheetId="1" hidden="1">FORCES_random_seed0_150!$A$1:$E$107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J6" i="2"/>
  <c r="F14" i="2"/>
  <c r="O4" i="1" l="1"/>
  <c r="O3" i="1"/>
  <c r="F4" i="1"/>
  <c r="C35" i="1" s="1"/>
  <c r="F3" i="1"/>
  <c r="J4" i="1" l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87" i="1"/>
  <c r="K39" i="1"/>
  <c r="K87" i="1"/>
  <c r="K4" i="1"/>
  <c r="K10" i="1"/>
  <c r="K16" i="1"/>
  <c r="K22" i="1"/>
  <c r="K28" i="1"/>
  <c r="K34" i="1"/>
  <c r="K40" i="1"/>
  <c r="K46" i="1"/>
  <c r="K52" i="1"/>
  <c r="K58" i="1"/>
  <c r="K64" i="1"/>
  <c r="K70" i="1"/>
  <c r="K76" i="1"/>
  <c r="K82" i="1"/>
  <c r="K88" i="1"/>
  <c r="K94" i="1"/>
  <c r="K100" i="1"/>
  <c r="K43" i="1"/>
  <c r="K55" i="1"/>
  <c r="K61" i="1"/>
  <c r="K91" i="1"/>
  <c r="J27" i="1"/>
  <c r="J93" i="1"/>
  <c r="K33" i="1"/>
  <c r="K69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K49" i="1"/>
  <c r="K73" i="1"/>
  <c r="J3" i="1"/>
  <c r="J63" i="1"/>
  <c r="K45" i="1"/>
  <c r="K5" i="1"/>
  <c r="K11" i="1"/>
  <c r="K17" i="1"/>
  <c r="K23" i="1"/>
  <c r="K29" i="1"/>
  <c r="K35" i="1"/>
  <c r="K41" i="1"/>
  <c r="K47" i="1"/>
  <c r="K53" i="1"/>
  <c r="K59" i="1"/>
  <c r="K65" i="1"/>
  <c r="K71" i="1"/>
  <c r="K77" i="1"/>
  <c r="K83" i="1"/>
  <c r="K89" i="1"/>
  <c r="K95" i="1"/>
  <c r="K101" i="1"/>
  <c r="K37" i="1"/>
  <c r="K85" i="1"/>
  <c r="J21" i="1"/>
  <c r="K81" i="1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K31" i="1"/>
  <c r="K97" i="1"/>
  <c r="J57" i="1"/>
  <c r="J99" i="1"/>
  <c r="K21" i="1"/>
  <c r="K93" i="1"/>
  <c r="K6" i="1"/>
  <c r="K12" i="1"/>
  <c r="K18" i="1"/>
  <c r="K24" i="1"/>
  <c r="K30" i="1"/>
  <c r="K36" i="1"/>
  <c r="K42" i="1"/>
  <c r="K48" i="1"/>
  <c r="K54" i="1"/>
  <c r="K60" i="1"/>
  <c r="K66" i="1"/>
  <c r="K72" i="1"/>
  <c r="K78" i="1"/>
  <c r="K84" i="1"/>
  <c r="K90" i="1"/>
  <c r="K96" i="1"/>
  <c r="K102" i="1"/>
  <c r="K25" i="1"/>
  <c r="K67" i="1"/>
  <c r="J51" i="1"/>
  <c r="J75" i="1"/>
  <c r="K51" i="1"/>
  <c r="K99" i="1"/>
  <c r="J7" i="1"/>
  <c r="J13" i="1"/>
  <c r="J19" i="1"/>
  <c r="J25" i="1"/>
  <c r="J31" i="1"/>
  <c r="J37" i="1"/>
  <c r="J43" i="1"/>
  <c r="J49" i="1"/>
  <c r="J55" i="1"/>
  <c r="J61" i="1"/>
  <c r="J67" i="1"/>
  <c r="J73" i="1"/>
  <c r="J79" i="1"/>
  <c r="J85" i="1"/>
  <c r="J91" i="1"/>
  <c r="J97" i="1"/>
  <c r="K3" i="1"/>
  <c r="K19" i="1"/>
  <c r="K79" i="1"/>
  <c r="J45" i="1"/>
  <c r="J81" i="1"/>
  <c r="K15" i="1"/>
  <c r="K63" i="1"/>
  <c r="K7" i="1"/>
  <c r="K13" i="1"/>
  <c r="J8" i="1"/>
  <c r="J14" i="1"/>
  <c r="J20" i="1"/>
  <c r="J26" i="1"/>
  <c r="J32" i="1"/>
  <c r="J38" i="1"/>
  <c r="J44" i="1"/>
  <c r="J50" i="1"/>
  <c r="J56" i="1"/>
  <c r="J62" i="1"/>
  <c r="J68" i="1"/>
  <c r="J74" i="1"/>
  <c r="J80" i="1"/>
  <c r="J86" i="1"/>
  <c r="J92" i="1"/>
  <c r="J98" i="1"/>
  <c r="J9" i="1"/>
  <c r="J15" i="1"/>
  <c r="J33" i="1"/>
  <c r="J69" i="1"/>
  <c r="K9" i="1"/>
  <c r="K57" i="1"/>
  <c r="K8" i="1"/>
  <c r="K14" i="1"/>
  <c r="K20" i="1"/>
  <c r="K26" i="1"/>
  <c r="K32" i="1"/>
  <c r="K38" i="1"/>
  <c r="K44" i="1"/>
  <c r="K50" i="1"/>
  <c r="K56" i="1"/>
  <c r="K62" i="1"/>
  <c r="K68" i="1"/>
  <c r="K74" i="1"/>
  <c r="K80" i="1"/>
  <c r="K86" i="1"/>
  <c r="K92" i="1"/>
  <c r="K98" i="1"/>
  <c r="J39" i="1"/>
  <c r="K27" i="1"/>
  <c r="K75" i="1"/>
  <c r="C81" i="1"/>
  <c r="O6" i="1"/>
  <c r="B34" i="1"/>
  <c r="B8" i="1"/>
  <c r="B55" i="1"/>
  <c r="B82" i="1"/>
  <c r="L39" i="1"/>
  <c r="L16" i="1"/>
  <c r="L92" i="1"/>
  <c r="L74" i="1"/>
  <c r="L33" i="1"/>
  <c r="L15" i="1"/>
  <c r="L91" i="1"/>
  <c r="L68" i="1"/>
  <c r="L32" i="1"/>
  <c r="L9" i="1"/>
  <c r="L90" i="1"/>
  <c r="L67" i="1"/>
  <c r="L49" i="1"/>
  <c r="L31" i="1"/>
  <c r="L8" i="1"/>
  <c r="L84" i="1"/>
  <c r="L66" i="1"/>
  <c r="L48" i="1"/>
  <c r="L25" i="1"/>
  <c r="L7" i="1"/>
  <c r="L83" i="1"/>
  <c r="L60" i="1"/>
  <c r="L47" i="1"/>
  <c r="L24" i="1"/>
  <c r="L100" i="1"/>
  <c r="L82" i="1"/>
  <c r="L59" i="1"/>
  <c r="L41" i="1"/>
  <c r="L23" i="1"/>
  <c r="L99" i="1"/>
  <c r="L76" i="1"/>
  <c r="L58" i="1"/>
  <c r="L40" i="1"/>
  <c r="L17" i="1"/>
  <c r="L98" i="1"/>
  <c r="L75" i="1"/>
  <c r="L57" i="1"/>
  <c r="C34" i="1"/>
  <c r="B79" i="1"/>
  <c r="C54" i="1"/>
  <c r="B52" i="1"/>
  <c r="C53" i="1"/>
  <c r="B72" i="1"/>
  <c r="C98" i="1"/>
  <c r="C25" i="1"/>
  <c r="L30" i="1"/>
  <c r="L6" i="1"/>
  <c r="L97" i="1"/>
  <c r="L65" i="1"/>
  <c r="B92" i="1"/>
  <c r="B70" i="1"/>
  <c r="B45" i="1"/>
  <c r="B19" i="1"/>
  <c r="C96" i="1"/>
  <c r="C71" i="1"/>
  <c r="C45" i="1"/>
  <c r="C17" i="1"/>
  <c r="L53" i="1"/>
  <c r="L45" i="1"/>
  <c r="L37" i="1"/>
  <c r="L29" i="1"/>
  <c r="L21" i="1"/>
  <c r="L13" i="1"/>
  <c r="L5" i="1"/>
  <c r="L96" i="1"/>
  <c r="L88" i="1"/>
  <c r="L80" i="1"/>
  <c r="L72" i="1"/>
  <c r="L64" i="1"/>
  <c r="L56" i="1"/>
  <c r="C59" i="1"/>
  <c r="B54" i="1"/>
  <c r="C80" i="1"/>
  <c r="B74" i="1"/>
  <c r="C99" i="1"/>
  <c r="C26" i="1"/>
  <c r="B98" i="1"/>
  <c r="B24" i="1"/>
  <c r="C50" i="1"/>
  <c r="L38" i="1"/>
  <c r="L81" i="1"/>
  <c r="B91" i="1"/>
  <c r="B64" i="1"/>
  <c r="B43" i="1"/>
  <c r="B18" i="1"/>
  <c r="C90" i="1"/>
  <c r="C69" i="1"/>
  <c r="C43" i="1"/>
  <c r="C16" i="1"/>
  <c r="L52" i="1"/>
  <c r="L44" i="1"/>
  <c r="L36" i="1"/>
  <c r="L28" i="1"/>
  <c r="L20" i="1"/>
  <c r="L12" i="1"/>
  <c r="L4" i="1"/>
  <c r="L95" i="1"/>
  <c r="L87" i="1"/>
  <c r="L79" i="1"/>
  <c r="L71" i="1"/>
  <c r="L63" i="1"/>
  <c r="L55" i="1"/>
  <c r="B101" i="1"/>
  <c r="B6" i="1"/>
  <c r="C32" i="1"/>
  <c r="B100" i="1"/>
  <c r="C78" i="1"/>
  <c r="B46" i="1"/>
  <c r="C72" i="1"/>
  <c r="L3" i="1"/>
  <c r="L22" i="1"/>
  <c r="L73" i="1"/>
  <c r="B88" i="1"/>
  <c r="B63" i="1"/>
  <c r="B37" i="1"/>
  <c r="B15" i="1"/>
  <c r="C89" i="1"/>
  <c r="C63" i="1"/>
  <c r="C41" i="1"/>
  <c r="C8" i="1"/>
  <c r="L51" i="1"/>
  <c r="L43" i="1"/>
  <c r="L35" i="1"/>
  <c r="L27" i="1"/>
  <c r="L19" i="1"/>
  <c r="L11" i="1"/>
  <c r="L102" i="1"/>
  <c r="L94" i="1"/>
  <c r="L86" i="1"/>
  <c r="L78" i="1"/>
  <c r="L70" i="1"/>
  <c r="L62" i="1"/>
  <c r="L54" i="1"/>
  <c r="B28" i="1"/>
  <c r="B27" i="1"/>
  <c r="L46" i="1"/>
  <c r="L14" i="1"/>
  <c r="L89" i="1"/>
  <c r="B83" i="1"/>
  <c r="B61" i="1"/>
  <c r="B36" i="1"/>
  <c r="B10" i="1"/>
  <c r="C87" i="1"/>
  <c r="C62" i="1"/>
  <c r="C5" i="1"/>
  <c r="L50" i="1"/>
  <c r="L42" i="1"/>
  <c r="L34" i="1"/>
  <c r="L26" i="1"/>
  <c r="L18" i="1"/>
  <c r="L10" i="1"/>
  <c r="L101" i="1"/>
  <c r="L93" i="1"/>
  <c r="L85" i="1"/>
  <c r="L77" i="1"/>
  <c r="L69" i="1"/>
  <c r="L61" i="1"/>
  <c r="O5" i="1"/>
  <c r="B96" i="1"/>
  <c r="B87" i="1"/>
  <c r="B78" i="1"/>
  <c r="B69" i="1"/>
  <c r="B60" i="1"/>
  <c r="B51" i="1"/>
  <c r="B42" i="1"/>
  <c r="B32" i="1"/>
  <c r="B23" i="1"/>
  <c r="B14" i="1"/>
  <c r="B5" i="1"/>
  <c r="C95" i="1"/>
  <c r="C86" i="1"/>
  <c r="C77" i="1"/>
  <c r="C67" i="1"/>
  <c r="C58" i="1"/>
  <c r="C49" i="1"/>
  <c r="C40" i="1"/>
  <c r="C31" i="1"/>
  <c r="C22" i="1"/>
  <c r="C13" i="1"/>
  <c r="B95" i="1"/>
  <c r="B86" i="1"/>
  <c r="B77" i="1"/>
  <c r="B68" i="1"/>
  <c r="B59" i="1"/>
  <c r="B50" i="1"/>
  <c r="B40" i="1"/>
  <c r="B31" i="1"/>
  <c r="B22" i="1"/>
  <c r="B13" i="1"/>
  <c r="B4" i="1"/>
  <c r="C94" i="1"/>
  <c r="C85" i="1"/>
  <c r="C75" i="1"/>
  <c r="C66" i="1"/>
  <c r="C57" i="1"/>
  <c r="C48" i="1"/>
  <c r="C39" i="1"/>
  <c r="C30" i="1"/>
  <c r="C21" i="1"/>
  <c r="C11" i="1"/>
  <c r="B94" i="1"/>
  <c r="B85" i="1"/>
  <c r="B76" i="1"/>
  <c r="B67" i="1"/>
  <c r="B58" i="1"/>
  <c r="B48" i="1"/>
  <c r="B39" i="1"/>
  <c r="B30" i="1"/>
  <c r="B21" i="1"/>
  <c r="B12" i="1"/>
  <c r="C102" i="1"/>
  <c r="C93" i="1"/>
  <c r="C83" i="1"/>
  <c r="C74" i="1"/>
  <c r="C65" i="1"/>
  <c r="C56" i="1"/>
  <c r="C47" i="1"/>
  <c r="C38" i="1"/>
  <c r="C29" i="1"/>
  <c r="C19" i="1"/>
  <c r="C10" i="1"/>
  <c r="C23" i="1"/>
  <c r="C14" i="1"/>
  <c r="B102" i="1"/>
  <c r="B93" i="1"/>
  <c r="B84" i="1"/>
  <c r="B75" i="1"/>
  <c r="B66" i="1"/>
  <c r="B56" i="1"/>
  <c r="B47" i="1"/>
  <c r="B38" i="1"/>
  <c r="B29" i="1"/>
  <c r="B20" i="1"/>
  <c r="B11" i="1"/>
  <c r="C101" i="1"/>
  <c r="C91" i="1"/>
  <c r="C82" i="1"/>
  <c r="C73" i="1"/>
  <c r="C64" i="1"/>
  <c r="C55" i="1"/>
  <c r="C46" i="1"/>
  <c r="C37" i="1"/>
  <c r="C27" i="1"/>
  <c r="C18" i="1"/>
  <c r="C9" i="1"/>
  <c r="C6" i="1"/>
  <c r="B99" i="1"/>
  <c r="B90" i="1"/>
  <c r="B80" i="1"/>
  <c r="B71" i="1"/>
  <c r="B62" i="1"/>
  <c r="B53" i="1"/>
  <c r="B44" i="1"/>
  <c r="B35" i="1"/>
  <c r="B26" i="1"/>
  <c r="B16" i="1"/>
  <c r="B7" i="1"/>
  <c r="C97" i="1"/>
  <c r="C88" i="1"/>
  <c r="C79" i="1"/>
  <c r="C70" i="1"/>
  <c r="C61" i="1"/>
  <c r="C51" i="1"/>
  <c r="C42" i="1"/>
  <c r="C33" i="1"/>
  <c r="C24" i="1"/>
  <c r="C15" i="1"/>
  <c r="C12" i="1"/>
  <c r="C7" i="1"/>
  <c r="B97" i="1"/>
  <c r="B89" i="1"/>
  <c r="B81" i="1"/>
  <c r="B73" i="1"/>
  <c r="B65" i="1"/>
  <c r="B57" i="1"/>
  <c r="B49" i="1"/>
  <c r="B41" i="1"/>
  <c r="B33" i="1"/>
  <c r="B25" i="1"/>
  <c r="B17" i="1"/>
  <c r="B9" i="1"/>
  <c r="C100" i="1"/>
  <c r="C92" i="1"/>
  <c r="C84" i="1"/>
  <c r="C76" i="1"/>
  <c r="C68" i="1"/>
  <c r="C60" i="1"/>
  <c r="C52" i="1"/>
  <c r="C44" i="1"/>
  <c r="C36" i="1"/>
  <c r="C28" i="1"/>
  <c r="C20" i="1"/>
  <c r="C4" i="1"/>
  <c r="C3" i="1"/>
  <c r="B3" i="1"/>
  <c r="F6" i="1"/>
  <c r="F5" i="1"/>
  <c r="L103" i="1" l="1"/>
  <c r="O10" i="1" s="1"/>
  <c r="F7" i="2" s="1"/>
  <c r="B17" i="2" s="1"/>
  <c r="J11" i="2" s="1"/>
  <c r="P3" i="2" l="1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F8295-D15C-4A2B-93D8-31D28F04F6B4}" keepAlive="1" name="Requête - FORCES_random_seed0_150" description="Connexion à la requête « FORCES_random_seed0_150 » dans le classeur." type="5" refreshedVersion="8" background="1" saveData="1">
    <dbPr connection="Provider=Microsoft.Mashup.OleDb.1;Data Source=$Workbook$;Location=FORCES_random_seed0_150;Extended Properties=&quot;&quot;" command="SELECT * FROM [FORCES_random_seed0_150]"/>
  </connection>
</connections>
</file>

<file path=xl/sharedStrings.xml><?xml version="1.0" encoding="utf-8"?>
<sst xmlns="http://schemas.openxmlformats.org/spreadsheetml/2006/main" count="581" uniqueCount="162">
  <si>
    <t>PDF</t>
  </si>
  <si>
    <t>CDF</t>
  </si>
  <si>
    <t>upper bound</t>
  </si>
  <si>
    <t>lower bound</t>
  </si>
  <si>
    <t>écart-type (F)</t>
  </si>
  <si>
    <t>moyenne (F)</t>
  </si>
  <si>
    <t>Données d'entrée</t>
  </si>
  <si>
    <t>SRQ</t>
  </si>
  <si>
    <t>Calcul de Uinput</t>
  </si>
  <si>
    <t>n</t>
  </si>
  <si>
    <t>(Si-S_barr)^2</t>
  </si>
  <si>
    <t>somme</t>
  </si>
  <si>
    <t>selon MonteCarlo</t>
  </si>
  <si>
    <t>Forces distribution normale (seed 0)</t>
  </si>
  <si>
    <t>Déflexion maximale @ L1</t>
  </si>
  <si>
    <t>D=</t>
  </si>
  <si>
    <t>delta_model</t>
  </si>
  <si>
    <t>S=</t>
  </si>
  <si>
    <t>E=</t>
  </si>
  <si>
    <t>k=</t>
  </si>
  <si>
    <t>Calcul U_d</t>
  </si>
  <si>
    <t>b_r</t>
  </si>
  <si>
    <t>s_r</t>
  </si>
  <si>
    <t>Ud</t>
  </si>
  <si>
    <t>(epistemique)</t>
  </si>
  <si>
    <t>(aleatoire)</t>
  </si>
  <si>
    <t>Calcul U_input</t>
  </si>
  <si>
    <t>Calcul U_num</t>
  </si>
  <si>
    <t>GCI</t>
  </si>
  <si>
    <t>Unum</t>
  </si>
  <si>
    <t>Uinput</t>
  </si>
  <si>
    <t>k*uval</t>
  </si>
  <si>
    <t>Calcul u_val</t>
  </si>
  <si>
    <t>u_val</t>
  </si>
  <si>
    <t>Calcul  delta_model</t>
  </si>
  <si>
    <t>inf</t>
  </si>
  <si>
    <t>sup</t>
  </si>
  <si>
    <t>Repetabilité des mesures de force</t>
  </si>
  <si>
    <t>(erreur du capteur)</t>
  </si>
  <si>
    <t>Incertitude sur les mesures</t>
  </si>
  <si>
    <t>moyenne (S_barr)</t>
  </si>
  <si>
    <t>écart-type (S)</t>
  </si>
  <si>
    <t>Column1</t>
  </si>
  <si>
    <t>Column2</t>
  </si>
  <si>
    <t>Column3</t>
  </si>
  <si>
    <t>Column4</t>
  </si>
  <si>
    <t>Column5</t>
  </si>
  <si>
    <t>Forces distribution normale</t>
  </si>
  <si>
    <t/>
  </si>
  <si>
    <t>154.41013086491915</t>
  </si>
  <si>
    <t>151.00039302091807</t>
  </si>
  <si>
    <t>152.44684496026434</t>
  </si>
  <si>
    <t>155.60223299800364</t>
  </si>
  <si>
    <t>154.6688949753749</t>
  </si>
  <si>
    <t>147.55680530030898</t>
  </si>
  <si>
    <t>152.37522104381398</t>
  </si>
  <si>
    <t>149.62160697925574</t>
  </si>
  <si>
    <t>149.74195287051612</t>
  </si>
  <si>
    <t>151.02649625484594</t>
  </si>
  <si>
    <t>150.3601089279022</t>
  </si>
  <si>
    <t>153.63568376740744</t>
  </si>
  <si>
    <t>151.90259431286748</t>
  </si>
  <si>
    <t>150.30418754123207</t>
  </si>
  <si>
    <t>151.10965808186356</t>
  </si>
  <si>
    <t>150.83418581843566</t>
  </si>
  <si>
    <t>153.735197682894</t>
  </si>
  <si>
    <t>149.4871043405855</t>
  </si>
  <si>
    <t>150.78266925412726</t>
  </si>
  <si>
    <t>147.86476065174568</t>
  </si>
  <si>
    <t>143.6175254604148</t>
  </si>
  <si>
    <t>151.63404648860092</t>
  </si>
  <si>
    <t>152.16109049714876</t>
  </si>
  <si>
    <t>148.14458744898388</t>
  </si>
  <si>
    <t>155.674386559969</t>
  </si>
  <si>
    <t>146.3640858135031</t>
  </si>
  <si>
    <t>150.1143962932536</t>
  </si>
  <si>
    <t>149.5320403749354</t>
  </si>
  <si>
    <t>153.83194803589615</t>
  </si>
  <si>
    <t>153.6733969247507</t>
  </si>
  <si>
    <t>150.38736856424228</t>
  </si>
  <si>
    <t>150.94540629900544</t>
  </si>
  <si>
    <t>147.78053563092473</t>
  </si>
  <si>
    <t>145.0480088294402</t>
  </si>
  <si>
    <t>149.1302196266846</t>
  </si>
  <si>
    <t>150.39087242275994</t>
  </si>
  <si>
    <t>153.0757267018193</t>
  </si>
  <si>
    <t>153.00594962196104</t>
  </si>
  <si>
    <t>149.03168295648013</t>
  </si>
  <si>
    <t>149.24424312356166</t>
  </si>
  <si>
    <t>147.37861758733226</t>
  </si>
  <si>
    <t>146.44995515705256</t>
  </si>
  <si>
    <t>145.73432452343746</t>
  </si>
  <si>
    <t>154.87693848807947</t>
  </si>
  <si>
    <t>148.72586954562087</t>
  </si>
  <si>
    <t>148.90481424597203</t>
  </si>
  <si>
    <t>146.8680115998752</t>
  </si>
  <si>
    <t>151.94372588957978</t>
  </si>
  <si>
    <t>145.96525538110512</t>
  </si>
  <si>
    <t>149.46814929946507</t>
  </si>
  <si>
    <t>147.7613335970158</t>
  </si>
  <si>
    <t>150.96725624464815</t>
  </si>
  <si>
    <t>148.7229871560778</t>
  </si>
  <si>
    <t>147.04841953969398</t>
  </si>
  <si>
    <t>149.92954442915337</t>
  </si>
  <si>
    <t>151.07082967632604</t>
  </si>
  <si>
    <t>150.1662930559579</t>
  </si>
  <si>
    <t>150.75617974434945</t>
  </si>
  <si>
    <t>148.4141947657976</t>
  </si>
  <si>
    <t>149.09314708503214</t>
  </si>
  <si>
    <t>148.31884888056013</t>
  </si>
  <si>
    <t>149.10111709614864</t>
  </si>
  <si>
    <t>147.96713429488887</t>
  </si>
  <si>
    <t>145.68429349417082</t>
  </si>
  <si>
    <t>150.44356535563438</t>
  </si>
  <si>
    <t>148.99554765947934</t>
  </si>
  <si>
    <t>145.9245041325849</t>
  </si>
  <si>
    <t>151.15695563881442</t>
  </si>
  <si>
    <t>147.73175408904189</t>
  </si>
  <si>
    <t>150.12986348949036</t>
  </si>
  <si>
    <t>151.82272640544383</t>
  </si>
  <si>
    <t>150.32245727689352</t>
  </si>
  <si>
    <t>152.84850171135824</t>
  </si>
  <si>
    <t>146.91293544911588</t>
  </si>
  <si>
    <t>151.00585410294389</t>
  </si>
  <si>
    <t>148.28797477264922</t>
  </si>
  <si>
    <t>147.8230071270453</t>
  </si>
  <si>
    <t>148.55287583808897</t>
  </si>
  <si>
    <t>149.22111866968157</t>
  </si>
  <si>
    <t>150.14041335557437</t>
  </si>
  <si>
    <t>147.08712539804162</t>
  </si>
  <si>
    <t>152.25206621738548</t>
  </si>
  <si>
    <t>151.16415609932616</t>
  </si>
  <si>
    <t>146.15939078430694</t>
  </si>
  <si>
    <t>153.720630484489</t>
  </si>
  <si>
    <t>154.73972294007646</t>
  </si>
  <si>
    <t>152.94694892789911</t>
  </si>
  <si>
    <t>149.55018791046913</t>
  </si>
  <si>
    <t>147.32311844622365</t>
  </si>
  <si>
    <t>152.63612931732783</t>
  </si>
  <si>
    <t>148.99205763256705</t>
  </si>
  <si>
    <t>153.05611267595606</t>
  </si>
  <si>
    <t>150.52068744519215</t>
  </si>
  <si>
    <t>152.44159759120927</t>
  </si>
  <si>
    <t>150.89091599293602</t>
  </si>
  <si>
    <t>151.76643292047987</t>
  </si>
  <si>
    <t>150.02625005180204</t>
  </si>
  <si>
    <t>154.4646762347646</t>
  </si>
  <si>
    <t>150.31728023175904</t>
  </si>
  <si>
    <t>151.00497340861176</t>
  </si>
  <si>
    <t xml:space="preserve">moyenne voulue: </t>
  </si>
  <si>
    <t>150.0</t>
  </si>
  <si>
    <t xml:space="preserve">moyenne échantillon: </t>
  </si>
  <si>
    <t>150.1495200388362</t>
  </si>
  <si>
    <t xml:space="preserve">deviation standard voulue: </t>
  </si>
  <si>
    <t>2.5</t>
  </si>
  <si>
    <t xml:space="preserve">deviation standard échantillon: </t>
  </si>
  <si>
    <t>2.5197056117914474</t>
  </si>
  <si>
    <t xml:space="preserve">Intervalle de confiance à </t>
  </si>
  <si>
    <t>95.0</t>
  </si>
  <si>
    <t xml:space="preserve">% : </t>
  </si>
  <si>
    <t>149.64961762196899</t>
  </si>
  <si>
    <t>150.6494224557034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</si>
</sst>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4" xfId="0" applyFont="1" applyBorder="1"/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6" borderId="6" xfId="0" applyFont="1" applyFill="1" applyBorder="1" applyAlignment="1">
      <alignment wrapText="1"/>
    </xf>
    <xf numFmtId="0" fontId="1" fillId="6" borderId="1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/>
    <xf numFmtId="0" fontId="1" fillId="0" borderId="8" xfId="0" applyFont="1" applyBorder="1"/>
    <xf numFmtId="0" fontId="0" fillId="0" borderId="12" xfId="0" applyBorder="1" applyAlignment="1">
      <alignment wrapText="1"/>
    </xf>
    <xf numFmtId="0" fontId="0" fillId="7" borderId="0" xfId="0" applyFill="1"/>
    <xf numFmtId="0" fontId="0" fillId="4" borderId="0" xfId="0" applyFill="1"/>
    <xf numFmtId="0" fontId="0" fillId="4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2" fillId="9" borderId="1" xfId="0" applyFont="1" applyFill="1" applyBorder="1" applyAlignment="1">
      <alignment wrapText="1"/>
    </xf>
    <xf numFmtId="0" fontId="1" fillId="0" borderId="5" xfId="0" applyFont="1" applyBorder="1"/>
    <xf numFmtId="0" fontId="3" fillId="10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Propagation!$B$2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154.41013086491901</c:v>
                </c:pt>
                <c:pt idx="1">
                  <c:v>151.00039302091801</c:v>
                </c:pt>
                <c:pt idx="2">
                  <c:v>152.446844960264</c:v>
                </c:pt>
                <c:pt idx="3">
                  <c:v>155.60223299800299</c:v>
                </c:pt>
                <c:pt idx="4">
                  <c:v>154.668894975374</c:v>
                </c:pt>
                <c:pt idx="5">
                  <c:v>147.55680530030801</c:v>
                </c:pt>
                <c:pt idx="6">
                  <c:v>152.37522104381301</c:v>
                </c:pt>
                <c:pt idx="7">
                  <c:v>149.62160697925501</c:v>
                </c:pt>
                <c:pt idx="8">
                  <c:v>149.741952870516</c:v>
                </c:pt>
                <c:pt idx="9">
                  <c:v>151.026496254845</c:v>
                </c:pt>
                <c:pt idx="10">
                  <c:v>150.36010892790199</c:v>
                </c:pt>
                <c:pt idx="11">
                  <c:v>153.63568376740699</c:v>
                </c:pt>
                <c:pt idx="12">
                  <c:v>151.902594312867</c:v>
                </c:pt>
                <c:pt idx="13">
                  <c:v>150.30418754123201</c:v>
                </c:pt>
                <c:pt idx="14">
                  <c:v>151.10965808186299</c:v>
                </c:pt>
                <c:pt idx="15">
                  <c:v>150.834185818435</c:v>
                </c:pt>
                <c:pt idx="16">
                  <c:v>153.73519768289401</c:v>
                </c:pt>
                <c:pt idx="17">
                  <c:v>149.48710434058501</c:v>
                </c:pt>
                <c:pt idx="18">
                  <c:v>150.782669254127</c:v>
                </c:pt>
                <c:pt idx="19">
                  <c:v>147.864760651745</c:v>
                </c:pt>
                <c:pt idx="20">
                  <c:v>143.61752546041399</c:v>
                </c:pt>
                <c:pt idx="21">
                  <c:v>151.63404648860001</c:v>
                </c:pt>
                <c:pt idx="22">
                  <c:v>152.161090497148</c:v>
                </c:pt>
                <c:pt idx="23">
                  <c:v>148.144587448983</c:v>
                </c:pt>
                <c:pt idx="24">
                  <c:v>155.67438655996901</c:v>
                </c:pt>
                <c:pt idx="25">
                  <c:v>146.36408581350301</c:v>
                </c:pt>
                <c:pt idx="26">
                  <c:v>150.11439629325301</c:v>
                </c:pt>
                <c:pt idx="27">
                  <c:v>149.53204037493501</c:v>
                </c:pt>
                <c:pt idx="28">
                  <c:v>153.831948035896</c:v>
                </c:pt>
                <c:pt idx="29">
                  <c:v>153.67339692474999</c:v>
                </c:pt>
                <c:pt idx="30">
                  <c:v>150.387368564242</c:v>
                </c:pt>
                <c:pt idx="31">
                  <c:v>150.94540629900499</c:v>
                </c:pt>
                <c:pt idx="32">
                  <c:v>147.78053563092399</c:v>
                </c:pt>
                <c:pt idx="33">
                  <c:v>145.04800882943999</c:v>
                </c:pt>
                <c:pt idx="34">
                  <c:v>149.13021962668401</c:v>
                </c:pt>
                <c:pt idx="35">
                  <c:v>150.390872422759</c:v>
                </c:pt>
                <c:pt idx="36">
                  <c:v>153.07572670181901</c:v>
                </c:pt>
                <c:pt idx="37">
                  <c:v>153.00594962196101</c:v>
                </c:pt>
                <c:pt idx="38">
                  <c:v>149.03168295648001</c:v>
                </c:pt>
                <c:pt idx="39">
                  <c:v>149.24424312356101</c:v>
                </c:pt>
                <c:pt idx="40">
                  <c:v>147.378617587332</c:v>
                </c:pt>
                <c:pt idx="41">
                  <c:v>146.44995515705199</c:v>
                </c:pt>
                <c:pt idx="42">
                  <c:v>145.73432452343701</c:v>
                </c:pt>
                <c:pt idx="43">
                  <c:v>154.87693848807899</c:v>
                </c:pt>
                <c:pt idx="44">
                  <c:v>148.72586954561999</c:v>
                </c:pt>
                <c:pt idx="45">
                  <c:v>148.90481424597201</c:v>
                </c:pt>
                <c:pt idx="46">
                  <c:v>146.86801159987499</c:v>
                </c:pt>
                <c:pt idx="47">
                  <c:v>151.94372588957901</c:v>
                </c:pt>
                <c:pt idx="48">
                  <c:v>145.96525538110501</c:v>
                </c:pt>
                <c:pt idx="49">
                  <c:v>149.46814929946501</c:v>
                </c:pt>
                <c:pt idx="50">
                  <c:v>147.76133359701501</c:v>
                </c:pt>
                <c:pt idx="51">
                  <c:v>150.96725624464801</c:v>
                </c:pt>
                <c:pt idx="52">
                  <c:v>148.72298715607701</c:v>
                </c:pt>
                <c:pt idx="53">
                  <c:v>147.04841953969299</c:v>
                </c:pt>
                <c:pt idx="54">
                  <c:v>149.929544429153</c:v>
                </c:pt>
                <c:pt idx="55">
                  <c:v>151.07082967632601</c:v>
                </c:pt>
                <c:pt idx="56">
                  <c:v>150.166293055957</c:v>
                </c:pt>
                <c:pt idx="57">
                  <c:v>150.756179744349</c:v>
                </c:pt>
                <c:pt idx="58">
                  <c:v>148.41419476579699</c:v>
                </c:pt>
                <c:pt idx="59">
                  <c:v>149.093147085032</c:v>
                </c:pt>
                <c:pt idx="60">
                  <c:v>148.31884888056001</c:v>
                </c:pt>
                <c:pt idx="61">
                  <c:v>149.10111709614799</c:v>
                </c:pt>
                <c:pt idx="62">
                  <c:v>147.96713429488801</c:v>
                </c:pt>
                <c:pt idx="63">
                  <c:v>145.68429349416999</c:v>
                </c:pt>
                <c:pt idx="64">
                  <c:v>150.44356535563401</c:v>
                </c:pt>
                <c:pt idx="65">
                  <c:v>148.995547659479</c:v>
                </c:pt>
                <c:pt idx="66">
                  <c:v>145.92450413258399</c:v>
                </c:pt>
                <c:pt idx="67">
                  <c:v>151.156955638814</c:v>
                </c:pt>
                <c:pt idx="68">
                  <c:v>147.731754089041</c:v>
                </c:pt>
                <c:pt idx="69">
                  <c:v>150.12986348948999</c:v>
                </c:pt>
                <c:pt idx="70">
                  <c:v>151.82272640544301</c:v>
                </c:pt>
                <c:pt idx="71">
                  <c:v>150.322457276893</c:v>
                </c:pt>
                <c:pt idx="72">
                  <c:v>152.84850171135801</c:v>
                </c:pt>
                <c:pt idx="73">
                  <c:v>146.912935449115</c:v>
                </c:pt>
                <c:pt idx="74">
                  <c:v>151.005854102943</c:v>
                </c:pt>
                <c:pt idx="75">
                  <c:v>148.28797477264899</c:v>
                </c:pt>
                <c:pt idx="76">
                  <c:v>147.823007127045</c:v>
                </c:pt>
                <c:pt idx="77">
                  <c:v>148.552875838088</c:v>
                </c:pt>
                <c:pt idx="78">
                  <c:v>149.221118669681</c:v>
                </c:pt>
                <c:pt idx="79">
                  <c:v>150.140413355574</c:v>
                </c:pt>
                <c:pt idx="80">
                  <c:v>147.087125398041</c:v>
                </c:pt>
                <c:pt idx="81">
                  <c:v>152.25206621738499</c:v>
                </c:pt>
                <c:pt idx="82">
                  <c:v>151.16415609932599</c:v>
                </c:pt>
                <c:pt idx="83">
                  <c:v>146.159390784306</c:v>
                </c:pt>
                <c:pt idx="84">
                  <c:v>153.72063048448899</c:v>
                </c:pt>
                <c:pt idx="85">
                  <c:v>154.73972294007601</c:v>
                </c:pt>
                <c:pt idx="86">
                  <c:v>152.946948927899</c:v>
                </c:pt>
                <c:pt idx="87">
                  <c:v>149.55018791046899</c:v>
                </c:pt>
                <c:pt idx="88">
                  <c:v>147.32311844622299</c:v>
                </c:pt>
                <c:pt idx="89">
                  <c:v>152.636129317327</c:v>
                </c:pt>
                <c:pt idx="90">
                  <c:v>148.992057632567</c:v>
                </c:pt>
                <c:pt idx="91">
                  <c:v>153.056112675956</c:v>
                </c:pt>
                <c:pt idx="92">
                  <c:v>150.52068744519201</c:v>
                </c:pt>
                <c:pt idx="93">
                  <c:v>152.44159759120899</c:v>
                </c:pt>
                <c:pt idx="94">
                  <c:v>150.89091599293599</c:v>
                </c:pt>
                <c:pt idx="95">
                  <c:v>151.76643292047899</c:v>
                </c:pt>
                <c:pt idx="96">
                  <c:v>150.02625005180201</c:v>
                </c:pt>
                <c:pt idx="97">
                  <c:v>154.464676234764</c:v>
                </c:pt>
                <c:pt idx="98">
                  <c:v>150.31728023175901</c:v>
                </c:pt>
                <c:pt idx="99">
                  <c:v>151.00497340861099</c:v>
                </c:pt>
              </c:numCache>
            </c:numRef>
          </c:xVal>
          <c:yVal>
            <c:numRef>
              <c:f>Propagation!$B$3:$B$102</c:f>
              <c:numCache>
                <c:formatCode>General</c:formatCode>
                <c:ptCount val="100"/>
                <c:pt idx="0">
                  <c:v>3.7904734170481014E-2</c:v>
                </c:pt>
                <c:pt idx="1">
                  <c:v>0.14955410927044441</c:v>
                </c:pt>
                <c:pt idx="2">
                  <c:v>0.10448428450375098</c:v>
                </c:pt>
                <c:pt idx="3">
                  <c:v>1.5228467532022474E-2</c:v>
                </c:pt>
                <c:pt idx="4">
                  <c:v>3.1694785108503015E-2</c:v>
                </c:pt>
                <c:pt idx="5">
                  <c:v>9.3249586885588112E-2</c:v>
                </c:pt>
                <c:pt idx="6">
                  <c:v>0.10718426307950672</c:v>
                </c:pt>
                <c:pt idx="7">
                  <c:v>0.15489177678481206</c:v>
                </c:pt>
                <c:pt idx="8">
                  <c:v>0.15627118029789161</c:v>
                </c:pt>
                <c:pt idx="9">
                  <c:v>0.14902383833327443</c:v>
                </c:pt>
                <c:pt idx="10">
                  <c:v>0.15777691934450283</c:v>
                </c:pt>
                <c:pt idx="11">
                  <c:v>6.0797922991688305E-2</c:v>
                </c:pt>
                <c:pt idx="12">
                  <c:v>0.12429324488250922</c:v>
                </c:pt>
                <c:pt idx="13">
                  <c:v>0.15803092241959257</c:v>
                </c:pt>
                <c:pt idx="14">
                  <c:v>0.14724155690983393</c:v>
                </c:pt>
                <c:pt idx="15">
                  <c:v>0.1525904547923834</c:v>
                </c:pt>
                <c:pt idx="16">
                  <c:v>5.7520019310408795E-2</c:v>
                </c:pt>
                <c:pt idx="17">
                  <c:v>0.15295106324344404</c:v>
                </c:pt>
                <c:pt idx="18">
                  <c:v>0.15340846854046061</c:v>
                </c:pt>
                <c:pt idx="19">
                  <c:v>0.10495912789751555</c:v>
                </c:pt>
                <c:pt idx="20">
                  <c:v>5.4986282083932586E-3</c:v>
                </c:pt>
                <c:pt idx="21">
                  <c:v>0.13310203521375102</c:v>
                </c:pt>
                <c:pt idx="22">
                  <c:v>0.11512343269449563</c:v>
                </c:pt>
                <c:pt idx="23">
                  <c:v>0.11536540568093485</c:v>
                </c:pt>
                <c:pt idx="24">
                  <c:v>1.4307559925234211E-2</c:v>
                </c:pt>
                <c:pt idx="25">
                  <c:v>5.1222251622701685E-2</c:v>
                </c:pt>
                <c:pt idx="26">
                  <c:v>0.15831354288595825</c:v>
                </c:pt>
                <c:pt idx="27">
                  <c:v>0.15364540937775101</c:v>
                </c:pt>
                <c:pt idx="28">
                  <c:v>5.44212208362801E-2</c:v>
                </c:pt>
                <c:pt idx="29">
                  <c:v>5.9545187521659333E-2</c:v>
                </c:pt>
                <c:pt idx="30">
                  <c:v>0.1576251001313923</c:v>
                </c:pt>
                <c:pt idx="31">
                  <c:v>0.15062441071830093</c:v>
                </c:pt>
                <c:pt idx="32">
                  <c:v>0.10176870344671672</c:v>
                </c:pt>
                <c:pt idx="33">
                  <c:v>2.0390712029196158E-2</c:v>
                </c:pt>
                <c:pt idx="34">
                  <c:v>0.14588983543130526</c:v>
                </c:pt>
                <c:pt idx="35">
                  <c:v>0.15760425852187226</c:v>
                </c:pt>
                <c:pt idx="36">
                  <c:v>8.0667227945374592E-2</c:v>
                </c:pt>
                <c:pt idx="37">
                  <c:v>8.3271729941071959E-2</c:v>
                </c:pt>
                <c:pt idx="38">
                  <c:v>0.1434902871622255</c:v>
                </c:pt>
                <c:pt idx="39">
                  <c:v>0.14843305203092105</c:v>
                </c:pt>
                <c:pt idx="40">
                  <c:v>8.6488581519594571E-2</c:v>
                </c:pt>
                <c:pt idx="41">
                  <c:v>5.388173182351403E-2</c:v>
                </c:pt>
                <c:pt idx="42">
                  <c:v>3.4105405128354797E-2</c:v>
                </c:pt>
                <c:pt idx="43">
                  <c:v>2.7239035671496648E-2</c:v>
                </c:pt>
                <c:pt idx="44">
                  <c:v>0.13497079201821599</c:v>
                </c:pt>
                <c:pt idx="45">
                  <c:v>0.14014285764010762</c:v>
                </c:pt>
                <c:pt idx="46">
                  <c:v>6.7804766952293094E-2</c:v>
                </c:pt>
                <c:pt idx="47">
                  <c:v>0.12287321980856518</c:v>
                </c:pt>
                <c:pt idx="48">
                  <c:v>3.9879050221476031E-2</c:v>
                </c:pt>
                <c:pt idx="49">
                  <c:v>0.15264455485567133</c:v>
                </c:pt>
                <c:pt idx="50">
                  <c:v>0.10103921332629269</c:v>
                </c:pt>
                <c:pt idx="51">
                  <c:v>0.1502067580629512</c:v>
                </c:pt>
                <c:pt idx="52">
                  <c:v>0.13488349584892934</c:v>
                </c:pt>
                <c:pt idx="53">
                  <c:v>7.4240896775147294E-2</c:v>
                </c:pt>
                <c:pt idx="54">
                  <c:v>0.15772670857628726</c:v>
                </c:pt>
                <c:pt idx="55">
                  <c:v>0.14809111366931269</c:v>
                </c:pt>
                <c:pt idx="56">
                  <c:v>0.15832541692106775</c:v>
                </c:pt>
                <c:pt idx="57">
                  <c:v>0.15380576085647019</c:v>
                </c:pt>
                <c:pt idx="58">
                  <c:v>0.12490078829469646</c:v>
                </c:pt>
                <c:pt idx="59">
                  <c:v>0.14500839791490136</c:v>
                </c:pt>
                <c:pt idx="60">
                  <c:v>0.12160076523093082</c:v>
                </c:pt>
                <c:pt idx="61">
                  <c:v>0.14520009488363012</c:v>
                </c:pt>
                <c:pt idx="62">
                  <c:v>0.10880817260586323</c:v>
                </c:pt>
                <c:pt idx="63">
                  <c:v>3.2932694567723637E-2</c:v>
                </c:pt>
                <c:pt idx="64">
                  <c:v>0.15725448666901848</c:v>
                </c:pt>
                <c:pt idx="65">
                  <c:v>0.1425656032172474</c:v>
                </c:pt>
                <c:pt idx="66">
                  <c:v>3.8817188945767495E-2</c:v>
                </c:pt>
                <c:pt idx="67">
                  <c:v>0.14616637977311259</c:v>
                </c:pt>
                <c:pt idx="68">
                  <c:v>9.9914344256581092E-2</c:v>
                </c:pt>
                <c:pt idx="69">
                  <c:v>0.15832410714197456</c:v>
                </c:pt>
                <c:pt idx="70">
                  <c:v>0.12700094951203517</c:v>
                </c:pt>
                <c:pt idx="71">
                  <c:v>0.15795645049740045</c:v>
                </c:pt>
                <c:pt idx="72">
                  <c:v>8.9210070653147316E-2</c:v>
                </c:pt>
                <c:pt idx="73">
                  <c:v>6.9386544034072808E-2</c:v>
                </c:pt>
                <c:pt idx="74">
                  <c:v>0.14944434165869275</c:v>
                </c:pt>
                <c:pt idx="75">
                  <c:v>0.12051398855785171</c:v>
                </c:pt>
                <c:pt idx="76">
                  <c:v>0.10337964078765804</c:v>
                </c:pt>
                <c:pt idx="77">
                  <c:v>0.12952971018700793</c:v>
                </c:pt>
                <c:pt idx="78">
                  <c:v>0.14793820529713464</c:v>
                </c:pt>
                <c:pt idx="79">
                  <c:v>0.15832789075990628</c:v>
                </c:pt>
                <c:pt idx="80">
                  <c:v>7.5648899377490947E-2</c:v>
                </c:pt>
                <c:pt idx="81">
                  <c:v>0.11177954823477027</c:v>
                </c:pt>
                <c:pt idx="82">
                  <c:v>0.14599887555883942</c:v>
                </c:pt>
                <c:pt idx="83">
                  <c:v>4.5187852620918227E-2</c:v>
                </c:pt>
                <c:pt idx="84">
                  <c:v>5.7994226027217363E-2</c:v>
                </c:pt>
                <c:pt idx="85">
                  <c:v>3.0124516036144751E-2</c:v>
                </c:pt>
                <c:pt idx="86">
                  <c:v>8.5488329016587289E-2</c:v>
                </c:pt>
                <c:pt idx="87">
                  <c:v>0.15391283852298956</c:v>
                </c:pt>
                <c:pt idx="88">
                  <c:v>8.439835778912097E-2</c:v>
                </c:pt>
                <c:pt idx="89">
                  <c:v>9.72926462005263E-2</c:v>
                </c:pt>
                <c:pt idx="90">
                  <c:v>0.14247505964442581</c:v>
                </c:pt>
                <c:pt idx="91">
                  <c:v>8.1397305884406135E-2</c:v>
                </c:pt>
                <c:pt idx="92">
                  <c:v>0.15662041880691704</c:v>
                </c:pt>
                <c:pt idx="93">
                  <c:v>0.10468263396515151</c:v>
                </c:pt>
                <c:pt idx="94">
                  <c:v>0.15162135733956847</c:v>
                </c:pt>
                <c:pt idx="95">
                  <c:v>0.1288669782534142</c:v>
                </c:pt>
                <c:pt idx="96">
                  <c:v>0.15813956601440507</c:v>
                </c:pt>
                <c:pt idx="97">
                  <c:v>3.6533789560181912E-2</c:v>
                </c:pt>
                <c:pt idx="98">
                  <c:v>0.15797839313029335</c:v>
                </c:pt>
                <c:pt idx="99">
                  <c:v>0.14946208562444516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35-8A46-E697C57F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58720"/>
        <c:axId val="1457253920"/>
      </c:scatterChart>
      <c:valAx>
        <c:axId val="14572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253920"/>
        <c:crosses val="autoZero"/>
        <c:crossBetween val="midCat"/>
      </c:valAx>
      <c:valAx>
        <c:axId val="1457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2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Propagation!$C$2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154.41013086491901</c:v>
                </c:pt>
                <c:pt idx="1">
                  <c:v>151.00039302091801</c:v>
                </c:pt>
                <c:pt idx="2">
                  <c:v>152.446844960264</c:v>
                </c:pt>
                <c:pt idx="3">
                  <c:v>155.60223299800299</c:v>
                </c:pt>
                <c:pt idx="4">
                  <c:v>154.668894975374</c:v>
                </c:pt>
                <c:pt idx="5">
                  <c:v>147.55680530030801</c:v>
                </c:pt>
                <c:pt idx="6">
                  <c:v>152.37522104381301</c:v>
                </c:pt>
                <c:pt idx="7">
                  <c:v>149.62160697925501</c:v>
                </c:pt>
                <c:pt idx="8">
                  <c:v>149.741952870516</c:v>
                </c:pt>
                <c:pt idx="9">
                  <c:v>151.026496254845</c:v>
                </c:pt>
                <c:pt idx="10">
                  <c:v>150.36010892790199</c:v>
                </c:pt>
                <c:pt idx="11">
                  <c:v>153.63568376740699</c:v>
                </c:pt>
                <c:pt idx="12">
                  <c:v>151.902594312867</c:v>
                </c:pt>
                <c:pt idx="13">
                  <c:v>150.30418754123201</c:v>
                </c:pt>
                <c:pt idx="14">
                  <c:v>151.10965808186299</c:v>
                </c:pt>
                <c:pt idx="15">
                  <c:v>150.834185818435</c:v>
                </c:pt>
                <c:pt idx="16">
                  <c:v>153.73519768289401</c:v>
                </c:pt>
                <c:pt idx="17">
                  <c:v>149.48710434058501</c:v>
                </c:pt>
                <c:pt idx="18">
                  <c:v>150.782669254127</c:v>
                </c:pt>
                <c:pt idx="19">
                  <c:v>147.864760651745</c:v>
                </c:pt>
                <c:pt idx="20">
                  <c:v>143.61752546041399</c:v>
                </c:pt>
                <c:pt idx="21">
                  <c:v>151.63404648860001</c:v>
                </c:pt>
                <c:pt idx="22">
                  <c:v>152.161090497148</c:v>
                </c:pt>
                <c:pt idx="23">
                  <c:v>148.144587448983</c:v>
                </c:pt>
                <c:pt idx="24">
                  <c:v>155.67438655996901</c:v>
                </c:pt>
                <c:pt idx="25">
                  <c:v>146.36408581350301</c:v>
                </c:pt>
                <c:pt idx="26">
                  <c:v>150.11439629325301</c:v>
                </c:pt>
                <c:pt idx="27">
                  <c:v>149.53204037493501</c:v>
                </c:pt>
                <c:pt idx="28">
                  <c:v>153.831948035896</c:v>
                </c:pt>
                <c:pt idx="29">
                  <c:v>153.67339692474999</c:v>
                </c:pt>
                <c:pt idx="30">
                  <c:v>150.387368564242</c:v>
                </c:pt>
                <c:pt idx="31">
                  <c:v>150.94540629900499</c:v>
                </c:pt>
                <c:pt idx="32">
                  <c:v>147.78053563092399</c:v>
                </c:pt>
                <c:pt idx="33">
                  <c:v>145.04800882943999</c:v>
                </c:pt>
                <c:pt idx="34">
                  <c:v>149.13021962668401</c:v>
                </c:pt>
                <c:pt idx="35">
                  <c:v>150.390872422759</c:v>
                </c:pt>
                <c:pt idx="36">
                  <c:v>153.07572670181901</c:v>
                </c:pt>
                <c:pt idx="37">
                  <c:v>153.00594962196101</c:v>
                </c:pt>
                <c:pt idx="38">
                  <c:v>149.03168295648001</c:v>
                </c:pt>
                <c:pt idx="39">
                  <c:v>149.24424312356101</c:v>
                </c:pt>
                <c:pt idx="40">
                  <c:v>147.378617587332</c:v>
                </c:pt>
                <c:pt idx="41">
                  <c:v>146.44995515705199</c:v>
                </c:pt>
                <c:pt idx="42">
                  <c:v>145.73432452343701</c:v>
                </c:pt>
                <c:pt idx="43">
                  <c:v>154.87693848807899</c:v>
                </c:pt>
                <c:pt idx="44">
                  <c:v>148.72586954561999</c:v>
                </c:pt>
                <c:pt idx="45">
                  <c:v>148.90481424597201</c:v>
                </c:pt>
                <c:pt idx="46">
                  <c:v>146.86801159987499</c:v>
                </c:pt>
                <c:pt idx="47">
                  <c:v>151.94372588957901</c:v>
                </c:pt>
                <c:pt idx="48">
                  <c:v>145.96525538110501</c:v>
                </c:pt>
                <c:pt idx="49">
                  <c:v>149.46814929946501</c:v>
                </c:pt>
                <c:pt idx="50">
                  <c:v>147.76133359701501</c:v>
                </c:pt>
                <c:pt idx="51">
                  <c:v>150.96725624464801</c:v>
                </c:pt>
                <c:pt idx="52">
                  <c:v>148.72298715607701</c:v>
                </c:pt>
                <c:pt idx="53">
                  <c:v>147.04841953969299</c:v>
                </c:pt>
                <c:pt idx="54">
                  <c:v>149.929544429153</c:v>
                </c:pt>
                <c:pt idx="55">
                  <c:v>151.07082967632601</c:v>
                </c:pt>
                <c:pt idx="56">
                  <c:v>150.166293055957</c:v>
                </c:pt>
                <c:pt idx="57">
                  <c:v>150.756179744349</c:v>
                </c:pt>
                <c:pt idx="58">
                  <c:v>148.41419476579699</c:v>
                </c:pt>
                <c:pt idx="59">
                  <c:v>149.093147085032</c:v>
                </c:pt>
                <c:pt idx="60">
                  <c:v>148.31884888056001</c:v>
                </c:pt>
                <c:pt idx="61">
                  <c:v>149.10111709614799</c:v>
                </c:pt>
                <c:pt idx="62">
                  <c:v>147.96713429488801</c:v>
                </c:pt>
                <c:pt idx="63">
                  <c:v>145.68429349416999</c:v>
                </c:pt>
                <c:pt idx="64">
                  <c:v>150.44356535563401</c:v>
                </c:pt>
                <c:pt idx="65">
                  <c:v>148.995547659479</c:v>
                </c:pt>
                <c:pt idx="66">
                  <c:v>145.92450413258399</c:v>
                </c:pt>
                <c:pt idx="67">
                  <c:v>151.156955638814</c:v>
                </c:pt>
                <c:pt idx="68">
                  <c:v>147.731754089041</c:v>
                </c:pt>
                <c:pt idx="69">
                  <c:v>150.12986348948999</c:v>
                </c:pt>
                <c:pt idx="70">
                  <c:v>151.82272640544301</c:v>
                </c:pt>
                <c:pt idx="71">
                  <c:v>150.322457276893</c:v>
                </c:pt>
                <c:pt idx="72">
                  <c:v>152.84850171135801</c:v>
                </c:pt>
                <c:pt idx="73">
                  <c:v>146.912935449115</c:v>
                </c:pt>
                <c:pt idx="74">
                  <c:v>151.005854102943</c:v>
                </c:pt>
                <c:pt idx="75">
                  <c:v>148.28797477264899</c:v>
                </c:pt>
                <c:pt idx="76">
                  <c:v>147.823007127045</c:v>
                </c:pt>
                <c:pt idx="77">
                  <c:v>148.552875838088</c:v>
                </c:pt>
                <c:pt idx="78">
                  <c:v>149.221118669681</c:v>
                </c:pt>
                <c:pt idx="79">
                  <c:v>150.140413355574</c:v>
                </c:pt>
                <c:pt idx="80">
                  <c:v>147.087125398041</c:v>
                </c:pt>
                <c:pt idx="81">
                  <c:v>152.25206621738499</c:v>
                </c:pt>
                <c:pt idx="82">
                  <c:v>151.16415609932599</c:v>
                </c:pt>
                <c:pt idx="83">
                  <c:v>146.159390784306</c:v>
                </c:pt>
                <c:pt idx="84">
                  <c:v>153.72063048448899</c:v>
                </c:pt>
                <c:pt idx="85">
                  <c:v>154.73972294007601</c:v>
                </c:pt>
                <c:pt idx="86">
                  <c:v>152.946948927899</c:v>
                </c:pt>
                <c:pt idx="87">
                  <c:v>149.55018791046899</c:v>
                </c:pt>
                <c:pt idx="88">
                  <c:v>147.32311844622299</c:v>
                </c:pt>
                <c:pt idx="89">
                  <c:v>152.636129317327</c:v>
                </c:pt>
                <c:pt idx="90">
                  <c:v>148.992057632567</c:v>
                </c:pt>
                <c:pt idx="91">
                  <c:v>153.056112675956</c:v>
                </c:pt>
                <c:pt idx="92">
                  <c:v>150.52068744519201</c:v>
                </c:pt>
                <c:pt idx="93">
                  <c:v>152.44159759120899</c:v>
                </c:pt>
                <c:pt idx="94">
                  <c:v>150.89091599293599</c:v>
                </c:pt>
                <c:pt idx="95">
                  <c:v>151.76643292047899</c:v>
                </c:pt>
                <c:pt idx="96">
                  <c:v>150.02625005180201</c:v>
                </c:pt>
                <c:pt idx="97">
                  <c:v>154.464676234764</c:v>
                </c:pt>
                <c:pt idx="98">
                  <c:v>150.31728023175901</c:v>
                </c:pt>
                <c:pt idx="99">
                  <c:v>151.00497340861099</c:v>
                </c:pt>
              </c:numCache>
            </c:numRef>
          </c:xVal>
          <c:yVal>
            <c:numRef>
              <c:f>Propagation!$C$3:$C$102</c:f>
              <c:numCache>
                <c:formatCode>General</c:formatCode>
                <c:ptCount val="100"/>
                <c:pt idx="0">
                  <c:v>0.95457358756677024</c:v>
                </c:pt>
                <c:pt idx="1">
                  <c:v>0.63220063626820955</c:v>
                </c:pt>
                <c:pt idx="2">
                  <c:v>0.81904808994823064</c:v>
                </c:pt>
                <c:pt idx="3">
                  <c:v>0.98476889155515746</c:v>
                </c:pt>
                <c:pt idx="4">
                  <c:v>0.96356246272970836</c:v>
                </c:pt>
                <c:pt idx="5">
                  <c:v>0.15174565016499247</c:v>
                </c:pt>
                <c:pt idx="6">
                  <c:v>0.81146772550676027</c:v>
                </c:pt>
                <c:pt idx="7">
                  <c:v>0.41702358768755815</c:v>
                </c:pt>
                <c:pt idx="8">
                  <c:v>0.43575061646288871</c:v>
                </c:pt>
                <c:pt idx="9">
                  <c:v>0.63609759202924765</c:v>
                </c:pt>
                <c:pt idx="10">
                  <c:v>0.533303536577723</c:v>
                </c:pt>
                <c:pt idx="11">
                  <c:v>0.91675337809533675</c:v>
                </c:pt>
                <c:pt idx="12">
                  <c:v>0.75670594111260869</c:v>
                </c:pt>
                <c:pt idx="13">
                  <c:v>0.52447296980847957</c:v>
                </c:pt>
                <c:pt idx="14">
                  <c:v>0.64841754749742464</c:v>
                </c:pt>
                <c:pt idx="15">
                  <c:v>0.60708307411603968</c:v>
                </c:pt>
                <c:pt idx="16">
                  <c:v>0.92263977752449211</c:v>
                </c:pt>
                <c:pt idx="17">
                  <c:v>0.39631610820948571</c:v>
                </c:pt>
                <c:pt idx="18">
                  <c:v>0.5992008117129517</c:v>
                </c:pt>
                <c:pt idx="19">
                  <c:v>0.1822677947194348</c:v>
                </c:pt>
                <c:pt idx="20">
                  <c:v>4.7659404763484787E-3</c:v>
                </c:pt>
                <c:pt idx="21">
                  <c:v>0.72212524808504597</c:v>
                </c:pt>
                <c:pt idx="22">
                  <c:v>0.7876620910365717</c:v>
                </c:pt>
                <c:pt idx="23">
                  <c:v>0.21310288642007275</c:v>
                </c:pt>
                <c:pt idx="24">
                  <c:v>0.98583418375585408</c:v>
                </c:pt>
                <c:pt idx="25">
                  <c:v>6.6505701622982263E-2</c:v>
                </c:pt>
                <c:pt idx="26">
                  <c:v>0.49443907521990044</c:v>
                </c:pt>
                <c:pt idx="27">
                  <c:v>0.40320489382249097</c:v>
                </c:pt>
                <c:pt idx="28">
                  <c:v>0.92805423642532314</c:v>
                </c:pt>
                <c:pt idx="29">
                  <c:v>0.91902259781878193</c:v>
                </c:pt>
                <c:pt idx="30">
                  <c:v>0.53760245035078891</c:v>
                </c:pt>
                <c:pt idx="31">
                  <c:v>0.62394742731092145</c:v>
                </c:pt>
                <c:pt idx="32">
                  <c:v>0.17356184741129074</c:v>
                </c:pt>
                <c:pt idx="33">
                  <c:v>2.1451877447995305E-2</c:v>
                </c:pt>
                <c:pt idx="34">
                  <c:v>0.3429109417680708</c:v>
                </c:pt>
                <c:pt idx="35">
                  <c:v>0.53815470997554105</c:v>
                </c:pt>
                <c:pt idx="36">
                  <c:v>0.87724589161521582</c:v>
                </c:pt>
                <c:pt idx="37">
                  <c:v>0.8715264164770602</c:v>
                </c:pt>
                <c:pt idx="38">
                  <c:v>0.328652174613701</c:v>
                </c:pt>
                <c:pt idx="39">
                  <c:v>0.35969325025667004</c:v>
                </c:pt>
                <c:pt idx="40">
                  <c:v>0.13573296772029994</c:v>
                </c:pt>
                <c:pt idx="41">
                  <c:v>7.101778006571613E-2</c:v>
                </c:pt>
                <c:pt idx="42">
                  <c:v>3.9864004218010611E-2</c:v>
                </c:pt>
                <c:pt idx="43">
                  <c:v>0.96968463933222959</c:v>
                </c:pt>
                <c:pt idx="44">
                  <c:v>0.28603461153232457</c:v>
                </c:pt>
                <c:pt idx="45">
                  <c:v>0.3106571229532013</c:v>
                </c:pt>
                <c:pt idx="46">
                  <c:v>9.6400428571892918E-2</c:v>
                </c:pt>
                <c:pt idx="47">
                  <c:v>0.76178917126283896</c:v>
                </c:pt>
                <c:pt idx="48">
                  <c:v>4.8395248741962618E-2</c:v>
                </c:pt>
                <c:pt idx="49">
                  <c:v>0.39341980676834415</c:v>
                </c:pt>
                <c:pt idx="50">
                  <c:v>0.17161468413782013</c:v>
                </c:pt>
                <c:pt idx="51">
                  <c:v>0.62723401813726509</c:v>
                </c:pt>
                <c:pt idx="52">
                  <c:v>0.28564569891474245</c:v>
                </c:pt>
                <c:pt idx="53">
                  <c:v>0.1092102086720125</c:v>
                </c:pt>
                <c:pt idx="54">
                  <c:v>0.46521568951787939</c:v>
                </c:pt>
                <c:pt idx="55">
                  <c:v>0.64268380149908599</c:v>
                </c:pt>
                <c:pt idx="56">
                  <c:v>0.50265563415413683</c:v>
                </c:pt>
                <c:pt idx="57">
                  <c:v>0.59513179933838622</c:v>
                </c:pt>
                <c:pt idx="58">
                  <c:v>0.24550553622107829</c:v>
                </c:pt>
                <c:pt idx="59">
                  <c:v>0.33751869256166878</c:v>
                </c:pt>
                <c:pt idx="60">
                  <c:v>0.23375338166802556</c:v>
                </c:pt>
                <c:pt idx="61">
                  <c:v>0.3386751758144671</c:v>
                </c:pt>
                <c:pt idx="62">
                  <c:v>0.19321018591619496</c:v>
                </c:pt>
                <c:pt idx="63">
                  <c:v>3.8187127636408115E-2</c:v>
                </c:pt>
                <c:pt idx="64">
                  <c:v>0.54645042424898871</c:v>
                </c:pt>
                <c:pt idx="65">
                  <c:v>0.32348374675629443</c:v>
                </c:pt>
                <c:pt idx="66">
                  <c:v>4.6791826110372227E-2</c:v>
                </c:pt>
                <c:pt idx="67">
                  <c:v>0.65535645947961518</c:v>
                </c:pt>
                <c:pt idx="68">
                  <c:v>0.1686426273690016</c:v>
                </c:pt>
                <c:pt idx="69">
                  <c:v>0.49688783124280039</c:v>
                </c:pt>
                <c:pt idx="70">
                  <c:v>0.74667031854906485</c:v>
                </c:pt>
                <c:pt idx="71">
                  <c:v>0.52735948528884413</c:v>
                </c:pt>
                <c:pt idx="72">
                  <c:v>0.85794891670511009</c:v>
                </c:pt>
                <c:pt idx="73">
                  <c:v>9.9481954529952954E-2</c:v>
                </c:pt>
                <c:pt idx="74">
                  <c:v>0.63301706408405722</c:v>
                </c:pt>
                <c:pt idx="75">
                  <c:v>0.23001582149012625</c:v>
                </c:pt>
                <c:pt idx="76">
                  <c:v>0.177918339563512</c:v>
                </c:pt>
                <c:pt idx="77">
                  <c:v>0.26315039038780436</c:v>
                </c:pt>
                <c:pt idx="78">
                  <c:v>0.35626651765389983</c:v>
                </c:pt>
                <c:pt idx="79">
                  <c:v>0.49855815176939772</c:v>
                </c:pt>
                <c:pt idx="80">
                  <c:v>0.11211098699720699</c:v>
                </c:pt>
                <c:pt idx="81">
                  <c:v>0.7979837960852264</c:v>
                </c:pt>
                <c:pt idx="82">
                  <c:v>0.6564083222721766</c:v>
                </c:pt>
                <c:pt idx="83">
                  <c:v>5.6645846120742534E-2</c:v>
                </c:pt>
                <c:pt idx="84">
                  <c:v>0.92179842044220772</c:v>
                </c:pt>
                <c:pt idx="85">
                  <c:v>0.9657514035665381</c:v>
                </c:pt>
                <c:pt idx="86">
                  <c:v>0.86654799501514668</c:v>
                </c:pt>
                <c:pt idx="87">
                  <c:v>0.40599561729886063</c:v>
                </c:pt>
                <c:pt idx="88">
                  <c:v>0.13099097333145751</c:v>
                </c:pt>
                <c:pt idx="89">
                  <c:v>0.83814558780526593</c:v>
                </c:pt>
                <c:pt idx="90">
                  <c:v>0.32298634690130157</c:v>
                </c:pt>
                <c:pt idx="91">
                  <c:v>0.87565652536213412</c:v>
                </c:pt>
                <c:pt idx="92">
                  <c:v>0.55855469700435012</c:v>
                </c:pt>
                <c:pt idx="93">
                  <c:v>0.8184993019067367</c:v>
                </c:pt>
                <c:pt idx="94">
                  <c:v>0.61571240403674143</c:v>
                </c:pt>
                <c:pt idx="95">
                  <c:v>0.73946829800201308</c:v>
                </c:pt>
                <c:pt idx="96">
                  <c:v>0.48049057810441237</c:v>
                </c:pt>
                <c:pt idx="97">
                  <c:v>0.95660357568545884</c:v>
                </c:pt>
                <c:pt idx="98">
                  <c:v>0.52654168053003336</c:v>
                </c:pt>
                <c:pt idx="99">
                  <c:v>0.63288544148471693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BD9-A5D0-79B4CB4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8944"/>
        <c:axId val="1453159424"/>
      </c:scatterChart>
      <c:valAx>
        <c:axId val="145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159424"/>
        <c:crosses val="autoZero"/>
        <c:crossBetween val="midCat"/>
      </c:valAx>
      <c:valAx>
        <c:axId val="1453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Propagation!$J$2</c:f>
              <c:strCache>
                <c:ptCount val="1"/>
                <c:pt idx="0">
                  <c:v>PDF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</c:numCache>
            </c:numRef>
          </c:xVal>
          <c:yVal>
            <c:numRef>
              <c:f>Propagation!$J$3:$J$102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6B8-81FC-80B0427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4352"/>
        <c:axId val="2041938592"/>
      </c:scatterChart>
      <c:valAx>
        <c:axId val="20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938592"/>
        <c:crosses val="autoZero"/>
        <c:crossBetween val="midCat"/>
      </c:valAx>
      <c:valAx>
        <c:axId val="2041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Propagation!$K$2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</c:numCache>
            </c:numRef>
          </c:xVal>
          <c:yVal>
            <c:numRef>
              <c:f>Propagation!$K$3:$K$102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A15-B32E-86D796C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0032"/>
        <c:axId val="2041041472"/>
      </c:scatterChart>
      <c:valAx>
        <c:axId val="2041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41472"/>
        <c:crosses val="autoZero"/>
        <c:crossBetween val="midCat"/>
      </c:valAx>
      <c:valAx>
        <c:axId val="2041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[1]Calculs!$D$37</c:f>
                <c:numCache>
                  <c:formatCode>General</c:formatCode>
                  <c:ptCount val="1"/>
                  <c:pt idx="0">
                    <c:v>39.351498826031808</c:v>
                  </c:pt>
                </c:numCache>
              </c:numRef>
            </c:plus>
            <c:minus>
              <c:numRef>
                <c:f>[1]Calculs!$D$39</c:f>
                <c:numCache>
                  <c:formatCode>General</c:formatCode>
                  <c:ptCount val="1"/>
                  <c:pt idx="0">
                    <c:v>43.297217483647891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[1]Calculs!$D$32</c:f>
              <c:numCache>
                <c:formatCode>General</c:formatCode>
                <c:ptCount val="1"/>
                <c:pt idx="0">
                  <c:v>-54.062185129918646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1BA-8BAD-B34D06D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15240</xdr:rowOff>
    </xdr:from>
    <xdr:to>
      <xdr:col>7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150A-9307-8620-5B82-2C263A6C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25</xdr:row>
      <xdr:rowOff>144780</xdr:rowOff>
    </xdr:from>
    <xdr:to>
      <xdr:col>7</xdr:col>
      <xdr:colOff>396240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CAC18-27A0-432F-8473-6A4175FF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12</xdr:row>
      <xdr:rowOff>148590</xdr:rowOff>
    </xdr:from>
    <xdr:to>
      <xdr:col>16</xdr:col>
      <xdr:colOff>1051560</xdr:colOff>
      <xdr:row>27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9798-7EF7-6C48-8E2E-E353F58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29</xdr:row>
      <xdr:rowOff>160020</xdr:rowOff>
    </xdr:from>
    <xdr:to>
      <xdr:col>16</xdr:col>
      <xdr:colOff>1051560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0AC3F-A78B-491E-9248-A22DF940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14</xdr:row>
      <xdr:rowOff>68580</xdr:rowOff>
    </xdr:from>
    <xdr:to>
      <xdr:col>15</xdr:col>
      <xdr:colOff>391069</xdr:colOff>
      <xdr:row>32</xdr:row>
      <xdr:rowOff>3673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C512-22C8-482F-8775-75BF0215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co\Desktop\POLYMTL%20-%20H2024\MEC8211\DEVOIR%203\MEC8211DEV3\bin\Calculs.xlsx" TargetMode="External"/><Relationship Id="rId1" Type="http://schemas.openxmlformats.org/officeDocument/2006/relationships/externalLinkPath" Target="file:///C:\Users\picco\Desktop\POLYMTL%20-%20H2024\MEC8211\DEVOIR%203\MEC8211DEV3\bin\Calc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s"/>
      <sheetName val="Monte-Carlo"/>
      <sheetName val="Données"/>
    </sheetNames>
    <sheetDataSet>
      <sheetData sheetId="0">
        <row r="32">
          <cell r="D32">
            <v>-54.062185129918646</v>
          </cell>
        </row>
        <row r="37">
          <cell r="D37">
            <v>39.351498826031808</v>
          </cell>
        </row>
        <row r="39">
          <cell r="D39">
            <v>43.297217483647891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3D6FD34-5846-4E65-BFD9-5A32F62AA3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076EB-DA32-45AF-8A8A-A5DD2EA3535E}" name="FORCES_random_seed0_150" displayName="FORCES_random_seed0_150" ref="A1:E107" tableType="queryTable" totalsRowShown="0">
  <autoFilter ref="A1:E107" xr:uid="{7BA076EB-DA32-45AF-8A8A-A5DD2EA3535E}"/>
  <tableColumns count="5">
    <tableColumn id="1" xr3:uid="{21128261-F255-4DCC-9539-D1162428BB4F}" uniqueName="1" name="Column1" queryTableFieldId="1" dataDxfId="4"/>
    <tableColumn id="2" xr3:uid="{AF8D310F-7014-47FA-8270-EAD52C89484B}" uniqueName="2" name="Column2" queryTableFieldId="2" dataDxfId="3"/>
    <tableColumn id="3" xr3:uid="{100E95DF-16AE-4E64-A3DF-FFC69806C7B6}" uniqueName="3" name="Column3" queryTableFieldId="3" dataDxfId="2"/>
    <tableColumn id="4" xr3:uid="{C5F6FBEC-4DBA-4F83-9F74-7836022ECBF6}" uniqueName="4" name="Column4" queryTableFieldId="4" dataDxfId="1"/>
    <tableColumn id="5" xr3:uid="{D3F4E21A-3273-47AB-B8A3-9D4A141EB4C4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8C3A-9E70-450D-A6BE-44C05C078166}">
  <dimension ref="A1:Q105"/>
  <sheetViews>
    <sheetView tabSelected="1" zoomScale="85" zoomScaleNormal="85" workbookViewId="0">
      <selection activeCell="I3" sqref="I3:I102"/>
    </sheetView>
  </sheetViews>
  <sheetFormatPr baseColWidth="10" defaultColWidth="9.140625" defaultRowHeight="15" x14ac:dyDescent="0.25"/>
  <cols>
    <col min="1" max="1" width="17.140625" customWidth="1"/>
    <col min="2" max="2" width="10.140625" bestFit="1" customWidth="1"/>
    <col min="4" max="4" width="12.42578125" bestFit="1" customWidth="1"/>
    <col min="5" max="5" width="15.42578125" customWidth="1"/>
    <col min="6" max="6" width="16.28515625" customWidth="1"/>
    <col min="9" max="9" width="14.7109375" customWidth="1"/>
    <col min="12" max="12" width="12.7109375" customWidth="1"/>
    <col min="13" max="13" width="9.140625" customWidth="1"/>
    <col min="14" max="14" width="17.42578125" customWidth="1"/>
    <col min="15" max="15" width="19.42578125" customWidth="1"/>
    <col min="17" max="17" width="19.28515625" customWidth="1"/>
  </cols>
  <sheetData>
    <row r="1" spans="1:17" x14ac:dyDescent="0.25">
      <c r="A1" s="14" t="s">
        <v>6</v>
      </c>
      <c r="B1" s="9"/>
      <c r="C1" s="9"/>
      <c r="D1" s="9"/>
      <c r="E1" s="9"/>
      <c r="F1" s="9"/>
      <c r="G1" s="9"/>
      <c r="H1" s="10"/>
      <c r="I1" s="11" t="s">
        <v>7</v>
      </c>
      <c r="J1" s="12"/>
      <c r="K1" s="12"/>
      <c r="L1" s="12"/>
      <c r="M1" s="12"/>
      <c r="N1" s="12"/>
      <c r="O1" s="12"/>
      <c r="P1" s="12"/>
      <c r="Q1" s="13"/>
    </row>
    <row r="2" spans="1:17" ht="45" x14ac:dyDescent="0.25">
      <c r="A2" s="22" t="s">
        <v>13</v>
      </c>
      <c r="B2" s="23" t="s">
        <v>0</v>
      </c>
      <c r="C2" s="23" t="s">
        <v>1</v>
      </c>
      <c r="H2" s="4"/>
      <c r="I2" s="20" t="s">
        <v>14</v>
      </c>
      <c r="J2" s="21" t="s">
        <v>0</v>
      </c>
      <c r="K2" s="21" t="s">
        <v>1</v>
      </c>
      <c r="L2" s="21" t="s">
        <v>10</v>
      </c>
      <c r="M2" s="18"/>
      <c r="Q2" s="4"/>
    </row>
    <row r="3" spans="1:17" x14ac:dyDescent="0.25">
      <c r="A3" s="1">
        <v>154.41013086491901</v>
      </c>
      <c r="B3" s="1">
        <f>_xlfn.NORM.DIST(A3,$F$3,$F$4,FALSE)</f>
        <v>3.7904734170481014E-2</v>
      </c>
      <c r="C3" s="1">
        <f>_xlfn.NORM.DIST(A3,$F$3,$F$4,TRUE)</f>
        <v>0.95457358756677024</v>
      </c>
      <c r="E3" s="16" t="s">
        <v>5</v>
      </c>
      <c r="F3" s="1">
        <f>AVERAGE(A3:A224)</f>
        <v>150.1495200388357</v>
      </c>
      <c r="H3" s="4"/>
      <c r="I3" s="42"/>
      <c r="J3" s="1" t="e">
        <f>_xlfn.NORM.DIST(I3,$O$3,$O$4,FALSE)</f>
        <v>#DIV/0!</v>
      </c>
      <c r="K3" s="1" t="e">
        <f>_xlfn.NORM.DIST(I3,$O$3,$O$4,TRUE)</f>
        <v>#DIV/0!</v>
      </c>
      <c r="L3" s="1" t="e">
        <f>(I3-$O$3)^2</f>
        <v>#DIV/0!</v>
      </c>
      <c r="N3" s="40" t="s">
        <v>40</v>
      </c>
      <c r="O3" s="1" t="e">
        <f>AVERAGE(I3:I224)</f>
        <v>#DIV/0!</v>
      </c>
      <c r="Q3" s="4"/>
    </row>
    <row r="4" spans="1:17" x14ac:dyDescent="0.25">
      <c r="A4" s="1">
        <v>151.00039302091801</v>
      </c>
      <c r="B4" s="1">
        <f t="shared" ref="B4:B67" si="0">_xlfn.NORM.DIST(A4,$F$3,$F$4,FALSE)</f>
        <v>0.14955410927044441</v>
      </c>
      <c r="C4" s="1">
        <f t="shared" ref="C4:C67" si="1">_xlfn.NORM.DIST(A4,$F$3,$F$4,TRUE)</f>
        <v>0.63220063626820955</v>
      </c>
      <c r="E4" s="16" t="s">
        <v>4</v>
      </c>
      <c r="F4" s="1">
        <f>_xlfn.STDEV.P(A3:A224)</f>
        <v>2.5197056117915109</v>
      </c>
      <c r="H4" s="4"/>
      <c r="I4" s="42"/>
      <c r="J4" s="1" t="e">
        <f t="shared" ref="J4:J67" si="2">_xlfn.NORM.DIST(I4,$O$3,$O$4,FALSE)</f>
        <v>#DIV/0!</v>
      </c>
      <c r="K4" s="1" t="e">
        <f t="shared" ref="K4:K67" si="3">_xlfn.NORM.DIST(I4,$O$3,$O$4,TRUE)</f>
        <v>#DIV/0!</v>
      </c>
      <c r="L4" s="1" t="e">
        <f t="shared" ref="L4:L67" si="4">(I4-$O$3)^2</f>
        <v>#DIV/0!</v>
      </c>
      <c r="N4" s="40" t="s">
        <v>41</v>
      </c>
      <c r="O4" s="1" t="e">
        <f>_xlfn.STDEV.P(I3:I224)</f>
        <v>#DIV/0!</v>
      </c>
      <c r="Q4" s="4"/>
    </row>
    <row r="5" spans="1:17" x14ac:dyDescent="0.25">
      <c r="A5" s="1">
        <v>152.446844960264</v>
      </c>
      <c r="B5" s="1">
        <f t="shared" si="0"/>
        <v>0.10448428450375098</v>
      </c>
      <c r="C5" s="1">
        <f t="shared" si="1"/>
        <v>0.81904808994823064</v>
      </c>
      <c r="E5" s="17" t="s">
        <v>2</v>
      </c>
      <c r="F5" s="1">
        <f>F3+F4</f>
        <v>152.66922565062723</v>
      </c>
      <c r="H5" s="4"/>
      <c r="I5" s="42"/>
      <c r="J5" s="1" t="e">
        <f t="shared" si="2"/>
        <v>#DIV/0!</v>
      </c>
      <c r="K5" s="1" t="e">
        <f t="shared" si="3"/>
        <v>#DIV/0!</v>
      </c>
      <c r="L5" s="1" t="e">
        <f t="shared" si="4"/>
        <v>#DIV/0!</v>
      </c>
      <c r="N5" s="15" t="s">
        <v>2</v>
      </c>
      <c r="O5" s="1" t="e">
        <f>O3+O4</f>
        <v>#DIV/0!</v>
      </c>
      <c r="Q5" s="4"/>
    </row>
    <row r="6" spans="1:17" x14ac:dyDescent="0.25">
      <c r="A6" s="1">
        <v>155.60223299800299</v>
      </c>
      <c r="B6" s="1">
        <f t="shared" si="0"/>
        <v>1.5228467532022474E-2</v>
      </c>
      <c r="C6" s="1">
        <f t="shared" si="1"/>
        <v>0.98476889155515746</v>
      </c>
      <c r="E6" s="17" t="s">
        <v>3</v>
      </c>
      <c r="F6" s="1">
        <f>F3-F4</f>
        <v>147.62981442704418</v>
      </c>
      <c r="H6" s="4"/>
      <c r="I6" s="42"/>
      <c r="J6" s="1" t="e">
        <f t="shared" si="2"/>
        <v>#DIV/0!</v>
      </c>
      <c r="K6" s="1" t="e">
        <f t="shared" si="3"/>
        <v>#DIV/0!</v>
      </c>
      <c r="L6" s="1" t="e">
        <f t="shared" si="4"/>
        <v>#DIV/0!</v>
      </c>
      <c r="N6" s="15" t="s">
        <v>3</v>
      </c>
      <c r="O6" s="1" t="e">
        <f>O3-O4</f>
        <v>#DIV/0!</v>
      </c>
      <c r="Q6" s="4"/>
    </row>
    <row r="7" spans="1:17" x14ac:dyDescent="0.25">
      <c r="A7" s="1">
        <v>154.668894975374</v>
      </c>
      <c r="B7" s="1">
        <f t="shared" si="0"/>
        <v>3.1694785108503015E-2</v>
      </c>
      <c r="C7" s="1">
        <f t="shared" si="1"/>
        <v>0.96356246272970836</v>
      </c>
      <c r="H7" s="4"/>
      <c r="I7" s="42"/>
      <c r="J7" s="1" t="e">
        <f t="shared" si="2"/>
        <v>#DIV/0!</v>
      </c>
      <c r="K7" s="1" t="e">
        <f t="shared" si="3"/>
        <v>#DIV/0!</v>
      </c>
      <c r="L7" s="1" t="e">
        <f t="shared" si="4"/>
        <v>#DIV/0!</v>
      </c>
      <c r="N7" s="1" t="s">
        <v>9</v>
      </c>
      <c r="O7" s="1">
        <v>100</v>
      </c>
      <c r="Q7" s="4"/>
    </row>
    <row r="8" spans="1:17" x14ac:dyDescent="0.25">
      <c r="A8" s="1">
        <v>147.55680530030801</v>
      </c>
      <c r="B8" s="1">
        <f t="shared" si="0"/>
        <v>9.3249586885588112E-2</v>
      </c>
      <c r="C8" s="1">
        <f t="shared" si="1"/>
        <v>0.15174565016499247</v>
      </c>
      <c r="H8" s="4"/>
      <c r="I8" s="42"/>
      <c r="J8" s="1" t="e">
        <f t="shared" si="2"/>
        <v>#DIV/0!</v>
      </c>
      <c r="K8" s="1" t="e">
        <f t="shared" si="3"/>
        <v>#DIV/0!</v>
      </c>
      <c r="L8" s="1" t="e">
        <f t="shared" si="4"/>
        <v>#DIV/0!</v>
      </c>
      <c r="Q8" s="4"/>
    </row>
    <row r="9" spans="1:17" ht="15.75" thickBot="1" x14ac:dyDescent="0.3">
      <c r="A9" s="1">
        <v>152.37522104381301</v>
      </c>
      <c r="B9" s="1">
        <f t="shared" si="0"/>
        <v>0.10718426307950672</v>
      </c>
      <c r="C9" s="1">
        <f t="shared" si="1"/>
        <v>0.81146772550676027</v>
      </c>
      <c r="H9" s="4"/>
      <c r="I9" s="42"/>
      <c r="J9" s="1" t="e">
        <f t="shared" si="2"/>
        <v>#DIV/0!</v>
      </c>
      <c r="K9" s="1" t="e">
        <f t="shared" si="3"/>
        <v>#DIV/0!</v>
      </c>
      <c r="L9" s="1" t="e">
        <f t="shared" si="4"/>
        <v>#DIV/0!</v>
      </c>
      <c r="Q9" s="4"/>
    </row>
    <row r="10" spans="1:17" x14ac:dyDescent="0.25">
      <c r="A10" s="1">
        <v>149.62160697925501</v>
      </c>
      <c r="B10" s="1">
        <f t="shared" si="0"/>
        <v>0.15489177678481206</v>
      </c>
      <c r="C10" s="1">
        <f t="shared" si="1"/>
        <v>0.41702358768755815</v>
      </c>
      <c r="H10" s="4"/>
      <c r="I10" s="42"/>
      <c r="J10" s="1" t="e">
        <f t="shared" si="2"/>
        <v>#DIV/0!</v>
      </c>
      <c r="K10" s="1" t="e">
        <f t="shared" si="3"/>
        <v>#DIV/0!</v>
      </c>
      <c r="L10" s="1" t="e">
        <f t="shared" si="4"/>
        <v>#DIV/0!</v>
      </c>
      <c r="N10" s="25" t="s">
        <v>8</v>
      </c>
      <c r="O10" s="41" t="e">
        <f>SQRT((1/(O7-1))*L103)</f>
        <v>#DIV/0!</v>
      </c>
      <c r="Q10" s="4"/>
    </row>
    <row r="11" spans="1:17" ht="15.75" thickBot="1" x14ac:dyDescent="0.3">
      <c r="A11" s="1">
        <v>149.741952870516</v>
      </c>
      <c r="B11" s="1">
        <f t="shared" si="0"/>
        <v>0.15627118029789161</v>
      </c>
      <c r="C11" s="1">
        <f t="shared" si="1"/>
        <v>0.43575061646288871</v>
      </c>
      <c r="H11" s="4"/>
      <c r="I11" s="42"/>
      <c r="J11" s="1" t="e">
        <f t="shared" si="2"/>
        <v>#DIV/0!</v>
      </c>
      <c r="K11" s="1" t="e">
        <f t="shared" si="3"/>
        <v>#DIV/0!</v>
      </c>
      <c r="L11" s="1" t="e">
        <f t="shared" si="4"/>
        <v>#DIV/0!</v>
      </c>
      <c r="N11" s="6" t="s">
        <v>12</v>
      </c>
      <c r="O11" s="8"/>
      <c r="Q11" s="4"/>
    </row>
    <row r="12" spans="1:17" x14ac:dyDescent="0.25">
      <c r="A12" s="1">
        <v>151.026496254845</v>
      </c>
      <c r="B12" s="1">
        <f t="shared" si="0"/>
        <v>0.14902383833327443</v>
      </c>
      <c r="C12" s="1">
        <f t="shared" si="1"/>
        <v>0.63609759202924765</v>
      </c>
      <c r="H12" s="4"/>
      <c r="I12" s="42"/>
      <c r="J12" s="1" t="e">
        <f t="shared" si="2"/>
        <v>#DIV/0!</v>
      </c>
      <c r="K12" s="1" t="e">
        <f t="shared" si="3"/>
        <v>#DIV/0!</v>
      </c>
      <c r="L12" s="1" t="e">
        <f t="shared" si="4"/>
        <v>#DIV/0!</v>
      </c>
      <c r="Q12" s="4"/>
    </row>
    <row r="13" spans="1:17" x14ac:dyDescent="0.25">
      <c r="A13" s="1">
        <v>150.36010892790199</v>
      </c>
      <c r="B13" s="1">
        <f t="shared" si="0"/>
        <v>0.15777691934450283</v>
      </c>
      <c r="C13" s="1">
        <f t="shared" si="1"/>
        <v>0.533303536577723</v>
      </c>
      <c r="H13" s="4"/>
      <c r="I13" s="42"/>
      <c r="J13" s="1" t="e">
        <f t="shared" si="2"/>
        <v>#DIV/0!</v>
      </c>
      <c r="K13" s="1" t="e">
        <f t="shared" si="3"/>
        <v>#DIV/0!</v>
      </c>
      <c r="L13" s="1" t="e">
        <f t="shared" si="4"/>
        <v>#DIV/0!</v>
      </c>
      <c r="Q13" s="4"/>
    </row>
    <row r="14" spans="1:17" x14ac:dyDescent="0.25">
      <c r="A14" s="1">
        <v>153.63568376740699</v>
      </c>
      <c r="B14" s="1">
        <f t="shared" si="0"/>
        <v>6.0797922991688305E-2</v>
      </c>
      <c r="C14" s="1">
        <f t="shared" si="1"/>
        <v>0.91675337809533675</v>
      </c>
      <c r="H14" s="4"/>
      <c r="I14" s="42"/>
      <c r="J14" s="1" t="e">
        <f t="shared" si="2"/>
        <v>#DIV/0!</v>
      </c>
      <c r="K14" s="1" t="e">
        <f t="shared" si="3"/>
        <v>#DIV/0!</v>
      </c>
      <c r="L14" s="1" t="e">
        <f t="shared" si="4"/>
        <v>#DIV/0!</v>
      </c>
      <c r="Q14" s="4"/>
    </row>
    <row r="15" spans="1:17" x14ac:dyDescent="0.25">
      <c r="A15" s="1">
        <v>151.902594312867</v>
      </c>
      <c r="B15" s="1">
        <f t="shared" si="0"/>
        <v>0.12429324488250922</v>
      </c>
      <c r="C15" s="1">
        <f t="shared" si="1"/>
        <v>0.75670594111260869</v>
      </c>
      <c r="H15" s="4"/>
      <c r="I15" s="42"/>
      <c r="J15" s="1" t="e">
        <f t="shared" si="2"/>
        <v>#DIV/0!</v>
      </c>
      <c r="K15" s="1" t="e">
        <f t="shared" si="3"/>
        <v>#DIV/0!</v>
      </c>
      <c r="L15" s="1" t="e">
        <f t="shared" si="4"/>
        <v>#DIV/0!</v>
      </c>
      <c r="Q15" s="4"/>
    </row>
    <row r="16" spans="1:17" x14ac:dyDescent="0.25">
      <c r="A16" s="1">
        <v>150.30418754123201</v>
      </c>
      <c r="B16" s="1">
        <f t="shared" si="0"/>
        <v>0.15803092241959257</v>
      </c>
      <c r="C16" s="1">
        <f t="shared" si="1"/>
        <v>0.52447296980847957</v>
      </c>
      <c r="H16" s="4"/>
      <c r="I16" s="42"/>
      <c r="J16" s="1" t="e">
        <f t="shared" si="2"/>
        <v>#DIV/0!</v>
      </c>
      <c r="K16" s="1" t="e">
        <f t="shared" si="3"/>
        <v>#DIV/0!</v>
      </c>
      <c r="L16" s="1" t="e">
        <f t="shared" si="4"/>
        <v>#DIV/0!</v>
      </c>
      <c r="Q16" s="4"/>
    </row>
    <row r="17" spans="1:17" x14ac:dyDescent="0.25">
      <c r="A17" s="1">
        <v>151.10965808186299</v>
      </c>
      <c r="B17" s="1">
        <f t="shared" si="0"/>
        <v>0.14724155690983393</v>
      </c>
      <c r="C17" s="1">
        <f t="shared" si="1"/>
        <v>0.64841754749742464</v>
      </c>
      <c r="H17" s="4"/>
      <c r="I17" s="42"/>
      <c r="J17" s="1" t="e">
        <f t="shared" si="2"/>
        <v>#DIV/0!</v>
      </c>
      <c r="K17" s="1" t="e">
        <f t="shared" si="3"/>
        <v>#DIV/0!</v>
      </c>
      <c r="L17" s="1" t="e">
        <f t="shared" si="4"/>
        <v>#DIV/0!</v>
      </c>
      <c r="Q17" s="4"/>
    </row>
    <row r="18" spans="1:17" x14ac:dyDescent="0.25">
      <c r="A18" s="1">
        <v>150.834185818435</v>
      </c>
      <c r="B18" s="1">
        <f t="shared" si="0"/>
        <v>0.1525904547923834</v>
      </c>
      <c r="C18" s="1">
        <f t="shared" si="1"/>
        <v>0.60708307411603968</v>
      </c>
      <c r="H18" s="4"/>
      <c r="I18" s="42"/>
      <c r="J18" s="1" t="e">
        <f t="shared" si="2"/>
        <v>#DIV/0!</v>
      </c>
      <c r="K18" s="1" t="e">
        <f t="shared" si="3"/>
        <v>#DIV/0!</v>
      </c>
      <c r="L18" s="1" t="e">
        <f t="shared" si="4"/>
        <v>#DIV/0!</v>
      </c>
      <c r="Q18" s="4"/>
    </row>
    <row r="19" spans="1:17" x14ac:dyDescent="0.25">
      <c r="A19" s="1">
        <v>153.73519768289401</v>
      </c>
      <c r="B19" s="1">
        <f t="shared" si="0"/>
        <v>5.7520019310408795E-2</v>
      </c>
      <c r="C19" s="1">
        <f t="shared" si="1"/>
        <v>0.92263977752449211</v>
      </c>
      <c r="H19" s="4"/>
      <c r="I19" s="42"/>
      <c r="J19" s="1" t="e">
        <f t="shared" si="2"/>
        <v>#DIV/0!</v>
      </c>
      <c r="K19" s="1" t="e">
        <f t="shared" si="3"/>
        <v>#DIV/0!</v>
      </c>
      <c r="L19" s="1" t="e">
        <f t="shared" si="4"/>
        <v>#DIV/0!</v>
      </c>
      <c r="Q19" s="4"/>
    </row>
    <row r="20" spans="1:17" x14ac:dyDescent="0.25">
      <c r="A20" s="1">
        <v>149.48710434058501</v>
      </c>
      <c r="B20" s="1">
        <f t="shared" si="0"/>
        <v>0.15295106324344404</v>
      </c>
      <c r="C20" s="1">
        <f t="shared" si="1"/>
        <v>0.39631610820948571</v>
      </c>
      <c r="H20" s="4"/>
      <c r="I20" s="42"/>
      <c r="J20" s="1" t="e">
        <f t="shared" si="2"/>
        <v>#DIV/0!</v>
      </c>
      <c r="K20" s="1" t="e">
        <f t="shared" si="3"/>
        <v>#DIV/0!</v>
      </c>
      <c r="L20" s="1" t="e">
        <f t="shared" si="4"/>
        <v>#DIV/0!</v>
      </c>
      <c r="Q20" s="4"/>
    </row>
    <row r="21" spans="1:17" x14ac:dyDescent="0.25">
      <c r="A21" s="1">
        <v>150.782669254127</v>
      </c>
      <c r="B21" s="1">
        <f t="shared" si="0"/>
        <v>0.15340846854046061</v>
      </c>
      <c r="C21" s="1">
        <f t="shared" si="1"/>
        <v>0.5992008117129517</v>
      </c>
      <c r="H21" s="4"/>
      <c r="I21" s="42"/>
      <c r="J21" s="1" t="e">
        <f t="shared" si="2"/>
        <v>#DIV/0!</v>
      </c>
      <c r="K21" s="1" t="e">
        <f t="shared" si="3"/>
        <v>#DIV/0!</v>
      </c>
      <c r="L21" s="1" t="e">
        <f t="shared" si="4"/>
        <v>#DIV/0!</v>
      </c>
      <c r="Q21" s="4"/>
    </row>
    <row r="22" spans="1:17" x14ac:dyDescent="0.25">
      <c r="A22" s="1">
        <v>147.864760651745</v>
      </c>
      <c r="B22" s="1">
        <f t="shared" si="0"/>
        <v>0.10495912789751555</v>
      </c>
      <c r="C22" s="1">
        <f t="shared" si="1"/>
        <v>0.1822677947194348</v>
      </c>
      <c r="H22" s="4"/>
      <c r="I22" s="42"/>
      <c r="J22" s="1" t="e">
        <f t="shared" si="2"/>
        <v>#DIV/0!</v>
      </c>
      <c r="K22" s="1" t="e">
        <f t="shared" si="3"/>
        <v>#DIV/0!</v>
      </c>
      <c r="L22" s="1" t="e">
        <f t="shared" si="4"/>
        <v>#DIV/0!</v>
      </c>
      <c r="Q22" s="4"/>
    </row>
    <row r="23" spans="1:17" x14ac:dyDescent="0.25">
      <c r="A23" s="1">
        <v>143.61752546041399</v>
      </c>
      <c r="B23" s="1">
        <f t="shared" si="0"/>
        <v>5.4986282083932586E-3</v>
      </c>
      <c r="C23" s="1">
        <f t="shared" si="1"/>
        <v>4.7659404763484787E-3</v>
      </c>
      <c r="H23" s="4"/>
      <c r="I23" s="42"/>
      <c r="J23" s="1" t="e">
        <f t="shared" si="2"/>
        <v>#DIV/0!</v>
      </c>
      <c r="K23" s="1" t="e">
        <f t="shared" si="3"/>
        <v>#DIV/0!</v>
      </c>
      <c r="L23" s="1" t="e">
        <f t="shared" si="4"/>
        <v>#DIV/0!</v>
      </c>
      <c r="Q23" s="4"/>
    </row>
    <row r="24" spans="1:17" x14ac:dyDescent="0.25">
      <c r="A24" s="1">
        <v>151.63404648860001</v>
      </c>
      <c r="B24" s="1">
        <f t="shared" si="0"/>
        <v>0.13310203521375102</v>
      </c>
      <c r="C24" s="1">
        <f t="shared" si="1"/>
        <v>0.72212524808504597</v>
      </c>
      <c r="H24" s="4"/>
      <c r="I24" s="42"/>
      <c r="J24" s="1" t="e">
        <f t="shared" si="2"/>
        <v>#DIV/0!</v>
      </c>
      <c r="K24" s="1" t="e">
        <f t="shared" si="3"/>
        <v>#DIV/0!</v>
      </c>
      <c r="L24" s="1" t="e">
        <f t="shared" si="4"/>
        <v>#DIV/0!</v>
      </c>
      <c r="Q24" s="4"/>
    </row>
    <row r="25" spans="1:17" x14ac:dyDescent="0.25">
      <c r="A25" s="1">
        <v>152.161090497148</v>
      </c>
      <c r="B25" s="1">
        <f t="shared" si="0"/>
        <v>0.11512343269449563</v>
      </c>
      <c r="C25" s="1">
        <f t="shared" si="1"/>
        <v>0.7876620910365717</v>
      </c>
      <c r="H25" s="4"/>
      <c r="I25" s="42"/>
      <c r="J25" s="1" t="e">
        <f t="shared" si="2"/>
        <v>#DIV/0!</v>
      </c>
      <c r="K25" s="1" t="e">
        <f t="shared" si="3"/>
        <v>#DIV/0!</v>
      </c>
      <c r="L25" s="1" t="e">
        <f t="shared" si="4"/>
        <v>#DIV/0!</v>
      </c>
      <c r="Q25" s="4"/>
    </row>
    <row r="26" spans="1:17" x14ac:dyDescent="0.25">
      <c r="A26" s="1">
        <v>148.144587448983</v>
      </c>
      <c r="B26" s="1">
        <f t="shared" si="0"/>
        <v>0.11536540568093485</v>
      </c>
      <c r="C26" s="1">
        <f t="shared" si="1"/>
        <v>0.21310288642007275</v>
      </c>
      <c r="H26" s="4"/>
      <c r="I26" s="42"/>
      <c r="J26" s="1" t="e">
        <f t="shared" si="2"/>
        <v>#DIV/0!</v>
      </c>
      <c r="K26" s="1" t="e">
        <f t="shared" si="3"/>
        <v>#DIV/0!</v>
      </c>
      <c r="L26" s="1" t="e">
        <f t="shared" si="4"/>
        <v>#DIV/0!</v>
      </c>
      <c r="Q26" s="4"/>
    </row>
    <row r="27" spans="1:17" x14ac:dyDescent="0.25">
      <c r="A27" s="1">
        <v>155.67438655996901</v>
      </c>
      <c r="B27" s="1">
        <f t="shared" si="0"/>
        <v>1.4307559925234211E-2</v>
      </c>
      <c r="C27" s="1">
        <f t="shared" si="1"/>
        <v>0.98583418375585408</v>
      </c>
      <c r="H27" s="4"/>
      <c r="I27" s="42"/>
      <c r="J27" s="1" t="e">
        <f t="shared" si="2"/>
        <v>#DIV/0!</v>
      </c>
      <c r="K27" s="1" t="e">
        <f t="shared" si="3"/>
        <v>#DIV/0!</v>
      </c>
      <c r="L27" s="1" t="e">
        <f t="shared" si="4"/>
        <v>#DIV/0!</v>
      </c>
      <c r="Q27" s="4"/>
    </row>
    <row r="28" spans="1:17" x14ac:dyDescent="0.25">
      <c r="A28" s="1">
        <v>146.36408581350301</v>
      </c>
      <c r="B28" s="1">
        <f t="shared" si="0"/>
        <v>5.1222251622701685E-2</v>
      </c>
      <c r="C28" s="1">
        <f t="shared" si="1"/>
        <v>6.6505701622982263E-2</v>
      </c>
      <c r="H28" s="4"/>
      <c r="I28" s="42"/>
      <c r="J28" s="1" t="e">
        <f t="shared" si="2"/>
        <v>#DIV/0!</v>
      </c>
      <c r="K28" s="1" t="e">
        <f t="shared" si="3"/>
        <v>#DIV/0!</v>
      </c>
      <c r="L28" s="1" t="e">
        <f t="shared" si="4"/>
        <v>#DIV/0!</v>
      </c>
      <c r="Q28" s="4"/>
    </row>
    <row r="29" spans="1:17" x14ac:dyDescent="0.25">
      <c r="A29" s="1">
        <v>150.11439629325301</v>
      </c>
      <c r="B29" s="1">
        <f t="shared" si="0"/>
        <v>0.15831354288595825</v>
      </c>
      <c r="C29" s="1">
        <f t="shared" si="1"/>
        <v>0.49443907521990044</v>
      </c>
      <c r="H29" s="4"/>
      <c r="I29" s="42"/>
      <c r="J29" s="1" t="e">
        <f t="shared" si="2"/>
        <v>#DIV/0!</v>
      </c>
      <c r="K29" s="1" t="e">
        <f t="shared" si="3"/>
        <v>#DIV/0!</v>
      </c>
      <c r="L29" s="1" t="e">
        <f t="shared" si="4"/>
        <v>#DIV/0!</v>
      </c>
      <c r="Q29" s="4"/>
    </row>
    <row r="30" spans="1:17" x14ac:dyDescent="0.25">
      <c r="A30" s="1">
        <v>149.53204037493501</v>
      </c>
      <c r="B30" s="1">
        <f t="shared" si="0"/>
        <v>0.15364540937775101</v>
      </c>
      <c r="C30" s="1">
        <f t="shared" si="1"/>
        <v>0.40320489382249097</v>
      </c>
      <c r="H30" s="4"/>
      <c r="I30" s="42"/>
      <c r="J30" s="1" t="e">
        <f t="shared" si="2"/>
        <v>#DIV/0!</v>
      </c>
      <c r="K30" s="1" t="e">
        <f t="shared" si="3"/>
        <v>#DIV/0!</v>
      </c>
      <c r="L30" s="1" t="e">
        <f t="shared" si="4"/>
        <v>#DIV/0!</v>
      </c>
      <c r="Q30" s="4"/>
    </row>
    <row r="31" spans="1:17" x14ac:dyDescent="0.25">
      <c r="A31" s="1">
        <v>153.831948035896</v>
      </c>
      <c r="B31" s="1">
        <f t="shared" si="0"/>
        <v>5.44212208362801E-2</v>
      </c>
      <c r="C31" s="1">
        <f t="shared" si="1"/>
        <v>0.92805423642532314</v>
      </c>
      <c r="H31" s="4"/>
      <c r="I31" s="42"/>
      <c r="J31" s="1" t="e">
        <f t="shared" si="2"/>
        <v>#DIV/0!</v>
      </c>
      <c r="K31" s="1" t="e">
        <f t="shared" si="3"/>
        <v>#DIV/0!</v>
      </c>
      <c r="L31" s="1" t="e">
        <f t="shared" si="4"/>
        <v>#DIV/0!</v>
      </c>
      <c r="Q31" s="4"/>
    </row>
    <row r="32" spans="1:17" x14ac:dyDescent="0.25">
      <c r="A32" s="1">
        <v>153.67339692474999</v>
      </c>
      <c r="B32" s="1">
        <f t="shared" si="0"/>
        <v>5.9545187521659333E-2</v>
      </c>
      <c r="C32" s="1">
        <f t="shared" si="1"/>
        <v>0.91902259781878193</v>
      </c>
      <c r="H32" s="4"/>
      <c r="I32" s="42"/>
      <c r="J32" s="1" t="e">
        <f t="shared" si="2"/>
        <v>#DIV/0!</v>
      </c>
      <c r="K32" s="1" t="e">
        <f t="shared" si="3"/>
        <v>#DIV/0!</v>
      </c>
      <c r="L32" s="1" t="e">
        <f t="shared" si="4"/>
        <v>#DIV/0!</v>
      </c>
      <c r="Q32" s="4"/>
    </row>
    <row r="33" spans="1:17" x14ac:dyDescent="0.25">
      <c r="A33" s="1">
        <v>150.387368564242</v>
      </c>
      <c r="B33" s="1">
        <f t="shared" si="0"/>
        <v>0.1576251001313923</v>
      </c>
      <c r="C33" s="1">
        <f t="shared" si="1"/>
        <v>0.53760245035078891</v>
      </c>
      <c r="H33" s="4"/>
      <c r="I33" s="42"/>
      <c r="J33" s="1" t="e">
        <f t="shared" si="2"/>
        <v>#DIV/0!</v>
      </c>
      <c r="K33" s="1" t="e">
        <f t="shared" si="3"/>
        <v>#DIV/0!</v>
      </c>
      <c r="L33" s="1" t="e">
        <f t="shared" si="4"/>
        <v>#DIV/0!</v>
      </c>
      <c r="Q33" s="4"/>
    </row>
    <row r="34" spans="1:17" x14ac:dyDescent="0.25">
      <c r="A34" s="1">
        <v>150.94540629900499</v>
      </c>
      <c r="B34" s="1">
        <f t="shared" si="0"/>
        <v>0.15062441071830093</v>
      </c>
      <c r="C34" s="1">
        <f t="shared" si="1"/>
        <v>0.62394742731092145</v>
      </c>
      <c r="H34" s="4"/>
      <c r="I34" s="42"/>
      <c r="J34" s="1" t="e">
        <f t="shared" si="2"/>
        <v>#DIV/0!</v>
      </c>
      <c r="K34" s="1" t="e">
        <f t="shared" si="3"/>
        <v>#DIV/0!</v>
      </c>
      <c r="L34" s="1" t="e">
        <f t="shared" si="4"/>
        <v>#DIV/0!</v>
      </c>
      <c r="Q34" s="4"/>
    </row>
    <row r="35" spans="1:17" x14ac:dyDescent="0.25">
      <c r="A35" s="1">
        <v>147.78053563092399</v>
      </c>
      <c r="B35" s="1">
        <f t="shared" si="0"/>
        <v>0.10176870344671672</v>
      </c>
      <c r="C35" s="1">
        <f t="shared" si="1"/>
        <v>0.17356184741129074</v>
      </c>
      <c r="H35" s="4"/>
      <c r="I35" s="42"/>
      <c r="J35" s="1" t="e">
        <f t="shared" si="2"/>
        <v>#DIV/0!</v>
      </c>
      <c r="K35" s="1" t="e">
        <f t="shared" si="3"/>
        <v>#DIV/0!</v>
      </c>
      <c r="L35" s="1" t="e">
        <f t="shared" si="4"/>
        <v>#DIV/0!</v>
      </c>
      <c r="Q35" s="4"/>
    </row>
    <row r="36" spans="1:17" x14ac:dyDescent="0.25">
      <c r="A36" s="1">
        <v>145.04800882943999</v>
      </c>
      <c r="B36" s="1">
        <f t="shared" si="0"/>
        <v>2.0390712029196158E-2</v>
      </c>
      <c r="C36" s="1">
        <f t="shared" si="1"/>
        <v>2.1451877447995305E-2</v>
      </c>
      <c r="H36" s="4"/>
      <c r="I36" s="42"/>
      <c r="J36" s="1" t="e">
        <f t="shared" si="2"/>
        <v>#DIV/0!</v>
      </c>
      <c r="K36" s="1" t="e">
        <f t="shared" si="3"/>
        <v>#DIV/0!</v>
      </c>
      <c r="L36" s="1" t="e">
        <f t="shared" si="4"/>
        <v>#DIV/0!</v>
      </c>
      <c r="Q36" s="4"/>
    </row>
    <row r="37" spans="1:17" x14ac:dyDescent="0.25">
      <c r="A37" s="1">
        <v>149.13021962668401</v>
      </c>
      <c r="B37" s="1">
        <f t="shared" si="0"/>
        <v>0.14588983543130526</v>
      </c>
      <c r="C37" s="1">
        <f t="shared" si="1"/>
        <v>0.3429109417680708</v>
      </c>
      <c r="H37" s="4"/>
      <c r="I37" s="42"/>
      <c r="J37" s="1" t="e">
        <f t="shared" si="2"/>
        <v>#DIV/0!</v>
      </c>
      <c r="K37" s="1" t="e">
        <f t="shared" si="3"/>
        <v>#DIV/0!</v>
      </c>
      <c r="L37" s="1" t="e">
        <f t="shared" si="4"/>
        <v>#DIV/0!</v>
      </c>
      <c r="Q37" s="4"/>
    </row>
    <row r="38" spans="1:17" x14ac:dyDescent="0.25">
      <c r="A38" s="1">
        <v>150.390872422759</v>
      </c>
      <c r="B38" s="1">
        <f t="shared" si="0"/>
        <v>0.15760425852187226</v>
      </c>
      <c r="C38" s="1">
        <f t="shared" si="1"/>
        <v>0.53815470997554105</v>
      </c>
      <c r="H38" s="4"/>
      <c r="I38" s="42"/>
      <c r="J38" s="1" t="e">
        <f t="shared" si="2"/>
        <v>#DIV/0!</v>
      </c>
      <c r="K38" s="1" t="e">
        <f t="shared" si="3"/>
        <v>#DIV/0!</v>
      </c>
      <c r="L38" s="1" t="e">
        <f t="shared" si="4"/>
        <v>#DIV/0!</v>
      </c>
      <c r="Q38" s="4"/>
    </row>
    <row r="39" spans="1:17" x14ac:dyDescent="0.25">
      <c r="A39" s="1">
        <v>153.07572670181901</v>
      </c>
      <c r="B39" s="1">
        <f t="shared" si="0"/>
        <v>8.0667227945374592E-2</v>
      </c>
      <c r="C39" s="1">
        <f t="shared" si="1"/>
        <v>0.87724589161521582</v>
      </c>
      <c r="H39" s="4"/>
      <c r="I39" s="42"/>
      <c r="J39" s="1" t="e">
        <f t="shared" si="2"/>
        <v>#DIV/0!</v>
      </c>
      <c r="K39" s="1" t="e">
        <f t="shared" si="3"/>
        <v>#DIV/0!</v>
      </c>
      <c r="L39" s="1" t="e">
        <f t="shared" si="4"/>
        <v>#DIV/0!</v>
      </c>
      <c r="Q39" s="4"/>
    </row>
    <row r="40" spans="1:17" x14ac:dyDescent="0.25">
      <c r="A40" s="1">
        <v>153.00594962196101</v>
      </c>
      <c r="B40" s="1">
        <f t="shared" si="0"/>
        <v>8.3271729941071959E-2</v>
      </c>
      <c r="C40" s="1">
        <f t="shared" si="1"/>
        <v>0.8715264164770602</v>
      </c>
      <c r="H40" s="4"/>
      <c r="I40" s="42"/>
      <c r="J40" s="1" t="e">
        <f t="shared" si="2"/>
        <v>#DIV/0!</v>
      </c>
      <c r="K40" s="1" t="e">
        <f t="shared" si="3"/>
        <v>#DIV/0!</v>
      </c>
      <c r="L40" s="1" t="e">
        <f t="shared" si="4"/>
        <v>#DIV/0!</v>
      </c>
      <c r="Q40" s="4"/>
    </row>
    <row r="41" spans="1:17" x14ac:dyDescent="0.25">
      <c r="A41" s="1">
        <v>149.03168295648001</v>
      </c>
      <c r="B41" s="1">
        <f t="shared" si="0"/>
        <v>0.1434902871622255</v>
      </c>
      <c r="C41" s="1">
        <f t="shared" si="1"/>
        <v>0.328652174613701</v>
      </c>
      <c r="H41" s="4"/>
      <c r="I41" s="42"/>
      <c r="J41" s="1" t="e">
        <f t="shared" si="2"/>
        <v>#DIV/0!</v>
      </c>
      <c r="K41" s="1" t="e">
        <f t="shared" si="3"/>
        <v>#DIV/0!</v>
      </c>
      <c r="L41" s="1" t="e">
        <f t="shared" si="4"/>
        <v>#DIV/0!</v>
      </c>
      <c r="Q41" s="4"/>
    </row>
    <row r="42" spans="1:17" x14ac:dyDescent="0.25">
      <c r="A42" s="1">
        <v>149.24424312356101</v>
      </c>
      <c r="B42" s="1">
        <f t="shared" si="0"/>
        <v>0.14843305203092105</v>
      </c>
      <c r="C42" s="1">
        <f t="shared" si="1"/>
        <v>0.35969325025667004</v>
      </c>
      <c r="H42" s="4"/>
      <c r="I42" s="42"/>
      <c r="J42" s="1" t="e">
        <f t="shared" si="2"/>
        <v>#DIV/0!</v>
      </c>
      <c r="K42" s="1" t="e">
        <f t="shared" si="3"/>
        <v>#DIV/0!</v>
      </c>
      <c r="L42" s="1" t="e">
        <f t="shared" si="4"/>
        <v>#DIV/0!</v>
      </c>
      <c r="Q42" s="4"/>
    </row>
    <row r="43" spans="1:17" x14ac:dyDescent="0.25">
      <c r="A43" s="1">
        <v>147.378617587332</v>
      </c>
      <c r="B43" s="1">
        <f t="shared" si="0"/>
        <v>8.6488581519594571E-2</v>
      </c>
      <c r="C43" s="1">
        <f t="shared" si="1"/>
        <v>0.13573296772029994</v>
      </c>
      <c r="H43" s="4"/>
      <c r="I43" s="42"/>
      <c r="J43" s="1" t="e">
        <f t="shared" si="2"/>
        <v>#DIV/0!</v>
      </c>
      <c r="K43" s="1" t="e">
        <f t="shared" si="3"/>
        <v>#DIV/0!</v>
      </c>
      <c r="L43" s="1" t="e">
        <f t="shared" si="4"/>
        <v>#DIV/0!</v>
      </c>
      <c r="Q43" s="4"/>
    </row>
    <row r="44" spans="1:17" x14ac:dyDescent="0.25">
      <c r="A44" s="1">
        <v>146.44995515705199</v>
      </c>
      <c r="B44" s="1">
        <f t="shared" si="0"/>
        <v>5.388173182351403E-2</v>
      </c>
      <c r="C44" s="1">
        <f t="shared" si="1"/>
        <v>7.101778006571613E-2</v>
      </c>
      <c r="H44" s="4"/>
      <c r="I44" s="42"/>
      <c r="J44" s="1" t="e">
        <f t="shared" si="2"/>
        <v>#DIV/0!</v>
      </c>
      <c r="K44" s="1" t="e">
        <f t="shared" si="3"/>
        <v>#DIV/0!</v>
      </c>
      <c r="L44" s="1" t="e">
        <f t="shared" si="4"/>
        <v>#DIV/0!</v>
      </c>
      <c r="Q44" s="4"/>
    </row>
    <row r="45" spans="1:17" x14ac:dyDescent="0.25">
      <c r="A45" s="1">
        <v>145.73432452343701</v>
      </c>
      <c r="B45" s="1">
        <f t="shared" si="0"/>
        <v>3.4105405128354797E-2</v>
      </c>
      <c r="C45" s="1">
        <f t="shared" si="1"/>
        <v>3.9864004218010611E-2</v>
      </c>
      <c r="H45" s="4"/>
      <c r="I45" s="42"/>
      <c r="J45" s="1" t="e">
        <f t="shared" si="2"/>
        <v>#DIV/0!</v>
      </c>
      <c r="K45" s="1" t="e">
        <f t="shared" si="3"/>
        <v>#DIV/0!</v>
      </c>
      <c r="L45" s="1" t="e">
        <f t="shared" si="4"/>
        <v>#DIV/0!</v>
      </c>
      <c r="Q45" s="4"/>
    </row>
    <row r="46" spans="1:17" x14ac:dyDescent="0.25">
      <c r="A46" s="1">
        <v>154.87693848807899</v>
      </c>
      <c r="B46" s="1">
        <f t="shared" si="0"/>
        <v>2.7239035671496648E-2</v>
      </c>
      <c r="C46" s="1">
        <f t="shared" si="1"/>
        <v>0.96968463933222959</v>
      </c>
      <c r="H46" s="4"/>
      <c r="I46" s="42"/>
      <c r="J46" s="1" t="e">
        <f t="shared" si="2"/>
        <v>#DIV/0!</v>
      </c>
      <c r="K46" s="1" t="e">
        <f t="shared" si="3"/>
        <v>#DIV/0!</v>
      </c>
      <c r="L46" s="1" t="e">
        <f t="shared" si="4"/>
        <v>#DIV/0!</v>
      </c>
      <c r="Q46" s="4"/>
    </row>
    <row r="47" spans="1:17" x14ac:dyDescent="0.25">
      <c r="A47" s="1">
        <v>148.72586954561999</v>
      </c>
      <c r="B47" s="1">
        <f t="shared" si="0"/>
        <v>0.13497079201821599</v>
      </c>
      <c r="C47" s="1">
        <f t="shared" si="1"/>
        <v>0.28603461153232457</v>
      </c>
      <c r="H47" s="4"/>
      <c r="I47" s="42"/>
      <c r="J47" s="1" t="e">
        <f t="shared" si="2"/>
        <v>#DIV/0!</v>
      </c>
      <c r="K47" s="1" t="e">
        <f t="shared" si="3"/>
        <v>#DIV/0!</v>
      </c>
      <c r="L47" s="1" t="e">
        <f t="shared" si="4"/>
        <v>#DIV/0!</v>
      </c>
      <c r="Q47" s="4"/>
    </row>
    <row r="48" spans="1:17" x14ac:dyDescent="0.25">
      <c r="A48" s="1">
        <v>148.90481424597201</v>
      </c>
      <c r="B48" s="1">
        <f t="shared" si="0"/>
        <v>0.14014285764010762</v>
      </c>
      <c r="C48" s="1">
        <f t="shared" si="1"/>
        <v>0.3106571229532013</v>
      </c>
      <c r="H48" s="4"/>
      <c r="I48" s="42"/>
      <c r="J48" s="1" t="e">
        <f t="shared" si="2"/>
        <v>#DIV/0!</v>
      </c>
      <c r="K48" s="1" t="e">
        <f t="shared" si="3"/>
        <v>#DIV/0!</v>
      </c>
      <c r="L48" s="1" t="e">
        <f t="shared" si="4"/>
        <v>#DIV/0!</v>
      </c>
      <c r="Q48" s="4"/>
    </row>
    <row r="49" spans="1:17" x14ac:dyDescent="0.25">
      <c r="A49" s="1">
        <v>146.86801159987499</v>
      </c>
      <c r="B49" s="1">
        <f t="shared" si="0"/>
        <v>6.7804766952293094E-2</v>
      </c>
      <c r="C49" s="1">
        <f t="shared" si="1"/>
        <v>9.6400428571892918E-2</v>
      </c>
      <c r="H49" s="4"/>
      <c r="I49" s="42"/>
      <c r="J49" s="1" t="e">
        <f t="shared" si="2"/>
        <v>#DIV/0!</v>
      </c>
      <c r="K49" s="1" t="e">
        <f t="shared" si="3"/>
        <v>#DIV/0!</v>
      </c>
      <c r="L49" s="1" t="e">
        <f t="shared" si="4"/>
        <v>#DIV/0!</v>
      </c>
      <c r="Q49" s="4"/>
    </row>
    <row r="50" spans="1:17" x14ac:dyDescent="0.25">
      <c r="A50" s="1">
        <v>151.94372588957901</v>
      </c>
      <c r="B50" s="1">
        <f t="shared" si="0"/>
        <v>0.12287321980856518</v>
      </c>
      <c r="C50" s="1">
        <f t="shared" si="1"/>
        <v>0.76178917126283896</v>
      </c>
      <c r="H50" s="4"/>
      <c r="I50" s="42"/>
      <c r="J50" s="1" t="e">
        <f t="shared" si="2"/>
        <v>#DIV/0!</v>
      </c>
      <c r="K50" s="1" t="e">
        <f t="shared" si="3"/>
        <v>#DIV/0!</v>
      </c>
      <c r="L50" s="1" t="e">
        <f t="shared" si="4"/>
        <v>#DIV/0!</v>
      </c>
      <c r="Q50" s="4"/>
    </row>
    <row r="51" spans="1:17" x14ac:dyDescent="0.25">
      <c r="A51" s="1">
        <v>145.96525538110501</v>
      </c>
      <c r="B51" s="1">
        <f t="shared" si="0"/>
        <v>3.9879050221476031E-2</v>
      </c>
      <c r="C51" s="1">
        <f t="shared" si="1"/>
        <v>4.8395248741962618E-2</v>
      </c>
      <c r="H51" s="4"/>
      <c r="I51" s="42"/>
      <c r="J51" s="1" t="e">
        <f t="shared" si="2"/>
        <v>#DIV/0!</v>
      </c>
      <c r="K51" s="1" t="e">
        <f t="shared" si="3"/>
        <v>#DIV/0!</v>
      </c>
      <c r="L51" s="1" t="e">
        <f t="shared" si="4"/>
        <v>#DIV/0!</v>
      </c>
      <c r="Q51" s="4"/>
    </row>
    <row r="52" spans="1:17" x14ac:dyDescent="0.25">
      <c r="A52" s="1">
        <v>149.46814929946501</v>
      </c>
      <c r="B52" s="1">
        <f t="shared" si="0"/>
        <v>0.15264455485567133</v>
      </c>
      <c r="C52" s="1">
        <f t="shared" si="1"/>
        <v>0.39341980676834415</v>
      </c>
      <c r="H52" s="4"/>
      <c r="I52" s="42"/>
      <c r="J52" s="1" t="e">
        <f t="shared" si="2"/>
        <v>#DIV/0!</v>
      </c>
      <c r="K52" s="1" t="e">
        <f t="shared" si="3"/>
        <v>#DIV/0!</v>
      </c>
      <c r="L52" s="1" t="e">
        <f t="shared" si="4"/>
        <v>#DIV/0!</v>
      </c>
      <c r="Q52" s="4"/>
    </row>
    <row r="53" spans="1:17" x14ac:dyDescent="0.25">
      <c r="A53" s="1">
        <v>147.76133359701501</v>
      </c>
      <c r="B53" s="1">
        <f t="shared" si="0"/>
        <v>0.10103921332629269</v>
      </c>
      <c r="C53" s="1">
        <f t="shared" si="1"/>
        <v>0.17161468413782013</v>
      </c>
      <c r="H53" s="4"/>
      <c r="I53" s="42"/>
      <c r="J53" s="1" t="e">
        <f t="shared" si="2"/>
        <v>#DIV/0!</v>
      </c>
      <c r="K53" s="1" t="e">
        <f t="shared" si="3"/>
        <v>#DIV/0!</v>
      </c>
      <c r="L53" s="1" t="e">
        <f t="shared" si="4"/>
        <v>#DIV/0!</v>
      </c>
      <c r="Q53" s="4"/>
    </row>
    <row r="54" spans="1:17" x14ac:dyDescent="0.25">
      <c r="A54" s="1">
        <v>150.96725624464801</v>
      </c>
      <c r="B54" s="1">
        <f t="shared" si="0"/>
        <v>0.1502067580629512</v>
      </c>
      <c r="C54" s="1">
        <f t="shared" si="1"/>
        <v>0.62723401813726509</v>
      </c>
      <c r="H54" s="4"/>
      <c r="I54" s="42"/>
      <c r="J54" s="1" t="e">
        <f t="shared" si="2"/>
        <v>#DIV/0!</v>
      </c>
      <c r="K54" s="1" t="e">
        <f t="shared" si="3"/>
        <v>#DIV/0!</v>
      </c>
      <c r="L54" s="1" t="e">
        <f t="shared" si="4"/>
        <v>#DIV/0!</v>
      </c>
      <c r="Q54" s="4"/>
    </row>
    <row r="55" spans="1:17" x14ac:dyDescent="0.25">
      <c r="A55" s="1">
        <v>148.72298715607701</v>
      </c>
      <c r="B55" s="1">
        <f t="shared" si="0"/>
        <v>0.13488349584892934</v>
      </c>
      <c r="C55" s="1">
        <f t="shared" si="1"/>
        <v>0.28564569891474245</v>
      </c>
      <c r="H55" s="4"/>
      <c r="I55" s="42"/>
      <c r="J55" s="1" t="e">
        <f t="shared" si="2"/>
        <v>#DIV/0!</v>
      </c>
      <c r="K55" s="1" t="e">
        <f t="shared" si="3"/>
        <v>#DIV/0!</v>
      </c>
      <c r="L55" s="1" t="e">
        <f t="shared" si="4"/>
        <v>#DIV/0!</v>
      </c>
      <c r="Q55" s="4"/>
    </row>
    <row r="56" spans="1:17" x14ac:dyDescent="0.25">
      <c r="A56" s="1">
        <v>147.04841953969299</v>
      </c>
      <c r="B56" s="1">
        <f t="shared" si="0"/>
        <v>7.4240896775147294E-2</v>
      </c>
      <c r="C56" s="1">
        <f t="shared" si="1"/>
        <v>0.1092102086720125</v>
      </c>
      <c r="H56" s="4"/>
      <c r="I56" s="42"/>
      <c r="J56" s="1" t="e">
        <f t="shared" si="2"/>
        <v>#DIV/0!</v>
      </c>
      <c r="K56" s="1" t="e">
        <f t="shared" si="3"/>
        <v>#DIV/0!</v>
      </c>
      <c r="L56" s="1" t="e">
        <f t="shared" si="4"/>
        <v>#DIV/0!</v>
      </c>
      <c r="Q56" s="4"/>
    </row>
    <row r="57" spans="1:17" x14ac:dyDescent="0.25">
      <c r="A57" s="1">
        <v>149.929544429153</v>
      </c>
      <c r="B57" s="1">
        <f t="shared" si="0"/>
        <v>0.15772670857628726</v>
      </c>
      <c r="C57" s="1">
        <f t="shared" si="1"/>
        <v>0.46521568951787939</v>
      </c>
      <c r="H57" s="4"/>
      <c r="I57" s="42"/>
      <c r="J57" s="1" t="e">
        <f t="shared" si="2"/>
        <v>#DIV/0!</v>
      </c>
      <c r="K57" s="1" t="e">
        <f t="shared" si="3"/>
        <v>#DIV/0!</v>
      </c>
      <c r="L57" s="1" t="e">
        <f t="shared" si="4"/>
        <v>#DIV/0!</v>
      </c>
      <c r="Q57" s="4"/>
    </row>
    <row r="58" spans="1:17" x14ac:dyDescent="0.25">
      <c r="A58" s="1">
        <v>151.07082967632601</v>
      </c>
      <c r="B58" s="1">
        <f t="shared" si="0"/>
        <v>0.14809111366931269</v>
      </c>
      <c r="C58" s="1">
        <f t="shared" si="1"/>
        <v>0.64268380149908599</v>
      </c>
      <c r="H58" s="4"/>
      <c r="I58" s="42"/>
      <c r="J58" s="1" t="e">
        <f t="shared" si="2"/>
        <v>#DIV/0!</v>
      </c>
      <c r="K58" s="1" t="e">
        <f t="shared" si="3"/>
        <v>#DIV/0!</v>
      </c>
      <c r="L58" s="1" t="e">
        <f t="shared" si="4"/>
        <v>#DIV/0!</v>
      </c>
      <c r="Q58" s="4"/>
    </row>
    <row r="59" spans="1:17" x14ac:dyDescent="0.25">
      <c r="A59" s="1">
        <v>150.166293055957</v>
      </c>
      <c r="B59" s="1">
        <f t="shared" si="0"/>
        <v>0.15832541692106775</v>
      </c>
      <c r="C59" s="1">
        <f t="shared" si="1"/>
        <v>0.50265563415413683</v>
      </c>
      <c r="H59" s="4"/>
      <c r="I59" s="42"/>
      <c r="J59" s="1" t="e">
        <f t="shared" si="2"/>
        <v>#DIV/0!</v>
      </c>
      <c r="K59" s="1" t="e">
        <f t="shared" si="3"/>
        <v>#DIV/0!</v>
      </c>
      <c r="L59" s="1" t="e">
        <f t="shared" si="4"/>
        <v>#DIV/0!</v>
      </c>
      <c r="Q59" s="4"/>
    </row>
    <row r="60" spans="1:17" x14ac:dyDescent="0.25">
      <c r="A60" s="1">
        <v>150.756179744349</v>
      </c>
      <c r="B60" s="1">
        <f t="shared" si="0"/>
        <v>0.15380576085647019</v>
      </c>
      <c r="C60" s="1">
        <f t="shared" si="1"/>
        <v>0.59513179933838622</v>
      </c>
      <c r="H60" s="4"/>
      <c r="I60" s="42"/>
      <c r="J60" s="1" t="e">
        <f t="shared" si="2"/>
        <v>#DIV/0!</v>
      </c>
      <c r="K60" s="1" t="e">
        <f t="shared" si="3"/>
        <v>#DIV/0!</v>
      </c>
      <c r="L60" s="1" t="e">
        <f t="shared" si="4"/>
        <v>#DIV/0!</v>
      </c>
      <c r="Q60" s="4"/>
    </row>
    <row r="61" spans="1:17" x14ac:dyDescent="0.25">
      <c r="A61" s="1">
        <v>148.41419476579699</v>
      </c>
      <c r="B61" s="1">
        <f t="shared" si="0"/>
        <v>0.12490078829469646</v>
      </c>
      <c r="C61" s="1">
        <f t="shared" si="1"/>
        <v>0.24550553622107829</v>
      </c>
      <c r="H61" s="4"/>
      <c r="I61" s="42"/>
      <c r="J61" s="1" t="e">
        <f t="shared" si="2"/>
        <v>#DIV/0!</v>
      </c>
      <c r="K61" s="1" t="e">
        <f t="shared" si="3"/>
        <v>#DIV/0!</v>
      </c>
      <c r="L61" s="1" t="e">
        <f t="shared" si="4"/>
        <v>#DIV/0!</v>
      </c>
      <c r="Q61" s="4"/>
    </row>
    <row r="62" spans="1:17" x14ac:dyDescent="0.25">
      <c r="A62" s="1">
        <v>149.093147085032</v>
      </c>
      <c r="B62" s="1">
        <f t="shared" si="0"/>
        <v>0.14500839791490136</v>
      </c>
      <c r="C62" s="1">
        <f t="shared" si="1"/>
        <v>0.33751869256166878</v>
      </c>
      <c r="H62" s="4"/>
      <c r="I62" s="42"/>
      <c r="J62" s="1" t="e">
        <f t="shared" si="2"/>
        <v>#DIV/0!</v>
      </c>
      <c r="K62" s="1" t="e">
        <f t="shared" si="3"/>
        <v>#DIV/0!</v>
      </c>
      <c r="L62" s="1" t="e">
        <f t="shared" si="4"/>
        <v>#DIV/0!</v>
      </c>
      <c r="Q62" s="4"/>
    </row>
    <row r="63" spans="1:17" x14ac:dyDescent="0.25">
      <c r="A63" s="1">
        <v>148.31884888056001</v>
      </c>
      <c r="B63" s="1">
        <f t="shared" si="0"/>
        <v>0.12160076523093082</v>
      </c>
      <c r="C63" s="1">
        <f t="shared" si="1"/>
        <v>0.23375338166802556</v>
      </c>
      <c r="H63" s="4"/>
      <c r="I63" s="42"/>
      <c r="J63" s="1" t="e">
        <f t="shared" si="2"/>
        <v>#DIV/0!</v>
      </c>
      <c r="K63" s="1" t="e">
        <f t="shared" si="3"/>
        <v>#DIV/0!</v>
      </c>
      <c r="L63" s="1" t="e">
        <f t="shared" si="4"/>
        <v>#DIV/0!</v>
      </c>
      <c r="Q63" s="4"/>
    </row>
    <row r="64" spans="1:17" x14ac:dyDescent="0.25">
      <c r="A64" s="1">
        <v>149.10111709614799</v>
      </c>
      <c r="B64" s="1">
        <f t="shared" si="0"/>
        <v>0.14520009488363012</v>
      </c>
      <c r="C64" s="1">
        <f t="shared" si="1"/>
        <v>0.3386751758144671</v>
      </c>
      <c r="H64" s="4"/>
      <c r="I64" s="42"/>
      <c r="J64" s="1" t="e">
        <f t="shared" si="2"/>
        <v>#DIV/0!</v>
      </c>
      <c r="K64" s="1" t="e">
        <f t="shared" si="3"/>
        <v>#DIV/0!</v>
      </c>
      <c r="L64" s="1" t="e">
        <f t="shared" si="4"/>
        <v>#DIV/0!</v>
      </c>
      <c r="Q64" s="4"/>
    </row>
    <row r="65" spans="1:17" x14ac:dyDescent="0.25">
      <c r="A65" s="1">
        <v>147.96713429488801</v>
      </c>
      <c r="B65" s="1">
        <f t="shared" si="0"/>
        <v>0.10880817260586323</v>
      </c>
      <c r="C65" s="1">
        <f t="shared" si="1"/>
        <v>0.19321018591619496</v>
      </c>
      <c r="H65" s="4"/>
      <c r="I65" s="42"/>
      <c r="J65" s="1" t="e">
        <f t="shared" si="2"/>
        <v>#DIV/0!</v>
      </c>
      <c r="K65" s="1" t="e">
        <f t="shared" si="3"/>
        <v>#DIV/0!</v>
      </c>
      <c r="L65" s="1" t="e">
        <f t="shared" si="4"/>
        <v>#DIV/0!</v>
      </c>
      <c r="Q65" s="4"/>
    </row>
    <row r="66" spans="1:17" x14ac:dyDescent="0.25">
      <c r="A66" s="1">
        <v>145.68429349416999</v>
      </c>
      <c r="B66" s="1">
        <f t="shared" si="0"/>
        <v>3.2932694567723637E-2</v>
      </c>
      <c r="C66" s="1">
        <f t="shared" si="1"/>
        <v>3.8187127636408115E-2</v>
      </c>
      <c r="H66" s="4"/>
      <c r="I66" s="42"/>
      <c r="J66" s="1" t="e">
        <f t="shared" si="2"/>
        <v>#DIV/0!</v>
      </c>
      <c r="K66" s="1" t="e">
        <f t="shared" si="3"/>
        <v>#DIV/0!</v>
      </c>
      <c r="L66" s="1" t="e">
        <f t="shared" si="4"/>
        <v>#DIV/0!</v>
      </c>
      <c r="Q66" s="4"/>
    </row>
    <row r="67" spans="1:17" x14ac:dyDescent="0.25">
      <c r="A67" s="1">
        <v>150.44356535563401</v>
      </c>
      <c r="B67" s="1">
        <f t="shared" si="0"/>
        <v>0.15725448666901848</v>
      </c>
      <c r="C67" s="1">
        <f t="shared" si="1"/>
        <v>0.54645042424898871</v>
      </c>
      <c r="H67" s="4"/>
      <c r="I67" s="42"/>
      <c r="J67" s="1" t="e">
        <f t="shared" si="2"/>
        <v>#DIV/0!</v>
      </c>
      <c r="K67" s="1" t="e">
        <f t="shared" si="3"/>
        <v>#DIV/0!</v>
      </c>
      <c r="L67" s="1" t="e">
        <f t="shared" si="4"/>
        <v>#DIV/0!</v>
      </c>
      <c r="Q67" s="4"/>
    </row>
    <row r="68" spans="1:17" x14ac:dyDescent="0.25">
      <c r="A68" s="1">
        <v>148.995547659479</v>
      </c>
      <c r="B68" s="1">
        <f t="shared" ref="B68:B102" si="5">_xlfn.NORM.DIST(A68,$F$3,$F$4,FALSE)</f>
        <v>0.1425656032172474</v>
      </c>
      <c r="C68" s="1">
        <f t="shared" ref="C68:C102" si="6">_xlfn.NORM.DIST(A68,$F$3,$F$4,TRUE)</f>
        <v>0.32348374675629443</v>
      </c>
      <c r="H68" s="4"/>
      <c r="I68" s="42"/>
      <c r="J68" s="1" t="e">
        <f t="shared" ref="J68:J102" si="7">_xlfn.NORM.DIST(I68,$O$3,$O$4,FALSE)</f>
        <v>#DIV/0!</v>
      </c>
      <c r="K68" s="1" t="e">
        <f t="shared" ref="K68:K102" si="8">_xlfn.NORM.DIST(I68,$O$3,$O$4,TRUE)</f>
        <v>#DIV/0!</v>
      </c>
      <c r="L68" s="1" t="e">
        <f t="shared" ref="L68:L102" si="9">(I68-$O$3)^2</f>
        <v>#DIV/0!</v>
      </c>
      <c r="Q68" s="4"/>
    </row>
    <row r="69" spans="1:17" x14ac:dyDescent="0.25">
      <c r="A69" s="1">
        <v>145.92450413258399</v>
      </c>
      <c r="B69" s="1">
        <f t="shared" si="5"/>
        <v>3.8817188945767495E-2</v>
      </c>
      <c r="C69" s="1">
        <f t="shared" si="6"/>
        <v>4.6791826110372227E-2</v>
      </c>
      <c r="H69" s="4"/>
      <c r="I69" s="42"/>
      <c r="J69" s="1" t="e">
        <f t="shared" si="7"/>
        <v>#DIV/0!</v>
      </c>
      <c r="K69" s="1" t="e">
        <f t="shared" si="8"/>
        <v>#DIV/0!</v>
      </c>
      <c r="L69" s="1" t="e">
        <f t="shared" si="9"/>
        <v>#DIV/0!</v>
      </c>
      <c r="Q69" s="4"/>
    </row>
    <row r="70" spans="1:17" x14ac:dyDescent="0.25">
      <c r="A70" s="1">
        <v>151.156955638814</v>
      </c>
      <c r="B70" s="1">
        <f t="shared" si="5"/>
        <v>0.14616637977311259</v>
      </c>
      <c r="C70" s="1">
        <f t="shared" si="6"/>
        <v>0.65535645947961518</v>
      </c>
      <c r="H70" s="4"/>
      <c r="I70" s="42"/>
      <c r="J70" s="1" t="e">
        <f t="shared" si="7"/>
        <v>#DIV/0!</v>
      </c>
      <c r="K70" s="1" t="e">
        <f t="shared" si="8"/>
        <v>#DIV/0!</v>
      </c>
      <c r="L70" s="1" t="e">
        <f t="shared" si="9"/>
        <v>#DIV/0!</v>
      </c>
      <c r="Q70" s="4"/>
    </row>
    <row r="71" spans="1:17" x14ac:dyDescent="0.25">
      <c r="A71" s="1">
        <v>147.731754089041</v>
      </c>
      <c r="B71" s="1">
        <f t="shared" si="5"/>
        <v>9.9914344256581092E-2</v>
      </c>
      <c r="C71" s="1">
        <f t="shared" si="6"/>
        <v>0.1686426273690016</v>
      </c>
      <c r="H71" s="4"/>
      <c r="I71" s="42"/>
      <c r="J71" s="1" t="e">
        <f t="shared" si="7"/>
        <v>#DIV/0!</v>
      </c>
      <c r="K71" s="1" t="e">
        <f t="shared" si="8"/>
        <v>#DIV/0!</v>
      </c>
      <c r="L71" s="1" t="e">
        <f t="shared" si="9"/>
        <v>#DIV/0!</v>
      </c>
      <c r="Q71" s="4"/>
    </row>
    <row r="72" spans="1:17" x14ac:dyDescent="0.25">
      <c r="A72" s="1">
        <v>150.12986348948999</v>
      </c>
      <c r="B72" s="1">
        <f t="shared" si="5"/>
        <v>0.15832410714197456</v>
      </c>
      <c r="C72" s="1">
        <f t="shared" si="6"/>
        <v>0.49688783124280039</v>
      </c>
      <c r="H72" s="4"/>
      <c r="I72" s="42"/>
      <c r="J72" s="1" t="e">
        <f t="shared" si="7"/>
        <v>#DIV/0!</v>
      </c>
      <c r="K72" s="1" t="e">
        <f t="shared" si="8"/>
        <v>#DIV/0!</v>
      </c>
      <c r="L72" s="1" t="e">
        <f t="shared" si="9"/>
        <v>#DIV/0!</v>
      </c>
      <c r="Q72" s="4"/>
    </row>
    <row r="73" spans="1:17" x14ac:dyDescent="0.25">
      <c r="A73" s="1">
        <v>151.82272640544301</v>
      </c>
      <c r="B73" s="1">
        <f t="shared" si="5"/>
        <v>0.12700094951203517</v>
      </c>
      <c r="C73" s="1">
        <f t="shared" si="6"/>
        <v>0.74667031854906485</v>
      </c>
      <c r="H73" s="4"/>
      <c r="I73" s="42"/>
      <c r="J73" s="1" t="e">
        <f t="shared" si="7"/>
        <v>#DIV/0!</v>
      </c>
      <c r="K73" s="1" t="e">
        <f t="shared" si="8"/>
        <v>#DIV/0!</v>
      </c>
      <c r="L73" s="1" t="e">
        <f t="shared" si="9"/>
        <v>#DIV/0!</v>
      </c>
      <c r="Q73" s="4"/>
    </row>
    <row r="74" spans="1:17" x14ac:dyDescent="0.25">
      <c r="A74" s="1">
        <v>150.322457276893</v>
      </c>
      <c r="B74" s="1">
        <f t="shared" si="5"/>
        <v>0.15795645049740045</v>
      </c>
      <c r="C74" s="1">
        <f t="shared" si="6"/>
        <v>0.52735948528884413</v>
      </c>
      <c r="H74" s="4"/>
      <c r="I74" s="42"/>
      <c r="J74" s="1" t="e">
        <f t="shared" si="7"/>
        <v>#DIV/0!</v>
      </c>
      <c r="K74" s="1" t="e">
        <f t="shared" si="8"/>
        <v>#DIV/0!</v>
      </c>
      <c r="L74" s="1" t="e">
        <f t="shared" si="9"/>
        <v>#DIV/0!</v>
      </c>
      <c r="Q74" s="4"/>
    </row>
    <row r="75" spans="1:17" x14ac:dyDescent="0.25">
      <c r="A75" s="1">
        <v>152.84850171135801</v>
      </c>
      <c r="B75" s="1">
        <f t="shared" si="5"/>
        <v>8.9210070653147316E-2</v>
      </c>
      <c r="C75" s="1">
        <f t="shared" si="6"/>
        <v>0.85794891670511009</v>
      </c>
      <c r="H75" s="4"/>
      <c r="I75" s="42"/>
      <c r="J75" s="1" t="e">
        <f t="shared" si="7"/>
        <v>#DIV/0!</v>
      </c>
      <c r="K75" s="1" t="e">
        <f t="shared" si="8"/>
        <v>#DIV/0!</v>
      </c>
      <c r="L75" s="1" t="e">
        <f t="shared" si="9"/>
        <v>#DIV/0!</v>
      </c>
      <c r="Q75" s="4"/>
    </row>
    <row r="76" spans="1:17" x14ac:dyDescent="0.25">
      <c r="A76" s="1">
        <v>146.912935449115</v>
      </c>
      <c r="B76" s="1">
        <f t="shared" si="5"/>
        <v>6.9386544034072808E-2</v>
      </c>
      <c r="C76" s="1">
        <f t="shared" si="6"/>
        <v>9.9481954529952954E-2</v>
      </c>
      <c r="H76" s="4"/>
      <c r="I76" s="42"/>
      <c r="J76" s="1" t="e">
        <f t="shared" si="7"/>
        <v>#DIV/0!</v>
      </c>
      <c r="K76" s="1" t="e">
        <f t="shared" si="8"/>
        <v>#DIV/0!</v>
      </c>
      <c r="L76" s="1" t="e">
        <f t="shared" si="9"/>
        <v>#DIV/0!</v>
      </c>
      <c r="Q76" s="4"/>
    </row>
    <row r="77" spans="1:17" x14ac:dyDescent="0.25">
      <c r="A77" s="1">
        <v>151.005854102943</v>
      </c>
      <c r="B77" s="1">
        <f t="shared" si="5"/>
        <v>0.14944434165869275</v>
      </c>
      <c r="C77" s="1">
        <f t="shared" si="6"/>
        <v>0.63301706408405722</v>
      </c>
      <c r="H77" s="4"/>
      <c r="I77" s="42"/>
      <c r="J77" s="1" t="e">
        <f t="shared" si="7"/>
        <v>#DIV/0!</v>
      </c>
      <c r="K77" s="1" t="e">
        <f t="shared" si="8"/>
        <v>#DIV/0!</v>
      </c>
      <c r="L77" s="1" t="e">
        <f t="shared" si="9"/>
        <v>#DIV/0!</v>
      </c>
      <c r="Q77" s="4"/>
    </row>
    <row r="78" spans="1:17" x14ac:dyDescent="0.25">
      <c r="A78" s="1">
        <v>148.28797477264899</v>
      </c>
      <c r="B78" s="1">
        <f t="shared" si="5"/>
        <v>0.12051398855785171</v>
      </c>
      <c r="C78" s="1">
        <f t="shared" si="6"/>
        <v>0.23001582149012625</v>
      </c>
      <c r="H78" s="4"/>
      <c r="I78" s="42"/>
      <c r="J78" s="1" t="e">
        <f t="shared" si="7"/>
        <v>#DIV/0!</v>
      </c>
      <c r="K78" s="1" t="e">
        <f t="shared" si="8"/>
        <v>#DIV/0!</v>
      </c>
      <c r="L78" s="1" t="e">
        <f t="shared" si="9"/>
        <v>#DIV/0!</v>
      </c>
      <c r="Q78" s="4"/>
    </row>
    <row r="79" spans="1:17" x14ac:dyDescent="0.25">
      <c r="A79" s="1">
        <v>147.823007127045</v>
      </c>
      <c r="B79" s="1">
        <f t="shared" si="5"/>
        <v>0.10337964078765804</v>
      </c>
      <c r="C79" s="1">
        <f t="shared" si="6"/>
        <v>0.177918339563512</v>
      </c>
      <c r="H79" s="4"/>
      <c r="I79" s="42"/>
      <c r="J79" s="1" t="e">
        <f t="shared" si="7"/>
        <v>#DIV/0!</v>
      </c>
      <c r="K79" s="1" t="e">
        <f t="shared" si="8"/>
        <v>#DIV/0!</v>
      </c>
      <c r="L79" s="1" t="e">
        <f t="shared" si="9"/>
        <v>#DIV/0!</v>
      </c>
      <c r="Q79" s="4"/>
    </row>
    <row r="80" spans="1:17" x14ac:dyDescent="0.25">
      <c r="A80" s="1">
        <v>148.552875838088</v>
      </c>
      <c r="B80" s="1">
        <f t="shared" si="5"/>
        <v>0.12952971018700793</v>
      </c>
      <c r="C80" s="1">
        <f t="shared" si="6"/>
        <v>0.26315039038780436</v>
      </c>
      <c r="H80" s="4"/>
      <c r="I80" s="42"/>
      <c r="J80" s="1" t="e">
        <f t="shared" si="7"/>
        <v>#DIV/0!</v>
      </c>
      <c r="K80" s="1" t="e">
        <f t="shared" si="8"/>
        <v>#DIV/0!</v>
      </c>
      <c r="L80" s="1" t="e">
        <f t="shared" si="9"/>
        <v>#DIV/0!</v>
      </c>
      <c r="Q80" s="4"/>
    </row>
    <row r="81" spans="1:17" x14ac:dyDescent="0.25">
      <c r="A81" s="1">
        <v>149.221118669681</v>
      </c>
      <c r="B81" s="1">
        <f t="shared" si="5"/>
        <v>0.14793820529713464</v>
      </c>
      <c r="C81" s="1">
        <f t="shared" si="6"/>
        <v>0.35626651765389983</v>
      </c>
      <c r="H81" s="4"/>
      <c r="I81" s="42"/>
      <c r="J81" s="1" t="e">
        <f t="shared" si="7"/>
        <v>#DIV/0!</v>
      </c>
      <c r="K81" s="1" t="e">
        <f t="shared" si="8"/>
        <v>#DIV/0!</v>
      </c>
      <c r="L81" s="1" t="e">
        <f t="shared" si="9"/>
        <v>#DIV/0!</v>
      </c>
      <c r="Q81" s="4"/>
    </row>
    <row r="82" spans="1:17" x14ac:dyDescent="0.25">
      <c r="A82" s="1">
        <v>150.140413355574</v>
      </c>
      <c r="B82" s="1">
        <f t="shared" si="5"/>
        <v>0.15832789075990628</v>
      </c>
      <c r="C82" s="1">
        <f t="shared" si="6"/>
        <v>0.49855815176939772</v>
      </c>
      <c r="H82" s="4"/>
      <c r="I82" s="42"/>
      <c r="J82" s="1" t="e">
        <f t="shared" si="7"/>
        <v>#DIV/0!</v>
      </c>
      <c r="K82" s="1" t="e">
        <f t="shared" si="8"/>
        <v>#DIV/0!</v>
      </c>
      <c r="L82" s="1" t="e">
        <f t="shared" si="9"/>
        <v>#DIV/0!</v>
      </c>
      <c r="Q82" s="4"/>
    </row>
    <row r="83" spans="1:17" x14ac:dyDescent="0.25">
      <c r="A83" s="1">
        <v>147.087125398041</v>
      </c>
      <c r="B83" s="1">
        <f t="shared" si="5"/>
        <v>7.5648899377490947E-2</v>
      </c>
      <c r="C83" s="1">
        <f t="shared" si="6"/>
        <v>0.11211098699720699</v>
      </c>
      <c r="H83" s="4"/>
      <c r="I83" s="42"/>
      <c r="J83" s="1" t="e">
        <f t="shared" si="7"/>
        <v>#DIV/0!</v>
      </c>
      <c r="K83" s="1" t="e">
        <f t="shared" si="8"/>
        <v>#DIV/0!</v>
      </c>
      <c r="L83" s="1" t="e">
        <f t="shared" si="9"/>
        <v>#DIV/0!</v>
      </c>
      <c r="Q83" s="4"/>
    </row>
    <row r="84" spans="1:17" x14ac:dyDescent="0.25">
      <c r="A84" s="1">
        <v>152.25206621738499</v>
      </c>
      <c r="B84" s="1">
        <f t="shared" si="5"/>
        <v>0.11177954823477027</v>
      </c>
      <c r="C84" s="1">
        <f t="shared" si="6"/>
        <v>0.7979837960852264</v>
      </c>
      <c r="H84" s="4"/>
      <c r="I84" s="42"/>
      <c r="J84" s="1" t="e">
        <f t="shared" si="7"/>
        <v>#DIV/0!</v>
      </c>
      <c r="K84" s="1" t="e">
        <f t="shared" si="8"/>
        <v>#DIV/0!</v>
      </c>
      <c r="L84" s="1" t="e">
        <f t="shared" si="9"/>
        <v>#DIV/0!</v>
      </c>
      <c r="Q84" s="4"/>
    </row>
    <row r="85" spans="1:17" x14ac:dyDescent="0.25">
      <c r="A85" s="1">
        <v>151.16415609932599</v>
      </c>
      <c r="B85" s="1">
        <f t="shared" si="5"/>
        <v>0.14599887555883942</v>
      </c>
      <c r="C85" s="1">
        <f t="shared" si="6"/>
        <v>0.6564083222721766</v>
      </c>
      <c r="H85" s="4"/>
      <c r="I85" s="42"/>
      <c r="J85" s="1" t="e">
        <f t="shared" si="7"/>
        <v>#DIV/0!</v>
      </c>
      <c r="K85" s="1" t="e">
        <f t="shared" si="8"/>
        <v>#DIV/0!</v>
      </c>
      <c r="L85" s="1" t="e">
        <f t="shared" si="9"/>
        <v>#DIV/0!</v>
      </c>
      <c r="Q85" s="4"/>
    </row>
    <row r="86" spans="1:17" x14ac:dyDescent="0.25">
      <c r="A86" s="1">
        <v>146.159390784306</v>
      </c>
      <c r="B86" s="1">
        <f t="shared" si="5"/>
        <v>4.5187852620918227E-2</v>
      </c>
      <c r="C86" s="1">
        <f t="shared" si="6"/>
        <v>5.6645846120742534E-2</v>
      </c>
      <c r="H86" s="4"/>
      <c r="I86" s="42"/>
      <c r="J86" s="1" t="e">
        <f t="shared" si="7"/>
        <v>#DIV/0!</v>
      </c>
      <c r="K86" s="1" t="e">
        <f t="shared" si="8"/>
        <v>#DIV/0!</v>
      </c>
      <c r="L86" s="1" t="e">
        <f t="shared" si="9"/>
        <v>#DIV/0!</v>
      </c>
      <c r="Q86" s="4"/>
    </row>
    <row r="87" spans="1:17" x14ac:dyDescent="0.25">
      <c r="A87" s="1">
        <v>153.72063048448899</v>
      </c>
      <c r="B87" s="1">
        <f t="shared" si="5"/>
        <v>5.7994226027217363E-2</v>
      </c>
      <c r="C87" s="1">
        <f t="shared" si="6"/>
        <v>0.92179842044220772</v>
      </c>
      <c r="H87" s="4"/>
      <c r="I87" s="42"/>
      <c r="J87" s="1" t="e">
        <f t="shared" si="7"/>
        <v>#DIV/0!</v>
      </c>
      <c r="K87" s="1" t="e">
        <f t="shared" si="8"/>
        <v>#DIV/0!</v>
      </c>
      <c r="L87" s="1" t="e">
        <f t="shared" si="9"/>
        <v>#DIV/0!</v>
      </c>
      <c r="Q87" s="4"/>
    </row>
    <row r="88" spans="1:17" x14ac:dyDescent="0.25">
      <c r="A88" s="1">
        <v>154.73972294007601</v>
      </c>
      <c r="B88" s="1">
        <f t="shared" si="5"/>
        <v>3.0124516036144751E-2</v>
      </c>
      <c r="C88" s="1">
        <f t="shared" si="6"/>
        <v>0.9657514035665381</v>
      </c>
      <c r="H88" s="4"/>
      <c r="I88" s="42"/>
      <c r="J88" s="1" t="e">
        <f t="shared" si="7"/>
        <v>#DIV/0!</v>
      </c>
      <c r="K88" s="1" t="e">
        <f t="shared" si="8"/>
        <v>#DIV/0!</v>
      </c>
      <c r="L88" s="1" t="e">
        <f t="shared" si="9"/>
        <v>#DIV/0!</v>
      </c>
      <c r="Q88" s="4"/>
    </row>
    <row r="89" spans="1:17" x14ac:dyDescent="0.25">
      <c r="A89" s="1">
        <v>152.946948927899</v>
      </c>
      <c r="B89" s="1">
        <f t="shared" si="5"/>
        <v>8.5488329016587289E-2</v>
      </c>
      <c r="C89" s="1">
        <f t="shared" si="6"/>
        <v>0.86654799501514668</v>
      </c>
      <c r="H89" s="4"/>
      <c r="I89" s="42"/>
      <c r="J89" s="1" t="e">
        <f t="shared" si="7"/>
        <v>#DIV/0!</v>
      </c>
      <c r="K89" s="1" t="e">
        <f t="shared" si="8"/>
        <v>#DIV/0!</v>
      </c>
      <c r="L89" s="1" t="e">
        <f t="shared" si="9"/>
        <v>#DIV/0!</v>
      </c>
      <c r="Q89" s="4"/>
    </row>
    <row r="90" spans="1:17" x14ac:dyDescent="0.25">
      <c r="A90" s="1">
        <v>149.55018791046899</v>
      </c>
      <c r="B90" s="1">
        <f t="shared" si="5"/>
        <v>0.15391283852298956</v>
      </c>
      <c r="C90" s="1">
        <f t="shared" si="6"/>
        <v>0.40599561729886063</v>
      </c>
      <c r="H90" s="4"/>
      <c r="I90" s="42"/>
      <c r="J90" s="1" t="e">
        <f t="shared" si="7"/>
        <v>#DIV/0!</v>
      </c>
      <c r="K90" s="1" t="e">
        <f t="shared" si="8"/>
        <v>#DIV/0!</v>
      </c>
      <c r="L90" s="1" t="e">
        <f t="shared" si="9"/>
        <v>#DIV/0!</v>
      </c>
      <c r="Q90" s="4"/>
    </row>
    <row r="91" spans="1:17" x14ac:dyDescent="0.25">
      <c r="A91" s="1">
        <v>147.32311844622299</v>
      </c>
      <c r="B91" s="1">
        <f t="shared" si="5"/>
        <v>8.439835778912097E-2</v>
      </c>
      <c r="C91" s="1">
        <f t="shared" si="6"/>
        <v>0.13099097333145751</v>
      </c>
      <c r="H91" s="4"/>
      <c r="I91" s="42"/>
      <c r="J91" s="1" t="e">
        <f t="shared" si="7"/>
        <v>#DIV/0!</v>
      </c>
      <c r="K91" s="1" t="e">
        <f t="shared" si="8"/>
        <v>#DIV/0!</v>
      </c>
      <c r="L91" s="1" t="e">
        <f t="shared" si="9"/>
        <v>#DIV/0!</v>
      </c>
      <c r="Q91" s="4"/>
    </row>
    <row r="92" spans="1:17" x14ac:dyDescent="0.25">
      <c r="A92" s="1">
        <v>152.636129317327</v>
      </c>
      <c r="B92" s="1">
        <f t="shared" si="5"/>
        <v>9.72926462005263E-2</v>
      </c>
      <c r="C92" s="1">
        <f t="shared" si="6"/>
        <v>0.83814558780526593</v>
      </c>
      <c r="H92" s="4"/>
      <c r="I92" s="42"/>
      <c r="J92" s="1" t="e">
        <f t="shared" si="7"/>
        <v>#DIV/0!</v>
      </c>
      <c r="K92" s="1" t="e">
        <f t="shared" si="8"/>
        <v>#DIV/0!</v>
      </c>
      <c r="L92" s="1" t="e">
        <f t="shared" si="9"/>
        <v>#DIV/0!</v>
      </c>
      <c r="Q92" s="4"/>
    </row>
    <row r="93" spans="1:17" x14ac:dyDescent="0.25">
      <c r="A93" s="1">
        <v>148.992057632567</v>
      </c>
      <c r="B93" s="1">
        <f t="shared" si="5"/>
        <v>0.14247505964442581</v>
      </c>
      <c r="C93" s="1">
        <f t="shared" si="6"/>
        <v>0.32298634690130157</v>
      </c>
      <c r="H93" s="4"/>
      <c r="I93" s="42"/>
      <c r="J93" s="1" t="e">
        <f t="shared" si="7"/>
        <v>#DIV/0!</v>
      </c>
      <c r="K93" s="1" t="e">
        <f t="shared" si="8"/>
        <v>#DIV/0!</v>
      </c>
      <c r="L93" s="1" t="e">
        <f t="shared" si="9"/>
        <v>#DIV/0!</v>
      </c>
      <c r="Q93" s="4"/>
    </row>
    <row r="94" spans="1:17" x14ac:dyDescent="0.25">
      <c r="A94" s="1">
        <v>153.056112675956</v>
      </c>
      <c r="B94" s="1">
        <f t="shared" si="5"/>
        <v>8.1397305884406135E-2</v>
      </c>
      <c r="C94" s="1">
        <f t="shared" si="6"/>
        <v>0.87565652536213412</v>
      </c>
      <c r="H94" s="4"/>
      <c r="I94" s="42"/>
      <c r="J94" s="1" t="e">
        <f t="shared" si="7"/>
        <v>#DIV/0!</v>
      </c>
      <c r="K94" s="1" t="e">
        <f t="shared" si="8"/>
        <v>#DIV/0!</v>
      </c>
      <c r="L94" s="1" t="e">
        <f t="shared" si="9"/>
        <v>#DIV/0!</v>
      </c>
      <c r="Q94" s="4"/>
    </row>
    <row r="95" spans="1:17" x14ac:dyDescent="0.25">
      <c r="A95" s="1">
        <v>150.52068744519201</v>
      </c>
      <c r="B95" s="1">
        <f t="shared" si="5"/>
        <v>0.15662041880691704</v>
      </c>
      <c r="C95" s="1">
        <f t="shared" si="6"/>
        <v>0.55855469700435012</v>
      </c>
      <c r="H95" s="4"/>
      <c r="I95" s="42"/>
      <c r="J95" s="1" t="e">
        <f t="shared" si="7"/>
        <v>#DIV/0!</v>
      </c>
      <c r="K95" s="1" t="e">
        <f t="shared" si="8"/>
        <v>#DIV/0!</v>
      </c>
      <c r="L95" s="1" t="e">
        <f t="shared" si="9"/>
        <v>#DIV/0!</v>
      </c>
      <c r="Q95" s="4"/>
    </row>
    <row r="96" spans="1:17" x14ac:dyDescent="0.25">
      <c r="A96" s="1">
        <v>152.44159759120899</v>
      </c>
      <c r="B96" s="1">
        <f t="shared" si="5"/>
        <v>0.10468263396515151</v>
      </c>
      <c r="C96" s="1">
        <f t="shared" si="6"/>
        <v>0.8184993019067367</v>
      </c>
      <c r="H96" s="4"/>
      <c r="I96" s="42"/>
      <c r="J96" s="1" t="e">
        <f t="shared" si="7"/>
        <v>#DIV/0!</v>
      </c>
      <c r="K96" s="1" t="e">
        <f t="shared" si="8"/>
        <v>#DIV/0!</v>
      </c>
      <c r="L96" s="1" t="e">
        <f t="shared" si="9"/>
        <v>#DIV/0!</v>
      </c>
      <c r="Q96" s="4"/>
    </row>
    <row r="97" spans="1:17" x14ac:dyDescent="0.25">
      <c r="A97" s="1">
        <v>150.89091599293599</v>
      </c>
      <c r="B97" s="1">
        <f t="shared" si="5"/>
        <v>0.15162135733956847</v>
      </c>
      <c r="C97" s="1">
        <f t="shared" si="6"/>
        <v>0.61571240403674143</v>
      </c>
      <c r="H97" s="4"/>
      <c r="I97" s="42"/>
      <c r="J97" s="1" t="e">
        <f t="shared" si="7"/>
        <v>#DIV/0!</v>
      </c>
      <c r="K97" s="1" t="e">
        <f t="shared" si="8"/>
        <v>#DIV/0!</v>
      </c>
      <c r="L97" s="1" t="e">
        <f t="shared" si="9"/>
        <v>#DIV/0!</v>
      </c>
      <c r="Q97" s="4"/>
    </row>
    <row r="98" spans="1:17" x14ac:dyDescent="0.25">
      <c r="A98" s="1">
        <v>151.76643292047899</v>
      </c>
      <c r="B98" s="1">
        <f t="shared" si="5"/>
        <v>0.1288669782534142</v>
      </c>
      <c r="C98" s="1">
        <f t="shared" si="6"/>
        <v>0.73946829800201308</v>
      </c>
      <c r="H98" s="4"/>
      <c r="I98" s="42"/>
      <c r="J98" s="1" t="e">
        <f t="shared" si="7"/>
        <v>#DIV/0!</v>
      </c>
      <c r="K98" s="1" t="e">
        <f t="shared" si="8"/>
        <v>#DIV/0!</v>
      </c>
      <c r="L98" s="1" t="e">
        <f t="shared" si="9"/>
        <v>#DIV/0!</v>
      </c>
      <c r="Q98" s="4"/>
    </row>
    <row r="99" spans="1:17" x14ac:dyDescent="0.25">
      <c r="A99" s="1">
        <v>150.02625005180201</v>
      </c>
      <c r="B99" s="1">
        <f t="shared" si="5"/>
        <v>0.15813956601440507</v>
      </c>
      <c r="C99" s="1">
        <f t="shared" si="6"/>
        <v>0.48049057810441237</v>
      </c>
      <c r="H99" s="4"/>
      <c r="I99" s="42"/>
      <c r="J99" s="1" t="e">
        <f t="shared" si="7"/>
        <v>#DIV/0!</v>
      </c>
      <c r="K99" s="1" t="e">
        <f t="shared" si="8"/>
        <v>#DIV/0!</v>
      </c>
      <c r="L99" s="1" t="e">
        <f t="shared" si="9"/>
        <v>#DIV/0!</v>
      </c>
      <c r="Q99" s="4"/>
    </row>
    <row r="100" spans="1:17" x14ac:dyDescent="0.25">
      <c r="A100" s="1">
        <v>154.464676234764</v>
      </c>
      <c r="B100" s="1">
        <f t="shared" si="5"/>
        <v>3.6533789560181912E-2</v>
      </c>
      <c r="C100" s="1">
        <f t="shared" si="6"/>
        <v>0.95660357568545884</v>
      </c>
      <c r="H100" s="4"/>
      <c r="I100" s="42"/>
      <c r="J100" s="1" t="e">
        <f t="shared" si="7"/>
        <v>#DIV/0!</v>
      </c>
      <c r="K100" s="1" t="e">
        <f t="shared" si="8"/>
        <v>#DIV/0!</v>
      </c>
      <c r="L100" s="1" t="e">
        <f t="shared" si="9"/>
        <v>#DIV/0!</v>
      </c>
      <c r="Q100" s="4"/>
    </row>
    <row r="101" spans="1:17" x14ac:dyDescent="0.25">
      <c r="A101" s="1">
        <v>150.31728023175901</v>
      </c>
      <c r="B101" s="1">
        <f t="shared" si="5"/>
        <v>0.15797839313029335</v>
      </c>
      <c r="C101" s="1">
        <f t="shared" si="6"/>
        <v>0.52654168053003336</v>
      </c>
      <c r="H101" s="4"/>
      <c r="I101" s="42"/>
      <c r="J101" s="1" t="e">
        <f t="shared" si="7"/>
        <v>#DIV/0!</v>
      </c>
      <c r="K101" s="1" t="e">
        <f t="shared" si="8"/>
        <v>#DIV/0!</v>
      </c>
      <c r="L101" s="1" t="e">
        <f t="shared" si="9"/>
        <v>#DIV/0!</v>
      </c>
      <c r="Q101" s="4"/>
    </row>
    <row r="102" spans="1:17" ht="15.75" thickBot="1" x14ac:dyDescent="0.3">
      <c r="A102" s="1">
        <v>151.00497340861099</v>
      </c>
      <c r="B102" s="2">
        <f t="shared" si="5"/>
        <v>0.14946208562444516</v>
      </c>
      <c r="C102" s="2">
        <f t="shared" si="6"/>
        <v>0.63288544148471693</v>
      </c>
      <c r="H102" s="4"/>
      <c r="I102" s="42"/>
      <c r="J102" s="1" t="e">
        <f t="shared" si="7"/>
        <v>#DIV/0!</v>
      </c>
      <c r="K102" s="1" t="e">
        <f t="shared" si="8"/>
        <v>#DIV/0!</v>
      </c>
      <c r="L102" s="2" t="e">
        <f t="shared" si="9"/>
        <v>#DIV/0!</v>
      </c>
      <c r="Q102" s="4"/>
    </row>
    <row r="103" spans="1:17" ht="15.75" thickBot="1" x14ac:dyDescent="0.3">
      <c r="A103" s="5"/>
      <c r="B103" s="3"/>
      <c r="C103" s="3"/>
      <c r="H103" s="4"/>
      <c r="I103" s="5"/>
      <c r="J103" s="3"/>
      <c r="K103" s="24" t="s">
        <v>11</v>
      </c>
      <c r="L103" s="19" t="e">
        <f>SUM(L3:L102)</f>
        <v>#DIV/0!</v>
      </c>
      <c r="M103" s="18"/>
      <c r="Q103" s="4"/>
    </row>
    <row r="104" spans="1:17" x14ac:dyDescent="0.25">
      <c r="A104" s="5"/>
      <c r="H104" s="4"/>
      <c r="I104" s="5"/>
      <c r="Q104" s="4"/>
    </row>
    <row r="105" spans="1:17" ht="15.75" thickBot="1" x14ac:dyDescent="0.3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7"/>
      <c r="Q10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2BF9-ECCC-42BE-ACB4-2FF59E16CC93}">
  <dimension ref="A1:E107"/>
  <sheetViews>
    <sheetView topLeftCell="A71" workbookViewId="0">
      <selection activeCell="A3" sqref="A3:A102"/>
    </sheetView>
  </sheetViews>
  <sheetFormatPr baseColWidth="10" defaultRowHeight="15" x14ac:dyDescent="0.25"/>
  <cols>
    <col min="1" max="1" width="29.42578125" bestFit="1" customWidth="1"/>
    <col min="2" max="2" width="18.7109375" bestFit="1" customWidth="1"/>
    <col min="4" max="4" width="18.7109375" bestFit="1" customWidth="1"/>
    <col min="5" max="5" width="17.710937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s="43" t="s">
        <v>47</v>
      </c>
      <c r="B2" s="43" t="s">
        <v>48</v>
      </c>
      <c r="C2" s="43" t="s">
        <v>48</v>
      </c>
      <c r="D2" s="43" t="s">
        <v>48</v>
      </c>
      <c r="E2" s="43" t="s">
        <v>48</v>
      </c>
    </row>
    <row r="3" spans="1:5" x14ac:dyDescent="0.25">
      <c r="A3" s="43" t="s">
        <v>49</v>
      </c>
      <c r="B3" s="43" t="s">
        <v>48</v>
      </c>
      <c r="C3" s="43" t="s">
        <v>48</v>
      </c>
      <c r="D3" s="43" t="s">
        <v>48</v>
      </c>
      <c r="E3" s="43" t="s">
        <v>48</v>
      </c>
    </row>
    <row r="4" spans="1:5" x14ac:dyDescent="0.25">
      <c r="A4" s="43" t="s">
        <v>50</v>
      </c>
      <c r="B4" s="43" t="s">
        <v>48</v>
      </c>
      <c r="C4" s="43" t="s">
        <v>48</v>
      </c>
      <c r="D4" s="43" t="s">
        <v>48</v>
      </c>
      <c r="E4" s="43" t="s">
        <v>48</v>
      </c>
    </row>
    <row r="5" spans="1:5" x14ac:dyDescent="0.25">
      <c r="A5" s="43" t="s">
        <v>51</v>
      </c>
      <c r="B5" s="43" t="s">
        <v>48</v>
      </c>
      <c r="C5" s="43" t="s">
        <v>48</v>
      </c>
      <c r="D5" s="43" t="s">
        <v>48</v>
      </c>
      <c r="E5" s="43" t="s">
        <v>48</v>
      </c>
    </row>
    <row r="6" spans="1:5" x14ac:dyDescent="0.25">
      <c r="A6" s="43" t="s">
        <v>52</v>
      </c>
      <c r="B6" s="43" t="s">
        <v>48</v>
      </c>
      <c r="C6" s="43" t="s">
        <v>48</v>
      </c>
      <c r="D6" s="43" t="s">
        <v>48</v>
      </c>
      <c r="E6" s="43" t="s">
        <v>48</v>
      </c>
    </row>
    <row r="7" spans="1:5" x14ac:dyDescent="0.25">
      <c r="A7" s="43" t="s">
        <v>53</v>
      </c>
      <c r="B7" s="43" t="s">
        <v>48</v>
      </c>
      <c r="C7" s="43" t="s">
        <v>48</v>
      </c>
      <c r="D7" s="43" t="s">
        <v>48</v>
      </c>
      <c r="E7" s="43" t="s">
        <v>48</v>
      </c>
    </row>
    <row r="8" spans="1:5" x14ac:dyDescent="0.25">
      <c r="A8" s="43" t="s">
        <v>54</v>
      </c>
      <c r="B8" s="43" t="s">
        <v>48</v>
      </c>
      <c r="C8" s="43" t="s">
        <v>48</v>
      </c>
      <c r="D8" s="43" t="s">
        <v>48</v>
      </c>
      <c r="E8" s="43" t="s">
        <v>48</v>
      </c>
    </row>
    <row r="9" spans="1:5" x14ac:dyDescent="0.25">
      <c r="A9" s="43" t="s">
        <v>55</v>
      </c>
      <c r="B9" s="43" t="s">
        <v>48</v>
      </c>
      <c r="C9" s="43" t="s">
        <v>48</v>
      </c>
      <c r="D9" s="43" t="s">
        <v>48</v>
      </c>
      <c r="E9" s="43" t="s">
        <v>48</v>
      </c>
    </row>
    <row r="10" spans="1:5" x14ac:dyDescent="0.25">
      <c r="A10" s="43" t="s">
        <v>56</v>
      </c>
      <c r="B10" s="43" t="s">
        <v>48</v>
      </c>
      <c r="C10" s="43" t="s">
        <v>48</v>
      </c>
      <c r="D10" s="43" t="s">
        <v>48</v>
      </c>
      <c r="E10" s="43" t="s">
        <v>48</v>
      </c>
    </row>
    <row r="11" spans="1:5" x14ac:dyDescent="0.25">
      <c r="A11" s="43" t="s">
        <v>57</v>
      </c>
      <c r="B11" s="43" t="s">
        <v>48</v>
      </c>
      <c r="C11" s="43" t="s">
        <v>48</v>
      </c>
      <c r="D11" s="43" t="s">
        <v>48</v>
      </c>
      <c r="E11" s="43" t="s">
        <v>48</v>
      </c>
    </row>
    <row r="12" spans="1:5" x14ac:dyDescent="0.25">
      <c r="A12" s="43" t="s">
        <v>58</v>
      </c>
      <c r="B12" s="43" t="s">
        <v>48</v>
      </c>
      <c r="C12" s="43" t="s">
        <v>48</v>
      </c>
      <c r="D12" s="43" t="s">
        <v>48</v>
      </c>
      <c r="E12" s="43" t="s">
        <v>48</v>
      </c>
    </row>
    <row r="13" spans="1:5" x14ac:dyDescent="0.25">
      <c r="A13" s="43" t="s">
        <v>59</v>
      </c>
      <c r="B13" s="43" t="s">
        <v>48</v>
      </c>
      <c r="C13" s="43" t="s">
        <v>48</v>
      </c>
      <c r="D13" s="43" t="s">
        <v>48</v>
      </c>
      <c r="E13" s="43" t="s">
        <v>48</v>
      </c>
    </row>
    <row r="14" spans="1:5" x14ac:dyDescent="0.25">
      <c r="A14" s="43" t="s">
        <v>60</v>
      </c>
      <c r="B14" s="43" t="s">
        <v>48</v>
      </c>
      <c r="C14" s="43" t="s">
        <v>48</v>
      </c>
      <c r="D14" s="43" t="s">
        <v>48</v>
      </c>
      <c r="E14" s="43" t="s">
        <v>48</v>
      </c>
    </row>
    <row r="15" spans="1:5" x14ac:dyDescent="0.25">
      <c r="A15" s="43" t="s">
        <v>61</v>
      </c>
      <c r="B15" s="43" t="s">
        <v>48</v>
      </c>
      <c r="C15" s="43" t="s">
        <v>48</v>
      </c>
      <c r="D15" s="43" t="s">
        <v>48</v>
      </c>
      <c r="E15" s="43" t="s">
        <v>48</v>
      </c>
    </row>
    <row r="16" spans="1:5" x14ac:dyDescent="0.25">
      <c r="A16" s="43" t="s">
        <v>62</v>
      </c>
      <c r="B16" s="43" t="s">
        <v>48</v>
      </c>
      <c r="C16" s="43" t="s">
        <v>48</v>
      </c>
      <c r="D16" s="43" t="s">
        <v>48</v>
      </c>
      <c r="E16" s="43" t="s">
        <v>48</v>
      </c>
    </row>
    <row r="17" spans="1:5" x14ac:dyDescent="0.25">
      <c r="A17" s="43" t="s">
        <v>63</v>
      </c>
      <c r="B17" s="43" t="s">
        <v>48</v>
      </c>
      <c r="C17" s="43" t="s">
        <v>48</v>
      </c>
      <c r="D17" s="43" t="s">
        <v>48</v>
      </c>
      <c r="E17" s="43" t="s">
        <v>48</v>
      </c>
    </row>
    <row r="18" spans="1:5" x14ac:dyDescent="0.25">
      <c r="A18" s="43" t="s">
        <v>64</v>
      </c>
      <c r="B18" s="43" t="s">
        <v>48</v>
      </c>
      <c r="C18" s="43" t="s">
        <v>48</v>
      </c>
      <c r="D18" s="43" t="s">
        <v>48</v>
      </c>
      <c r="E18" s="43" t="s">
        <v>48</v>
      </c>
    </row>
    <row r="19" spans="1:5" x14ac:dyDescent="0.25">
      <c r="A19" s="43" t="s">
        <v>65</v>
      </c>
      <c r="B19" s="43" t="s">
        <v>48</v>
      </c>
      <c r="C19" s="43" t="s">
        <v>48</v>
      </c>
      <c r="D19" s="43" t="s">
        <v>48</v>
      </c>
      <c r="E19" s="43" t="s">
        <v>48</v>
      </c>
    </row>
    <row r="20" spans="1:5" x14ac:dyDescent="0.25">
      <c r="A20" s="43" t="s">
        <v>66</v>
      </c>
      <c r="B20" s="43" t="s">
        <v>48</v>
      </c>
      <c r="C20" s="43" t="s">
        <v>48</v>
      </c>
      <c r="D20" s="43" t="s">
        <v>48</v>
      </c>
      <c r="E20" s="43" t="s">
        <v>48</v>
      </c>
    </row>
    <row r="21" spans="1:5" x14ac:dyDescent="0.25">
      <c r="A21" s="43" t="s">
        <v>67</v>
      </c>
      <c r="B21" s="43" t="s">
        <v>48</v>
      </c>
      <c r="C21" s="43" t="s">
        <v>48</v>
      </c>
      <c r="D21" s="43" t="s">
        <v>48</v>
      </c>
      <c r="E21" s="43" t="s">
        <v>48</v>
      </c>
    </row>
    <row r="22" spans="1:5" x14ac:dyDescent="0.25">
      <c r="A22" s="43" t="s">
        <v>68</v>
      </c>
      <c r="B22" s="43" t="s">
        <v>48</v>
      </c>
      <c r="C22" s="43" t="s">
        <v>48</v>
      </c>
      <c r="D22" s="43" t="s">
        <v>48</v>
      </c>
      <c r="E22" s="43" t="s">
        <v>48</v>
      </c>
    </row>
    <row r="23" spans="1:5" x14ac:dyDescent="0.25">
      <c r="A23" s="43" t="s">
        <v>69</v>
      </c>
      <c r="B23" s="43" t="s">
        <v>48</v>
      </c>
      <c r="C23" s="43" t="s">
        <v>48</v>
      </c>
      <c r="D23" s="43" t="s">
        <v>48</v>
      </c>
      <c r="E23" s="43" t="s">
        <v>48</v>
      </c>
    </row>
    <row r="24" spans="1:5" x14ac:dyDescent="0.25">
      <c r="A24" s="43" t="s">
        <v>70</v>
      </c>
      <c r="B24" s="43" t="s">
        <v>48</v>
      </c>
      <c r="C24" s="43" t="s">
        <v>48</v>
      </c>
      <c r="D24" s="43" t="s">
        <v>48</v>
      </c>
      <c r="E24" s="43" t="s">
        <v>48</v>
      </c>
    </row>
    <row r="25" spans="1:5" x14ac:dyDescent="0.25">
      <c r="A25" s="43" t="s">
        <v>71</v>
      </c>
      <c r="B25" s="43" t="s">
        <v>48</v>
      </c>
      <c r="C25" s="43" t="s">
        <v>48</v>
      </c>
      <c r="D25" s="43" t="s">
        <v>48</v>
      </c>
      <c r="E25" s="43" t="s">
        <v>48</v>
      </c>
    </row>
    <row r="26" spans="1:5" x14ac:dyDescent="0.25">
      <c r="A26" s="43" t="s">
        <v>72</v>
      </c>
      <c r="B26" s="43" t="s">
        <v>48</v>
      </c>
      <c r="C26" s="43" t="s">
        <v>48</v>
      </c>
      <c r="D26" s="43" t="s">
        <v>48</v>
      </c>
      <c r="E26" s="43" t="s">
        <v>48</v>
      </c>
    </row>
    <row r="27" spans="1:5" x14ac:dyDescent="0.25">
      <c r="A27" s="43" t="s">
        <v>73</v>
      </c>
      <c r="B27" s="43" t="s">
        <v>48</v>
      </c>
      <c r="C27" s="43" t="s">
        <v>48</v>
      </c>
      <c r="D27" s="43" t="s">
        <v>48</v>
      </c>
      <c r="E27" s="43" t="s">
        <v>48</v>
      </c>
    </row>
    <row r="28" spans="1:5" x14ac:dyDescent="0.25">
      <c r="A28" s="43" t="s">
        <v>74</v>
      </c>
      <c r="B28" s="43" t="s">
        <v>48</v>
      </c>
      <c r="C28" s="43" t="s">
        <v>48</v>
      </c>
      <c r="D28" s="43" t="s">
        <v>48</v>
      </c>
      <c r="E28" s="43" t="s">
        <v>48</v>
      </c>
    </row>
    <row r="29" spans="1:5" x14ac:dyDescent="0.25">
      <c r="A29" s="43" t="s">
        <v>75</v>
      </c>
      <c r="B29" s="43" t="s">
        <v>48</v>
      </c>
      <c r="C29" s="43" t="s">
        <v>48</v>
      </c>
      <c r="D29" s="43" t="s">
        <v>48</v>
      </c>
      <c r="E29" s="43" t="s">
        <v>48</v>
      </c>
    </row>
    <row r="30" spans="1:5" x14ac:dyDescent="0.25">
      <c r="A30" s="43" t="s">
        <v>76</v>
      </c>
      <c r="B30" s="43" t="s">
        <v>48</v>
      </c>
      <c r="C30" s="43" t="s">
        <v>48</v>
      </c>
      <c r="D30" s="43" t="s">
        <v>48</v>
      </c>
      <c r="E30" s="43" t="s">
        <v>48</v>
      </c>
    </row>
    <row r="31" spans="1:5" x14ac:dyDescent="0.25">
      <c r="A31" s="43" t="s">
        <v>77</v>
      </c>
      <c r="B31" s="43" t="s">
        <v>48</v>
      </c>
      <c r="C31" s="43" t="s">
        <v>48</v>
      </c>
      <c r="D31" s="43" t="s">
        <v>48</v>
      </c>
      <c r="E31" s="43" t="s">
        <v>48</v>
      </c>
    </row>
    <row r="32" spans="1:5" x14ac:dyDescent="0.25">
      <c r="A32" s="43" t="s">
        <v>78</v>
      </c>
      <c r="B32" s="43" t="s">
        <v>48</v>
      </c>
      <c r="C32" s="43" t="s">
        <v>48</v>
      </c>
      <c r="D32" s="43" t="s">
        <v>48</v>
      </c>
      <c r="E32" s="43" t="s">
        <v>48</v>
      </c>
    </row>
    <row r="33" spans="1:5" x14ac:dyDescent="0.25">
      <c r="A33" s="43" t="s">
        <v>79</v>
      </c>
      <c r="B33" s="43" t="s">
        <v>48</v>
      </c>
      <c r="C33" s="43" t="s">
        <v>48</v>
      </c>
      <c r="D33" s="43" t="s">
        <v>48</v>
      </c>
      <c r="E33" s="43" t="s">
        <v>48</v>
      </c>
    </row>
    <row r="34" spans="1:5" x14ac:dyDescent="0.25">
      <c r="A34" s="43" t="s">
        <v>80</v>
      </c>
      <c r="B34" s="43" t="s">
        <v>48</v>
      </c>
      <c r="C34" s="43" t="s">
        <v>48</v>
      </c>
      <c r="D34" s="43" t="s">
        <v>48</v>
      </c>
      <c r="E34" s="43" t="s">
        <v>48</v>
      </c>
    </row>
    <row r="35" spans="1:5" x14ac:dyDescent="0.25">
      <c r="A35" s="43" t="s">
        <v>81</v>
      </c>
      <c r="B35" s="43" t="s">
        <v>48</v>
      </c>
      <c r="C35" s="43" t="s">
        <v>48</v>
      </c>
      <c r="D35" s="43" t="s">
        <v>48</v>
      </c>
      <c r="E35" s="43" t="s">
        <v>48</v>
      </c>
    </row>
    <row r="36" spans="1:5" x14ac:dyDescent="0.25">
      <c r="A36" s="43" t="s">
        <v>82</v>
      </c>
      <c r="B36" s="43" t="s">
        <v>48</v>
      </c>
      <c r="C36" s="43" t="s">
        <v>48</v>
      </c>
      <c r="D36" s="43" t="s">
        <v>48</v>
      </c>
      <c r="E36" s="43" t="s">
        <v>48</v>
      </c>
    </row>
    <row r="37" spans="1:5" x14ac:dyDescent="0.25">
      <c r="A37" s="43" t="s">
        <v>83</v>
      </c>
      <c r="B37" s="43" t="s">
        <v>48</v>
      </c>
      <c r="C37" s="43" t="s">
        <v>48</v>
      </c>
      <c r="D37" s="43" t="s">
        <v>48</v>
      </c>
      <c r="E37" s="43" t="s">
        <v>48</v>
      </c>
    </row>
    <row r="38" spans="1:5" x14ac:dyDescent="0.25">
      <c r="A38" s="43" t="s">
        <v>84</v>
      </c>
      <c r="B38" s="43" t="s">
        <v>48</v>
      </c>
      <c r="C38" s="43" t="s">
        <v>48</v>
      </c>
      <c r="D38" s="43" t="s">
        <v>48</v>
      </c>
      <c r="E38" s="43" t="s">
        <v>48</v>
      </c>
    </row>
    <row r="39" spans="1:5" x14ac:dyDescent="0.25">
      <c r="A39" s="43" t="s">
        <v>85</v>
      </c>
      <c r="B39" s="43" t="s">
        <v>48</v>
      </c>
      <c r="C39" s="43" t="s">
        <v>48</v>
      </c>
      <c r="D39" s="43" t="s">
        <v>48</v>
      </c>
      <c r="E39" s="43" t="s">
        <v>48</v>
      </c>
    </row>
    <row r="40" spans="1:5" x14ac:dyDescent="0.25">
      <c r="A40" s="43" t="s">
        <v>86</v>
      </c>
      <c r="B40" s="43" t="s">
        <v>48</v>
      </c>
      <c r="C40" s="43" t="s">
        <v>48</v>
      </c>
      <c r="D40" s="43" t="s">
        <v>48</v>
      </c>
      <c r="E40" s="43" t="s">
        <v>48</v>
      </c>
    </row>
    <row r="41" spans="1:5" x14ac:dyDescent="0.25">
      <c r="A41" s="43" t="s">
        <v>87</v>
      </c>
      <c r="B41" s="43" t="s">
        <v>48</v>
      </c>
      <c r="C41" s="43" t="s">
        <v>48</v>
      </c>
      <c r="D41" s="43" t="s">
        <v>48</v>
      </c>
      <c r="E41" s="43" t="s">
        <v>48</v>
      </c>
    </row>
    <row r="42" spans="1:5" x14ac:dyDescent="0.25">
      <c r="A42" s="43" t="s">
        <v>88</v>
      </c>
      <c r="B42" s="43" t="s">
        <v>48</v>
      </c>
      <c r="C42" s="43" t="s">
        <v>48</v>
      </c>
      <c r="D42" s="43" t="s">
        <v>48</v>
      </c>
      <c r="E42" s="43" t="s">
        <v>48</v>
      </c>
    </row>
    <row r="43" spans="1:5" x14ac:dyDescent="0.25">
      <c r="A43" s="43" t="s">
        <v>89</v>
      </c>
      <c r="B43" s="43" t="s">
        <v>48</v>
      </c>
      <c r="C43" s="43" t="s">
        <v>48</v>
      </c>
      <c r="D43" s="43" t="s">
        <v>48</v>
      </c>
      <c r="E43" s="43" t="s">
        <v>48</v>
      </c>
    </row>
    <row r="44" spans="1:5" x14ac:dyDescent="0.25">
      <c r="A44" s="43" t="s">
        <v>90</v>
      </c>
      <c r="B44" s="43" t="s">
        <v>48</v>
      </c>
      <c r="C44" s="43" t="s">
        <v>48</v>
      </c>
      <c r="D44" s="43" t="s">
        <v>48</v>
      </c>
      <c r="E44" s="43" t="s">
        <v>48</v>
      </c>
    </row>
    <row r="45" spans="1:5" x14ac:dyDescent="0.25">
      <c r="A45" s="43" t="s">
        <v>91</v>
      </c>
      <c r="B45" s="43" t="s">
        <v>48</v>
      </c>
      <c r="C45" s="43" t="s">
        <v>48</v>
      </c>
      <c r="D45" s="43" t="s">
        <v>48</v>
      </c>
      <c r="E45" s="43" t="s">
        <v>48</v>
      </c>
    </row>
    <row r="46" spans="1:5" x14ac:dyDescent="0.25">
      <c r="A46" s="43" t="s">
        <v>92</v>
      </c>
      <c r="B46" s="43" t="s">
        <v>48</v>
      </c>
      <c r="C46" s="43" t="s">
        <v>48</v>
      </c>
      <c r="D46" s="43" t="s">
        <v>48</v>
      </c>
      <c r="E46" s="43" t="s">
        <v>48</v>
      </c>
    </row>
    <row r="47" spans="1:5" x14ac:dyDescent="0.25">
      <c r="A47" s="43" t="s">
        <v>93</v>
      </c>
      <c r="B47" s="43" t="s">
        <v>48</v>
      </c>
      <c r="C47" s="43" t="s">
        <v>48</v>
      </c>
      <c r="D47" s="43" t="s">
        <v>48</v>
      </c>
      <c r="E47" s="43" t="s">
        <v>48</v>
      </c>
    </row>
    <row r="48" spans="1:5" x14ac:dyDescent="0.25">
      <c r="A48" s="43" t="s">
        <v>94</v>
      </c>
      <c r="B48" s="43" t="s">
        <v>48</v>
      </c>
      <c r="C48" s="43" t="s">
        <v>48</v>
      </c>
      <c r="D48" s="43" t="s">
        <v>48</v>
      </c>
      <c r="E48" s="43" t="s">
        <v>48</v>
      </c>
    </row>
    <row r="49" spans="1:5" x14ac:dyDescent="0.25">
      <c r="A49" s="43" t="s">
        <v>95</v>
      </c>
      <c r="B49" s="43" t="s">
        <v>48</v>
      </c>
      <c r="C49" s="43" t="s">
        <v>48</v>
      </c>
      <c r="D49" s="43" t="s">
        <v>48</v>
      </c>
      <c r="E49" s="43" t="s">
        <v>48</v>
      </c>
    </row>
    <row r="50" spans="1:5" x14ac:dyDescent="0.25">
      <c r="A50" s="43" t="s">
        <v>96</v>
      </c>
      <c r="B50" s="43" t="s">
        <v>48</v>
      </c>
      <c r="C50" s="43" t="s">
        <v>48</v>
      </c>
      <c r="D50" s="43" t="s">
        <v>48</v>
      </c>
      <c r="E50" s="43" t="s">
        <v>48</v>
      </c>
    </row>
    <row r="51" spans="1:5" x14ac:dyDescent="0.25">
      <c r="A51" s="43" t="s">
        <v>97</v>
      </c>
      <c r="B51" s="43" t="s">
        <v>48</v>
      </c>
      <c r="C51" s="43" t="s">
        <v>48</v>
      </c>
      <c r="D51" s="43" t="s">
        <v>48</v>
      </c>
      <c r="E51" s="43" t="s">
        <v>48</v>
      </c>
    </row>
    <row r="52" spans="1:5" x14ac:dyDescent="0.25">
      <c r="A52" s="43" t="s">
        <v>98</v>
      </c>
      <c r="B52" s="43" t="s">
        <v>48</v>
      </c>
      <c r="C52" s="43" t="s">
        <v>48</v>
      </c>
      <c r="D52" s="43" t="s">
        <v>48</v>
      </c>
      <c r="E52" s="43" t="s">
        <v>48</v>
      </c>
    </row>
    <row r="53" spans="1:5" x14ac:dyDescent="0.25">
      <c r="A53" s="43" t="s">
        <v>99</v>
      </c>
      <c r="B53" s="43" t="s">
        <v>48</v>
      </c>
      <c r="C53" s="43" t="s">
        <v>48</v>
      </c>
      <c r="D53" s="43" t="s">
        <v>48</v>
      </c>
      <c r="E53" s="43" t="s">
        <v>48</v>
      </c>
    </row>
    <row r="54" spans="1:5" x14ac:dyDescent="0.25">
      <c r="A54" s="43" t="s">
        <v>100</v>
      </c>
      <c r="B54" s="43" t="s">
        <v>48</v>
      </c>
      <c r="C54" s="43" t="s">
        <v>48</v>
      </c>
      <c r="D54" s="43" t="s">
        <v>48</v>
      </c>
      <c r="E54" s="43" t="s">
        <v>48</v>
      </c>
    </row>
    <row r="55" spans="1:5" x14ac:dyDescent="0.25">
      <c r="A55" s="43" t="s">
        <v>101</v>
      </c>
      <c r="B55" s="43" t="s">
        <v>48</v>
      </c>
      <c r="C55" s="43" t="s">
        <v>48</v>
      </c>
      <c r="D55" s="43" t="s">
        <v>48</v>
      </c>
      <c r="E55" s="43" t="s">
        <v>48</v>
      </c>
    </row>
    <row r="56" spans="1:5" x14ac:dyDescent="0.25">
      <c r="A56" s="43" t="s">
        <v>102</v>
      </c>
      <c r="B56" s="43" t="s">
        <v>48</v>
      </c>
      <c r="C56" s="43" t="s">
        <v>48</v>
      </c>
      <c r="D56" s="43" t="s">
        <v>48</v>
      </c>
      <c r="E56" s="43" t="s">
        <v>48</v>
      </c>
    </row>
    <row r="57" spans="1:5" x14ac:dyDescent="0.25">
      <c r="A57" s="43" t="s">
        <v>103</v>
      </c>
      <c r="B57" s="43" t="s">
        <v>48</v>
      </c>
      <c r="C57" s="43" t="s">
        <v>48</v>
      </c>
      <c r="D57" s="43" t="s">
        <v>48</v>
      </c>
      <c r="E57" s="43" t="s">
        <v>48</v>
      </c>
    </row>
    <row r="58" spans="1:5" x14ac:dyDescent="0.25">
      <c r="A58" s="43" t="s">
        <v>104</v>
      </c>
      <c r="B58" s="43" t="s">
        <v>48</v>
      </c>
      <c r="C58" s="43" t="s">
        <v>48</v>
      </c>
      <c r="D58" s="43" t="s">
        <v>48</v>
      </c>
      <c r="E58" s="43" t="s">
        <v>48</v>
      </c>
    </row>
    <row r="59" spans="1:5" x14ac:dyDescent="0.25">
      <c r="A59" s="43" t="s">
        <v>105</v>
      </c>
      <c r="B59" s="43" t="s">
        <v>48</v>
      </c>
      <c r="C59" s="43" t="s">
        <v>48</v>
      </c>
      <c r="D59" s="43" t="s">
        <v>48</v>
      </c>
      <c r="E59" s="43" t="s">
        <v>48</v>
      </c>
    </row>
    <row r="60" spans="1:5" x14ac:dyDescent="0.25">
      <c r="A60" s="43" t="s">
        <v>106</v>
      </c>
      <c r="B60" s="43" t="s">
        <v>48</v>
      </c>
      <c r="C60" s="43" t="s">
        <v>48</v>
      </c>
      <c r="D60" s="43" t="s">
        <v>48</v>
      </c>
      <c r="E60" s="43" t="s">
        <v>48</v>
      </c>
    </row>
    <row r="61" spans="1:5" x14ac:dyDescent="0.25">
      <c r="A61" s="43" t="s">
        <v>107</v>
      </c>
      <c r="B61" s="43" t="s">
        <v>48</v>
      </c>
      <c r="C61" s="43" t="s">
        <v>48</v>
      </c>
      <c r="D61" s="43" t="s">
        <v>48</v>
      </c>
      <c r="E61" s="43" t="s">
        <v>48</v>
      </c>
    </row>
    <row r="62" spans="1:5" x14ac:dyDescent="0.25">
      <c r="A62" s="43" t="s">
        <v>108</v>
      </c>
      <c r="B62" s="43" t="s">
        <v>48</v>
      </c>
      <c r="C62" s="43" t="s">
        <v>48</v>
      </c>
      <c r="D62" s="43" t="s">
        <v>48</v>
      </c>
      <c r="E62" s="43" t="s">
        <v>48</v>
      </c>
    </row>
    <row r="63" spans="1:5" x14ac:dyDescent="0.25">
      <c r="A63" s="43" t="s">
        <v>109</v>
      </c>
      <c r="B63" s="43" t="s">
        <v>48</v>
      </c>
      <c r="C63" s="43" t="s">
        <v>48</v>
      </c>
      <c r="D63" s="43" t="s">
        <v>48</v>
      </c>
      <c r="E63" s="43" t="s">
        <v>48</v>
      </c>
    </row>
    <row r="64" spans="1:5" x14ac:dyDescent="0.25">
      <c r="A64" s="43" t="s">
        <v>110</v>
      </c>
      <c r="B64" s="43" t="s">
        <v>48</v>
      </c>
      <c r="C64" s="43" t="s">
        <v>48</v>
      </c>
      <c r="D64" s="43" t="s">
        <v>48</v>
      </c>
      <c r="E64" s="43" t="s">
        <v>48</v>
      </c>
    </row>
    <row r="65" spans="1:5" x14ac:dyDescent="0.25">
      <c r="A65" s="43" t="s">
        <v>111</v>
      </c>
      <c r="B65" s="43" t="s">
        <v>48</v>
      </c>
      <c r="C65" s="43" t="s">
        <v>48</v>
      </c>
      <c r="D65" s="43" t="s">
        <v>48</v>
      </c>
      <c r="E65" s="43" t="s">
        <v>48</v>
      </c>
    </row>
    <row r="66" spans="1:5" x14ac:dyDescent="0.25">
      <c r="A66" s="43" t="s">
        <v>112</v>
      </c>
      <c r="B66" s="43" t="s">
        <v>48</v>
      </c>
      <c r="C66" s="43" t="s">
        <v>48</v>
      </c>
      <c r="D66" s="43" t="s">
        <v>48</v>
      </c>
      <c r="E66" s="43" t="s">
        <v>48</v>
      </c>
    </row>
    <row r="67" spans="1:5" x14ac:dyDescent="0.25">
      <c r="A67" s="43" t="s">
        <v>113</v>
      </c>
      <c r="B67" s="43" t="s">
        <v>48</v>
      </c>
      <c r="C67" s="43" t="s">
        <v>48</v>
      </c>
      <c r="D67" s="43" t="s">
        <v>48</v>
      </c>
      <c r="E67" s="43" t="s">
        <v>48</v>
      </c>
    </row>
    <row r="68" spans="1:5" x14ac:dyDescent="0.25">
      <c r="A68" s="43" t="s">
        <v>114</v>
      </c>
      <c r="B68" s="43" t="s">
        <v>48</v>
      </c>
      <c r="C68" s="43" t="s">
        <v>48</v>
      </c>
      <c r="D68" s="43" t="s">
        <v>48</v>
      </c>
      <c r="E68" s="43" t="s">
        <v>48</v>
      </c>
    </row>
    <row r="69" spans="1:5" x14ac:dyDescent="0.25">
      <c r="A69" s="43" t="s">
        <v>115</v>
      </c>
      <c r="B69" s="43" t="s">
        <v>48</v>
      </c>
      <c r="C69" s="43" t="s">
        <v>48</v>
      </c>
      <c r="D69" s="43" t="s">
        <v>48</v>
      </c>
      <c r="E69" s="43" t="s">
        <v>48</v>
      </c>
    </row>
    <row r="70" spans="1:5" x14ac:dyDescent="0.25">
      <c r="A70" s="43" t="s">
        <v>116</v>
      </c>
      <c r="B70" s="43" t="s">
        <v>48</v>
      </c>
      <c r="C70" s="43" t="s">
        <v>48</v>
      </c>
      <c r="D70" s="43" t="s">
        <v>48</v>
      </c>
      <c r="E70" s="43" t="s">
        <v>48</v>
      </c>
    </row>
    <row r="71" spans="1:5" x14ac:dyDescent="0.25">
      <c r="A71" s="43" t="s">
        <v>117</v>
      </c>
      <c r="B71" s="43" t="s">
        <v>48</v>
      </c>
      <c r="C71" s="43" t="s">
        <v>48</v>
      </c>
      <c r="D71" s="43" t="s">
        <v>48</v>
      </c>
      <c r="E71" s="43" t="s">
        <v>48</v>
      </c>
    </row>
    <row r="72" spans="1:5" x14ac:dyDescent="0.25">
      <c r="A72" s="43" t="s">
        <v>118</v>
      </c>
      <c r="B72" s="43" t="s">
        <v>48</v>
      </c>
      <c r="C72" s="43" t="s">
        <v>48</v>
      </c>
      <c r="D72" s="43" t="s">
        <v>48</v>
      </c>
      <c r="E72" s="43" t="s">
        <v>48</v>
      </c>
    </row>
    <row r="73" spans="1:5" x14ac:dyDescent="0.25">
      <c r="A73" s="43" t="s">
        <v>119</v>
      </c>
      <c r="B73" s="43" t="s">
        <v>48</v>
      </c>
      <c r="C73" s="43" t="s">
        <v>48</v>
      </c>
      <c r="D73" s="43" t="s">
        <v>48</v>
      </c>
      <c r="E73" s="43" t="s">
        <v>48</v>
      </c>
    </row>
    <row r="74" spans="1:5" x14ac:dyDescent="0.25">
      <c r="A74" s="43" t="s">
        <v>120</v>
      </c>
      <c r="B74" s="43" t="s">
        <v>48</v>
      </c>
      <c r="C74" s="43" t="s">
        <v>48</v>
      </c>
      <c r="D74" s="43" t="s">
        <v>48</v>
      </c>
      <c r="E74" s="43" t="s">
        <v>48</v>
      </c>
    </row>
    <row r="75" spans="1:5" x14ac:dyDescent="0.25">
      <c r="A75" s="43" t="s">
        <v>121</v>
      </c>
      <c r="B75" s="43" t="s">
        <v>48</v>
      </c>
      <c r="C75" s="43" t="s">
        <v>48</v>
      </c>
      <c r="D75" s="43" t="s">
        <v>48</v>
      </c>
      <c r="E75" s="43" t="s">
        <v>48</v>
      </c>
    </row>
    <row r="76" spans="1:5" x14ac:dyDescent="0.25">
      <c r="A76" s="43" t="s">
        <v>122</v>
      </c>
      <c r="B76" s="43" t="s">
        <v>48</v>
      </c>
      <c r="C76" s="43" t="s">
        <v>48</v>
      </c>
      <c r="D76" s="43" t="s">
        <v>48</v>
      </c>
      <c r="E76" s="43" t="s">
        <v>48</v>
      </c>
    </row>
    <row r="77" spans="1:5" x14ac:dyDescent="0.25">
      <c r="A77" s="43" t="s">
        <v>123</v>
      </c>
      <c r="B77" s="43" t="s">
        <v>48</v>
      </c>
      <c r="C77" s="43" t="s">
        <v>48</v>
      </c>
      <c r="D77" s="43" t="s">
        <v>48</v>
      </c>
      <c r="E77" s="43" t="s">
        <v>48</v>
      </c>
    </row>
    <row r="78" spans="1:5" x14ac:dyDescent="0.25">
      <c r="A78" s="43" t="s">
        <v>124</v>
      </c>
      <c r="B78" s="43" t="s">
        <v>48</v>
      </c>
      <c r="C78" s="43" t="s">
        <v>48</v>
      </c>
      <c r="D78" s="43" t="s">
        <v>48</v>
      </c>
      <c r="E78" s="43" t="s">
        <v>48</v>
      </c>
    </row>
    <row r="79" spans="1:5" x14ac:dyDescent="0.25">
      <c r="A79" s="43" t="s">
        <v>125</v>
      </c>
      <c r="B79" s="43" t="s">
        <v>48</v>
      </c>
      <c r="C79" s="43" t="s">
        <v>48</v>
      </c>
      <c r="D79" s="43" t="s">
        <v>48</v>
      </c>
      <c r="E79" s="43" t="s">
        <v>48</v>
      </c>
    </row>
    <row r="80" spans="1:5" x14ac:dyDescent="0.25">
      <c r="A80" s="43" t="s">
        <v>126</v>
      </c>
      <c r="B80" s="43" t="s">
        <v>48</v>
      </c>
      <c r="C80" s="43" t="s">
        <v>48</v>
      </c>
      <c r="D80" s="43" t="s">
        <v>48</v>
      </c>
      <c r="E80" s="43" t="s">
        <v>48</v>
      </c>
    </row>
    <row r="81" spans="1:5" x14ac:dyDescent="0.25">
      <c r="A81" s="43" t="s">
        <v>127</v>
      </c>
      <c r="B81" s="43" t="s">
        <v>48</v>
      </c>
      <c r="C81" s="43" t="s">
        <v>48</v>
      </c>
      <c r="D81" s="43" t="s">
        <v>48</v>
      </c>
      <c r="E81" s="43" t="s">
        <v>48</v>
      </c>
    </row>
    <row r="82" spans="1:5" x14ac:dyDescent="0.25">
      <c r="A82" s="43" t="s">
        <v>128</v>
      </c>
      <c r="B82" s="43" t="s">
        <v>48</v>
      </c>
      <c r="C82" s="43" t="s">
        <v>48</v>
      </c>
      <c r="D82" s="43" t="s">
        <v>48</v>
      </c>
      <c r="E82" s="43" t="s">
        <v>48</v>
      </c>
    </row>
    <row r="83" spans="1:5" x14ac:dyDescent="0.25">
      <c r="A83" s="43" t="s">
        <v>129</v>
      </c>
      <c r="B83" s="43" t="s">
        <v>48</v>
      </c>
      <c r="C83" s="43" t="s">
        <v>48</v>
      </c>
      <c r="D83" s="43" t="s">
        <v>48</v>
      </c>
      <c r="E83" s="43" t="s">
        <v>48</v>
      </c>
    </row>
    <row r="84" spans="1:5" x14ac:dyDescent="0.25">
      <c r="A84" s="43" t="s">
        <v>130</v>
      </c>
      <c r="B84" s="43" t="s">
        <v>48</v>
      </c>
      <c r="C84" s="43" t="s">
        <v>48</v>
      </c>
      <c r="D84" s="43" t="s">
        <v>48</v>
      </c>
      <c r="E84" s="43" t="s">
        <v>48</v>
      </c>
    </row>
    <row r="85" spans="1:5" x14ac:dyDescent="0.25">
      <c r="A85" s="43" t="s">
        <v>131</v>
      </c>
      <c r="B85" s="43" t="s">
        <v>48</v>
      </c>
      <c r="C85" s="43" t="s">
        <v>48</v>
      </c>
      <c r="D85" s="43" t="s">
        <v>48</v>
      </c>
      <c r="E85" s="43" t="s">
        <v>48</v>
      </c>
    </row>
    <row r="86" spans="1:5" x14ac:dyDescent="0.25">
      <c r="A86" s="43" t="s">
        <v>132</v>
      </c>
      <c r="B86" s="43" t="s">
        <v>48</v>
      </c>
      <c r="C86" s="43" t="s">
        <v>48</v>
      </c>
      <c r="D86" s="43" t="s">
        <v>48</v>
      </c>
      <c r="E86" s="43" t="s">
        <v>48</v>
      </c>
    </row>
    <row r="87" spans="1:5" x14ac:dyDescent="0.25">
      <c r="A87" s="43" t="s">
        <v>133</v>
      </c>
      <c r="B87" s="43" t="s">
        <v>48</v>
      </c>
      <c r="C87" s="43" t="s">
        <v>48</v>
      </c>
      <c r="D87" s="43" t="s">
        <v>48</v>
      </c>
      <c r="E87" s="43" t="s">
        <v>48</v>
      </c>
    </row>
    <row r="88" spans="1:5" x14ac:dyDescent="0.25">
      <c r="A88" s="43" t="s">
        <v>134</v>
      </c>
      <c r="B88" s="43" t="s">
        <v>48</v>
      </c>
      <c r="C88" s="43" t="s">
        <v>48</v>
      </c>
      <c r="D88" s="43" t="s">
        <v>48</v>
      </c>
      <c r="E88" s="43" t="s">
        <v>48</v>
      </c>
    </row>
    <row r="89" spans="1:5" x14ac:dyDescent="0.25">
      <c r="A89" s="43" t="s">
        <v>135</v>
      </c>
      <c r="B89" s="43" t="s">
        <v>48</v>
      </c>
      <c r="C89" s="43" t="s">
        <v>48</v>
      </c>
      <c r="D89" s="43" t="s">
        <v>48</v>
      </c>
      <c r="E89" s="43" t="s">
        <v>48</v>
      </c>
    </row>
    <row r="90" spans="1:5" x14ac:dyDescent="0.25">
      <c r="A90" s="43" t="s">
        <v>136</v>
      </c>
      <c r="B90" s="43" t="s">
        <v>48</v>
      </c>
      <c r="C90" s="43" t="s">
        <v>48</v>
      </c>
      <c r="D90" s="43" t="s">
        <v>48</v>
      </c>
      <c r="E90" s="43" t="s">
        <v>48</v>
      </c>
    </row>
    <row r="91" spans="1:5" x14ac:dyDescent="0.25">
      <c r="A91" s="43" t="s">
        <v>137</v>
      </c>
      <c r="B91" s="43" t="s">
        <v>48</v>
      </c>
      <c r="C91" s="43" t="s">
        <v>48</v>
      </c>
      <c r="D91" s="43" t="s">
        <v>48</v>
      </c>
      <c r="E91" s="43" t="s">
        <v>48</v>
      </c>
    </row>
    <row r="92" spans="1:5" x14ac:dyDescent="0.25">
      <c r="A92" s="43" t="s">
        <v>138</v>
      </c>
      <c r="B92" s="43" t="s">
        <v>48</v>
      </c>
      <c r="C92" s="43" t="s">
        <v>48</v>
      </c>
      <c r="D92" s="43" t="s">
        <v>48</v>
      </c>
      <c r="E92" s="43" t="s">
        <v>48</v>
      </c>
    </row>
    <row r="93" spans="1:5" x14ac:dyDescent="0.25">
      <c r="A93" s="43" t="s">
        <v>139</v>
      </c>
      <c r="B93" s="43" t="s">
        <v>48</v>
      </c>
      <c r="C93" s="43" t="s">
        <v>48</v>
      </c>
      <c r="D93" s="43" t="s">
        <v>48</v>
      </c>
      <c r="E93" s="43" t="s">
        <v>48</v>
      </c>
    </row>
    <row r="94" spans="1:5" x14ac:dyDescent="0.25">
      <c r="A94" s="43" t="s">
        <v>140</v>
      </c>
      <c r="B94" s="43" t="s">
        <v>48</v>
      </c>
      <c r="C94" s="43" t="s">
        <v>48</v>
      </c>
      <c r="D94" s="43" t="s">
        <v>48</v>
      </c>
      <c r="E94" s="43" t="s">
        <v>48</v>
      </c>
    </row>
    <row r="95" spans="1:5" x14ac:dyDescent="0.25">
      <c r="A95" s="43" t="s">
        <v>141</v>
      </c>
      <c r="B95" s="43" t="s">
        <v>48</v>
      </c>
      <c r="C95" s="43" t="s">
        <v>48</v>
      </c>
      <c r="D95" s="43" t="s">
        <v>48</v>
      </c>
      <c r="E95" s="43" t="s">
        <v>48</v>
      </c>
    </row>
    <row r="96" spans="1:5" x14ac:dyDescent="0.25">
      <c r="A96" s="43" t="s">
        <v>142</v>
      </c>
      <c r="B96" s="43" t="s">
        <v>48</v>
      </c>
      <c r="C96" s="43" t="s">
        <v>48</v>
      </c>
      <c r="D96" s="43" t="s">
        <v>48</v>
      </c>
      <c r="E96" s="43" t="s">
        <v>48</v>
      </c>
    </row>
    <row r="97" spans="1:5" x14ac:dyDescent="0.25">
      <c r="A97" s="43" t="s">
        <v>143</v>
      </c>
      <c r="B97" s="43" t="s">
        <v>48</v>
      </c>
      <c r="C97" s="43" t="s">
        <v>48</v>
      </c>
      <c r="D97" s="43" t="s">
        <v>48</v>
      </c>
      <c r="E97" s="43" t="s">
        <v>48</v>
      </c>
    </row>
    <row r="98" spans="1:5" x14ac:dyDescent="0.25">
      <c r="A98" s="43" t="s">
        <v>144</v>
      </c>
      <c r="B98" s="43" t="s">
        <v>48</v>
      </c>
      <c r="C98" s="43" t="s">
        <v>48</v>
      </c>
      <c r="D98" s="43" t="s">
        <v>48</v>
      </c>
      <c r="E98" s="43" t="s">
        <v>48</v>
      </c>
    </row>
    <row r="99" spans="1:5" x14ac:dyDescent="0.25">
      <c r="A99" s="43" t="s">
        <v>145</v>
      </c>
      <c r="B99" s="43" t="s">
        <v>48</v>
      </c>
      <c r="C99" s="43" t="s">
        <v>48</v>
      </c>
      <c r="D99" s="43" t="s">
        <v>48</v>
      </c>
      <c r="E99" s="43" t="s">
        <v>48</v>
      </c>
    </row>
    <row r="100" spans="1:5" x14ac:dyDescent="0.25">
      <c r="A100" s="43" t="s">
        <v>146</v>
      </c>
      <c r="B100" s="43" t="s">
        <v>48</v>
      </c>
      <c r="C100" s="43" t="s">
        <v>48</v>
      </c>
      <c r="D100" s="43" t="s">
        <v>48</v>
      </c>
      <c r="E100" s="43" t="s">
        <v>48</v>
      </c>
    </row>
    <row r="101" spans="1:5" x14ac:dyDescent="0.25">
      <c r="A101" s="43" t="s">
        <v>147</v>
      </c>
      <c r="B101" s="43" t="s">
        <v>48</v>
      </c>
      <c r="C101" s="43" t="s">
        <v>48</v>
      </c>
      <c r="D101" s="43" t="s">
        <v>48</v>
      </c>
      <c r="E101" s="43" t="s">
        <v>48</v>
      </c>
    </row>
    <row r="102" spans="1:5" x14ac:dyDescent="0.25">
      <c r="A102" s="43" t="s">
        <v>148</v>
      </c>
      <c r="B102" s="43" t="s">
        <v>48</v>
      </c>
      <c r="C102" s="43" t="s">
        <v>48</v>
      </c>
      <c r="D102" s="43" t="s">
        <v>48</v>
      </c>
      <c r="E102" s="43" t="s">
        <v>48</v>
      </c>
    </row>
    <row r="103" spans="1:5" x14ac:dyDescent="0.25">
      <c r="A103" s="43" t="s">
        <v>149</v>
      </c>
      <c r="B103" s="43" t="s">
        <v>150</v>
      </c>
      <c r="C103" s="43" t="s">
        <v>48</v>
      </c>
      <c r="D103" s="43" t="s">
        <v>48</v>
      </c>
      <c r="E103" s="43" t="s">
        <v>48</v>
      </c>
    </row>
    <row r="104" spans="1:5" x14ac:dyDescent="0.25">
      <c r="A104" s="43" t="s">
        <v>151</v>
      </c>
      <c r="B104" s="43" t="s">
        <v>152</v>
      </c>
      <c r="C104" s="43" t="s">
        <v>48</v>
      </c>
      <c r="D104" s="43" t="s">
        <v>48</v>
      </c>
      <c r="E104" s="43" t="s">
        <v>48</v>
      </c>
    </row>
    <row r="105" spans="1:5" x14ac:dyDescent="0.25">
      <c r="A105" s="43" t="s">
        <v>153</v>
      </c>
      <c r="B105" s="43" t="s">
        <v>154</v>
      </c>
      <c r="C105" s="43" t="s">
        <v>48</v>
      </c>
      <c r="D105" s="43" t="s">
        <v>48</v>
      </c>
      <c r="E105" s="43" t="s">
        <v>48</v>
      </c>
    </row>
    <row r="106" spans="1:5" x14ac:dyDescent="0.25">
      <c r="A106" s="43" t="s">
        <v>155</v>
      </c>
      <c r="B106" s="43" t="s">
        <v>156</v>
      </c>
      <c r="C106" s="43" t="s">
        <v>48</v>
      </c>
      <c r="D106" s="43" t="s">
        <v>48</v>
      </c>
      <c r="E106" s="43" t="s">
        <v>48</v>
      </c>
    </row>
    <row r="107" spans="1:5" x14ac:dyDescent="0.25">
      <c r="A107" s="43" t="s">
        <v>157</v>
      </c>
      <c r="B107" s="43" t="s">
        <v>158</v>
      </c>
      <c r="C107" s="43" t="s">
        <v>159</v>
      </c>
      <c r="D107" s="43" t="s">
        <v>160</v>
      </c>
      <c r="E107" s="43" t="s">
        <v>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1329-6CE5-4F50-827F-CB17FA6D2B1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EA4D-B64D-465D-B394-8102E75D07B9}">
  <dimension ref="A1:P17"/>
  <sheetViews>
    <sheetView topLeftCell="F1" workbookViewId="0">
      <selection activeCell="K7" sqref="K7"/>
    </sheetView>
  </sheetViews>
  <sheetFormatPr baseColWidth="10" defaultColWidth="9.140625" defaultRowHeight="15" x14ac:dyDescent="0.25"/>
  <cols>
    <col min="1" max="1" width="23.5703125" customWidth="1"/>
    <col min="5" max="5" width="17.7109375" bestFit="1" customWidth="1"/>
    <col min="14" max="14" width="4.5703125" customWidth="1"/>
  </cols>
  <sheetData>
    <row r="1" spans="1:16" x14ac:dyDescent="0.25">
      <c r="A1" s="25" t="s">
        <v>20</v>
      </c>
      <c r="B1" s="26"/>
      <c r="C1" s="26"/>
      <c r="D1" s="26"/>
      <c r="E1" s="25" t="s">
        <v>26</v>
      </c>
      <c r="F1" s="26"/>
      <c r="G1" s="26"/>
      <c r="H1" s="27"/>
      <c r="I1" s="25" t="s">
        <v>34</v>
      </c>
      <c r="J1" s="26"/>
      <c r="K1" s="26"/>
      <c r="L1" s="26"/>
      <c r="M1" s="26"/>
      <c r="N1" s="26"/>
      <c r="O1" s="26"/>
      <c r="P1" s="27"/>
    </row>
    <row r="2" spans="1:16" x14ac:dyDescent="0.25">
      <c r="A2" s="5"/>
      <c r="E2" s="5"/>
      <c r="H2" s="4"/>
      <c r="I2" s="5" t="s">
        <v>15</v>
      </c>
      <c r="J2" s="35">
        <v>17.86</v>
      </c>
      <c r="M2" t="s">
        <v>16</v>
      </c>
      <c r="O2" t="s">
        <v>35</v>
      </c>
      <c r="P2" s="37" t="e">
        <f>J6-J11</f>
        <v>#DIV/0!</v>
      </c>
    </row>
    <row r="3" spans="1:16" x14ac:dyDescent="0.25">
      <c r="A3" s="5" t="s">
        <v>37</v>
      </c>
      <c r="C3" t="s">
        <v>24</v>
      </c>
      <c r="E3" s="5"/>
      <c r="H3" s="4"/>
      <c r="I3" s="5"/>
      <c r="O3" t="s">
        <v>36</v>
      </c>
      <c r="P3" s="37" t="e">
        <f>J6+J11</f>
        <v>#DIV/0!</v>
      </c>
    </row>
    <row r="4" spans="1:16" x14ac:dyDescent="0.25">
      <c r="A4" s="5" t="s">
        <v>38</v>
      </c>
      <c r="E4" s="5"/>
      <c r="H4" s="4"/>
      <c r="I4" s="5" t="s">
        <v>17</v>
      </c>
      <c r="J4" s="35">
        <v>18.88</v>
      </c>
      <c r="P4" s="4"/>
    </row>
    <row r="5" spans="1:16" x14ac:dyDescent="0.25">
      <c r="A5" s="5" t="s">
        <v>21</v>
      </c>
      <c r="B5">
        <v>0</v>
      </c>
      <c r="E5" s="5"/>
      <c r="H5" s="4"/>
      <c r="I5" s="5"/>
      <c r="P5" s="4"/>
    </row>
    <row r="6" spans="1:16" x14ac:dyDescent="0.25">
      <c r="A6" s="5"/>
      <c r="E6" s="5"/>
      <c r="H6" s="4"/>
      <c r="I6" s="5" t="s">
        <v>18</v>
      </c>
      <c r="J6" s="35">
        <f>J4-J2</f>
        <v>1.0199999999999996</v>
      </c>
      <c r="P6" s="4"/>
    </row>
    <row r="7" spans="1:16" ht="15.75" thickBot="1" x14ac:dyDescent="0.3">
      <c r="A7" s="5"/>
      <c r="E7" s="31" t="s">
        <v>30</v>
      </c>
      <c r="F7" s="32" t="e">
        <f>Propagation!O10</f>
        <v>#DIV/0!</v>
      </c>
      <c r="H7" s="4"/>
      <c r="I7" s="5"/>
      <c r="P7" s="4"/>
    </row>
    <row r="8" spans="1:16" ht="30" x14ac:dyDescent="0.25">
      <c r="A8" s="28" t="s">
        <v>39</v>
      </c>
      <c r="C8" t="s">
        <v>25</v>
      </c>
      <c r="E8" s="34"/>
      <c r="F8" s="26"/>
      <c r="G8" s="26"/>
      <c r="H8" s="27"/>
      <c r="I8" s="5" t="s">
        <v>19</v>
      </c>
      <c r="J8" s="35">
        <v>2</v>
      </c>
      <c r="P8" s="4"/>
    </row>
    <row r="9" spans="1:16" x14ac:dyDescent="0.25">
      <c r="A9" s="5"/>
      <c r="E9" s="33" t="s">
        <v>27</v>
      </c>
      <c r="H9" s="4"/>
      <c r="I9" s="5"/>
      <c r="P9" s="4"/>
    </row>
    <row r="10" spans="1:16" x14ac:dyDescent="0.25">
      <c r="A10" s="5" t="s">
        <v>22</v>
      </c>
      <c r="B10">
        <v>0</v>
      </c>
      <c r="E10" s="5"/>
      <c r="H10" s="4"/>
      <c r="I10" s="5"/>
      <c r="P10" s="4"/>
    </row>
    <row r="11" spans="1:16" x14ac:dyDescent="0.25">
      <c r="A11" s="5"/>
      <c r="E11" s="5" t="s">
        <v>28</v>
      </c>
      <c r="F11">
        <v>0</v>
      </c>
      <c r="H11" s="4"/>
      <c r="I11" s="5" t="s">
        <v>31</v>
      </c>
      <c r="J11" s="36" t="e">
        <f>J8*B17</f>
        <v>#DIV/0!</v>
      </c>
      <c r="P11" s="4"/>
    </row>
    <row r="12" spans="1:16" x14ac:dyDescent="0.25">
      <c r="A12" s="5"/>
      <c r="E12" s="5"/>
      <c r="H12" s="4"/>
      <c r="I12" s="5"/>
      <c r="P12" s="4"/>
    </row>
    <row r="13" spans="1:16" x14ac:dyDescent="0.25">
      <c r="A13" s="5"/>
      <c r="E13" s="5"/>
      <c r="H13" s="4"/>
      <c r="I13" s="5"/>
      <c r="P13" s="4"/>
    </row>
    <row r="14" spans="1:16" ht="15.75" thickBot="1" x14ac:dyDescent="0.3">
      <c r="A14" s="29" t="s">
        <v>23</v>
      </c>
      <c r="B14" s="30">
        <f>(B10^2+B5^2)^0.5</f>
        <v>0</v>
      </c>
      <c r="C14" s="7"/>
      <c r="D14" s="7"/>
      <c r="E14" s="29" t="s">
        <v>29</v>
      </c>
      <c r="F14" s="30">
        <f>F11/2</f>
        <v>0</v>
      </c>
      <c r="G14" s="7"/>
      <c r="H14" s="8"/>
      <c r="I14" s="6"/>
      <c r="J14" s="7"/>
      <c r="K14" s="7"/>
      <c r="L14" s="7"/>
      <c r="M14" s="7"/>
      <c r="N14" s="7"/>
      <c r="O14" s="7"/>
      <c r="P14" s="8"/>
    </row>
    <row r="15" spans="1:16" x14ac:dyDescent="0.25">
      <c r="A15" s="25" t="s">
        <v>32</v>
      </c>
      <c r="B15" s="26"/>
      <c r="C15" s="26"/>
      <c r="D15" s="27"/>
    </row>
    <row r="16" spans="1:16" x14ac:dyDescent="0.25">
      <c r="A16" s="5"/>
      <c r="D16" s="4"/>
    </row>
    <row r="17" spans="1:4" ht="15.75" thickBot="1" x14ac:dyDescent="0.3">
      <c r="A17" s="38" t="s">
        <v>33</v>
      </c>
      <c r="B17" s="39" t="e">
        <f>SQRT(B14^2+F7^2+F14^2)</f>
        <v>#DIV/0!</v>
      </c>
      <c r="C17" s="7"/>
      <c r="D17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x 4 q I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M e K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i o h Y d L t 7 O B o B A A D Z A Q A A E w A c A E Z v c m 1 1 b G F z L 1 N l Y 3 R p b 2 4 x L m 0 g o h g A K K A U A A A A A A A A A A A A A A A A A A A A A A A A A A A A d Y / P S s N A E M b v g b z D s l 5 S W E I T D Y g l p 6 T V i 1 Z N P b k S N s l U V 5 J d 2 Z 0 E S + k D + R y + m F t C E c H M Z W Z + f P P n s 1 C j 1 I o U Y 4 4 W v u d 7 9 k 0 Y a M h q / Z g t i 9 I I 1 e i u t A D N v I y S O U l J C + h 7 x E W h e 1 O D I 5 k d w l z X f Q c K g 5 V s I c y 0 Q t f Y g G Z X / M m C s b w C 1 Q i + V p A b O Q A / 6 S 2 / l n j T V / x 2 m V 3 G U X R v 9 D v g S i r R 8 k a g 4 B O P h L U d 6 I w 9 5 9 D K T i K Y l D L K S K b b v l M 2 T R h Z q l o 3 U r 2 m U Z z E j D z 0 G q H A X Q v p b x n e a Q U v M z Y a O q O b 3 Q e Q z o 1 t 5 f c X d d Y 2 o n K q j b t u t 9 p 0 4 / q j y g a j f b b f 0 5 F G 7 j w e 5 x E + 8 c D I i c c T / H y C X 0 z w 5 A 8 / z H x P q v / / X v w A U E s B A i 0 A F A A C A A g A x 4 q I W B 7 T y 0 G l A A A A 9 g A A A B I A A A A A A A A A A A A A A A A A A A A A A E N v b m Z p Z y 9 Q Y W N r Y W d l L n h t b F B L A Q I t A B Q A A g A I A M e K i F g P y u m r p A A A A O k A A A A T A A A A A A A A A A A A A A A A A P E A A A B b Q 2 9 u d G V u d F 9 U e X B l c 1 0 u e G 1 s U E s B A i 0 A F A A C A A g A x 4 q I W H S 7 e z g a A Q A A 2 Q E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s A A A A A A A D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N F U 1 9 y Y W 5 k b 2 1 f c 2 V l Z D B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z N D B j N z Y t O G Q z Z i 0 0 Z j l k L W E x M j k t Z j U z Y m N k Y z k 4 M D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U k N F U 1 9 y Y W 5 k b 2 1 f c 2 V l Z D B f M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y M T o y M j o x N C 4 5 N z U 1 M z k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U k N F U 1 9 y Y W 5 k b 2 1 f c 2 V l Z D B f M T U w L 0 F 1 d G 9 S Z W 1 v d m V k Q 2 9 s d W 1 u c z E u e 0 N v b H V t b j E s M H 0 m c X V v d D s s J n F 1 b 3 Q 7 U 2 V j d G l v b j E v R k 9 S Q 0 V T X 3 J h b m R v b V 9 z Z W V k M F 8 x N T A v Q X V 0 b 1 J l b W 9 2 Z W R D b 2 x 1 b W 5 z M S 5 7 Q 2 9 s d W 1 u M i w x f S Z x d W 9 0 O y w m c X V v d D t T Z W N 0 a W 9 u M S 9 G T 1 J D R V N f c m F u Z G 9 t X 3 N l Z W Q w X z E 1 M C 9 B d X R v U m V t b 3 Z l Z E N v b H V t b n M x L n t D b 2 x 1 b W 4 z L D J 9 J n F 1 b 3 Q 7 L C Z x d W 9 0 O 1 N l Y 3 R p b 2 4 x L 0 Z P U k N F U 1 9 y Y W 5 k b 2 1 f c 2 V l Z D B f M T U w L 0 F 1 d G 9 S Z W 1 v d m V k Q 2 9 s d W 1 u c z E u e 0 N v b H V t b j Q s M 3 0 m c X V v d D s s J n F 1 b 3 Q 7 U 2 V j d G l v b j E v R k 9 S Q 0 V T X 3 J h b m R v b V 9 z Z W V k M F 8 x N T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T 1 J D R V N f c m F u Z G 9 t X 3 N l Z W Q w X z E 1 M C 9 B d X R v U m V t b 3 Z l Z E N v b H V t b n M x L n t D b 2 x 1 b W 4 x L D B 9 J n F 1 b 3 Q 7 L C Z x d W 9 0 O 1 N l Y 3 R p b 2 4 x L 0 Z P U k N F U 1 9 y Y W 5 k b 2 1 f c 2 V l Z D B f M T U w L 0 F 1 d G 9 S Z W 1 v d m V k Q 2 9 s d W 1 u c z E u e 0 N v b H V t b j I s M X 0 m c X V v d D s s J n F 1 b 3 Q 7 U 2 V j d G l v b j E v R k 9 S Q 0 V T X 3 J h b m R v b V 9 z Z W V k M F 8 x N T A v Q X V 0 b 1 J l b W 9 2 Z W R D b 2 x 1 b W 5 z M S 5 7 Q 2 9 s d W 1 u M y w y f S Z x d W 9 0 O y w m c X V v d D t T Z W N 0 a W 9 u M S 9 G T 1 J D R V N f c m F u Z G 9 t X 3 N l Z W Q w X z E 1 M C 9 B d X R v U m V t b 3 Z l Z E N v b H V t b n M x L n t D b 2 x 1 b W 4 0 L D N 9 J n F 1 b 3 Q 7 L C Z x d W 9 0 O 1 N l Y 3 R p b 2 4 x L 0 Z P U k N F U 1 9 y Y W 5 k b 2 1 f c 2 V l Z D B f M T U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U k N F U 1 9 y Y W 5 k b 2 1 f c 2 V l Z D B f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N F U 1 9 y Y W 5 k b 2 1 f c 2 V l Z D B f M T U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F 3 x e D 6 K X k S 9 q p K l Y H 4 J o w A A A A A C A A A A A A A Q Z g A A A A E A A C A A A A B b D U F Y P 4 6 + Y R z J Z M R 1 H z Y d C p e C P U W S K c 5 + W h c U r T K P T A A A A A A O g A A A A A I A A C A A A A A / y v J q C h h h J d p s h M n o 1 c k F F V a i + p v 1 c 4 o t O I Y 6 K j h d D V A A A A A M + V p i P C q w X w + 6 m N t + W v 6 0 f Y n R m s 8 f / t 7 r t r 0 f n R 9 k 8 c h H 8 P m o t 5 k Q G Y Z k K B + D P 6 5 3 / o 2 c S R R R W H a z 7 m G p g q H 9 g k H Y g q d f V q N K 9 I r C 9 d I C l 0 A A A A B M X U T T 7 / J 6 a x u V t M X I / J 7 c F C j B h m 5 T q V W 2 / m p w Y Q + F M L k / X m / / C o B y H D + R W m T c v N r d c x w i m f + E D X 7 O 2 Z R K B k u b < / D a t a M a s h u p > 
</file>

<file path=customXml/itemProps1.xml><?xml version="1.0" encoding="utf-8"?>
<ds:datastoreItem xmlns:ds="http://schemas.openxmlformats.org/officeDocument/2006/customXml" ds:itemID="{DF5B2C0F-C1A6-47F8-A8EA-56D98BC9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Propagation</vt:lpstr>
      <vt:lpstr>FORCES_random_seed0_150</vt:lpstr>
      <vt:lpstr>Feuil1</vt:lpstr>
      <vt:lpstr>Calcul Erreur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ACILE SFEIR</dc:creator>
  <cp:lastModifiedBy>Mohamed Mahdi Sahbi Ben Daya</cp:lastModifiedBy>
  <dcterms:created xsi:type="dcterms:W3CDTF">2024-04-05T23:36:54Z</dcterms:created>
  <dcterms:modified xsi:type="dcterms:W3CDTF">2024-04-08T21:25:44Z</dcterms:modified>
</cp:coreProperties>
</file>