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d\Documents\GitHub\MEC8211ProjetFinal\bin\"/>
    </mc:Choice>
  </mc:AlternateContent>
  <xr:revisionPtr revIDLastSave="0" documentId="13_ncr:1_{15587587-4357-4852-8828-7413C5721F9E}" xr6:coauthVersionLast="47" xr6:coauthVersionMax="47" xr10:uidLastSave="{00000000-0000-0000-0000-000000000000}"/>
  <bookViews>
    <workbookView xWindow="-120" yWindow="-120" windowWidth="29040" windowHeight="15840" xr2:uid="{035CEE9A-4C8D-45EA-92DD-6DAA12E67A91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O3" i="1"/>
  <c r="AC3" i="1"/>
  <c r="AD3" i="1"/>
  <c r="AE3" i="1"/>
  <c r="AF3" i="1"/>
  <c r="AG3" i="1"/>
  <c r="AH3" i="1"/>
  <c r="AI3" i="1"/>
  <c r="AB3" i="1"/>
  <c r="F4" i="1"/>
  <c r="B6" i="1"/>
  <c r="O4" i="1" l="1"/>
  <c r="W4" i="1" s="1"/>
  <c r="F5" i="1"/>
  <c r="O5" i="1" s="1"/>
  <c r="W5" i="1" l="1"/>
  <c r="V5" i="1"/>
  <c r="F6" i="1"/>
  <c r="F7" i="1" s="1"/>
  <c r="O6" i="1" l="1"/>
  <c r="W6" i="1" s="1"/>
  <c r="F8" i="1"/>
  <c r="O7" i="1"/>
  <c r="W7" i="1" l="1"/>
  <c r="U7" i="1"/>
  <c r="V7" i="1"/>
  <c r="F9" i="1"/>
  <c r="O8" i="1"/>
  <c r="W8" i="1" s="1"/>
  <c r="F10" i="1" l="1"/>
  <c r="O9" i="1"/>
  <c r="W9" i="1" l="1"/>
  <c r="V9" i="1"/>
  <c r="F11" i="1"/>
  <c r="O10" i="1"/>
  <c r="W10" i="1" s="1"/>
  <c r="F12" i="1" l="1"/>
  <c r="O11" i="1"/>
  <c r="W11" i="1" l="1"/>
  <c r="V11" i="1"/>
  <c r="U11" i="1"/>
  <c r="T11" i="1"/>
  <c r="F13" i="1"/>
  <c r="O12" i="1"/>
  <c r="W12" i="1" s="1"/>
  <c r="F14" i="1" l="1"/>
  <c r="O13" i="1"/>
  <c r="W13" i="1" l="1"/>
  <c r="V13" i="1"/>
  <c r="F15" i="1"/>
  <c r="O14" i="1"/>
  <c r="W14" i="1" s="1"/>
  <c r="F16" i="1" l="1"/>
  <c r="O15" i="1"/>
  <c r="U15" i="1" l="1"/>
  <c r="W15" i="1"/>
  <c r="V15" i="1"/>
  <c r="F17" i="1"/>
  <c r="O16" i="1"/>
  <c r="W16" i="1" s="1"/>
  <c r="F18" i="1" l="1"/>
  <c r="O17" i="1"/>
  <c r="W17" i="1" l="1"/>
  <c r="V17" i="1"/>
  <c r="F19" i="1"/>
  <c r="O18" i="1"/>
  <c r="W18" i="1" s="1"/>
  <c r="F20" i="1" l="1"/>
  <c r="O19" i="1"/>
  <c r="W19" i="1" l="1"/>
  <c r="V19" i="1"/>
  <c r="U19" i="1"/>
  <c r="S19" i="1"/>
  <c r="T19" i="1"/>
  <c r="F21" i="1"/>
  <c r="O20" i="1"/>
  <c r="W20" i="1" s="1"/>
  <c r="F22" i="1" l="1"/>
  <c r="O21" i="1"/>
  <c r="W21" i="1" l="1"/>
  <c r="V21" i="1"/>
  <c r="F23" i="1"/>
  <c r="O22" i="1"/>
  <c r="W22" i="1" s="1"/>
  <c r="F24" i="1" l="1"/>
  <c r="O23" i="1"/>
  <c r="W23" i="1" l="1"/>
  <c r="U23" i="1"/>
  <c r="V23" i="1"/>
  <c r="F25" i="1"/>
  <c r="O24" i="1"/>
  <c r="W24" i="1" s="1"/>
  <c r="F26" i="1" l="1"/>
  <c r="O25" i="1"/>
  <c r="V25" i="1" l="1"/>
  <c r="W25" i="1"/>
  <c r="F27" i="1"/>
  <c r="O26" i="1"/>
  <c r="W26" i="1" s="1"/>
  <c r="F28" i="1" l="1"/>
  <c r="O27" i="1"/>
  <c r="W27" i="1" l="1"/>
  <c r="V27" i="1"/>
  <c r="U27" i="1"/>
  <c r="T27" i="1"/>
  <c r="F29" i="1"/>
  <c r="O28" i="1"/>
  <c r="W28" i="1" s="1"/>
  <c r="F30" i="1" l="1"/>
  <c r="O29" i="1"/>
  <c r="V29" i="1" l="1"/>
  <c r="W29" i="1"/>
  <c r="F31" i="1"/>
  <c r="O30" i="1"/>
  <c r="W30" i="1" s="1"/>
  <c r="F32" i="1" l="1"/>
  <c r="O31" i="1"/>
  <c r="U31" i="1" l="1"/>
  <c r="W31" i="1"/>
  <c r="V31" i="1"/>
  <c r="F33" i="1"/>
  <c r="O32" i="1"/>
  <c r="W32" i="1" s="1"/>
  <c r="F34" i="1" l="1"/>
  <c r="O33" i="1"/>
  <c r="V33" i="1" l="1"/>
  <c r="W33" i="1"/>
  <c r="F35" i="1"/>
  <c r="O34" i="1"/>
  <c r="W34" i="1" s="1"/>
  <c r="O35" i="1" l="1"/>
  <c r="F36" i="1"/>
  <c r="F37" i="1" l="1"/>
  <c r="O36" i="1"/>
  <c r="W36" i="1" s="1"/>
  <c r="W35" i="1"/>
  <c r="V35" i="1"/>
  <c r="U35" i="1"/>
  <c r="R35" i="1"/>
  <c r="S35" i="1"/>
  <c r="T35" i="1"/>
  <c r="F38" i="1" l="1"/>
  <c r="O37" i="1"/>
  <c r="W37" i="1" l="1"/>
  <c r="V37" i="1"/>
  <c r="F39" i="1"/>
  <c r="O38" i="1"/>
  <c r="W38" i="1" s="1"/>
  <c r="F40" i="1" l="1"/>
  <c r="O39" i="1"/>
  <c r="W39" i="1" l="1"/>
  <c r="U39" i="1"/>
  <c r="V39" i="1"/>
  <c r="F41" i="1"/>
  <c r="O40" i="1"/>
  <c r="W40" i="1" s="1"/>
  <c r="F42" i="1" l="1"/>
  <c r="O41" i="1"/>
  <c r="V41" i="1" l="1"/>
  <c r="W41" i="1"/>
  <c r="F43" i="1"/>
  <c r="O42" i="1"/>
  <c r="W42" i="1" s="1"/>
  <c r="F44" i="1" l="1"/>
  <c r="O43" i="1"/>
  <c r="W43" i="1" l="1"/>
  <c r="V43" i="1"/>
  <c r="U43" i="1"/>
  <c r="T43" i="1"/>
  <c r="F45" i="1"/>
  <c r="O44" i="1"/>
  <c r="W44" i="1" s="1"/>
  <c r="F46" i="1" l="1"/>
  <c r="O45" i="1"/>
  <c r="V45" i="1" l="1"/>
  <c r="W45" i="1"/>
  <c r="F47" i="1"/>
  <c r="O46" i="1"/>
  <c r="W46" i="1" s="1"/>
  <c r="F48" i="1" l="1"/>
  <c r="O47" i="1"/>
  <c r="U47" i="1" l="1"/>
  <c r="W47" i="1"/>
  <c r="V47" i="1"/>
  <c r="F49" i="1"/>
  <c r="O48" i="1"/>
  <c r="W48" i="1" s="1"/>
  <c r="F50" i="1" l="1"/>
  <c r="O49" i="1"/>
  <c r="V49" i="1" l="1"/>
  <c r="W49" i="1"/>
  <c r="F51" i="1"/>
  <c r="O50" i="1"/>
  <c r="W50" i="1" s="1"/>
  <c r="F52" i="1" l="1"/>
  <c r="O51" i="1"/>
  <c r="S51" i="1" l="1"/>
  <c r="W51" i="1"/>
  <c r="V51" i="1"/>
  <c r="U51" i="1"/>
  <c r="T51" i="1"/>
  <c r="F53" i="1"/>
  <c r="O52" i="1"/>
  <c r="W52" i="1" s="1"/>
  <c r="F54" i="1" l="1"/>
  <c r="O53" i="1"/>
  <c r="W53" i="1" l="1"/>
  <c r="V53" i="1"/>
  <c r="F55" i="1"/>
  <c r="O54" i="1"/>
  <c r="W54" i="1" s="1"/>
  <c r="F56" i="1" l="1"/>
  <c r="O55" i="1"/>
  <c r="W55" i="1" l="1"/>
  <c r="U55" i="1"/>
  <c r="V55" i="1"/>
  <c r="F57" i="1"/>
  <c r="O56" i="1"/>
  <c r="W56" i="1" s="1"/>
  <c r="F58" i="1" l="1"/>
  <c r="O57" i="1"/>
  <c r="V57" i="1" l="1"/>
  <c r="W57" i="1"/>
  <c r="F59" i="1"/>
  <c r="O58" i="1"/>
  <c r="W58" i="1" s="1"/>
  <c r="F60" i="1" l="1"/>
  <c r="O59" i="1"/>
  <c r="W59" i="1" l="1"/>
  <c r="V59" i="1"/>
  <c r="U59" i="1"/>
  <c r="T59" i="1"/>
  <c r="F61" i="1"/>
  <c r="O60" i="1"/>
  <c r="W60" i="1" s="1"/>
  <c r="F62" i="1" l="1"/>
  <c r="O61" i="1"/>
  <c r="V61" i="1" l="1"/>
  <c r="W61" i="1"/>
  <c r="F63" i="1"/>
  <c r="O62" i="1"/>
  <c r="W62" i="1" s="1"/>
  <c r="F64" i="1" l="1"/>
  <c r="O63" i="1"/>
  <c r="U63" i="1" l="1"/>
  <c r="W63" i="1"/>
  <c r="V63" i="1"/>
  <c r="F65" i="1"/>
  <c r="O64" i="1"/>
  <c r="W64" i="1" s="1"/>
  <c r="F66" i="1" l="1"/>
  <c r="O65" i="1"/>
  <c r="V65" i="1" l="1"/>
  <c r="W65" i="1"/>
  <c r="F67" i="1"/>
  <c r="O66" i="1"/>
  <c r="W66" i="1" s="1"/>
  <c r="F68" i="1" l="1"/>
  <c r="O67" i="1"/>
  <c r="W67" i="1" l="1"/>
  <c r="V67" i="1"/>
  <c r="U67" i="1"/>
  <c r="S67" i="1"/>
  <c r="Q67" i="1"/>
  <c r="R67" i="1"/>
  <c r="T67" i="1"/>
  <c r="F69" i="1"/>
  <c r="O68" i="1"/>
  <c r="W68" i="1" s="1"/>
  <c r="F70" i="1" l="1"/>
  <c r="O69" i="1"/>
  <c r="W69" i="1" l="1"/>
  <c r="V69" i="1"/>
  <c r="F71" i="1"/>
  <c r="O70" i="1"/>
  <c r="W70" i="1" s="1"/>
  <c r="F72" i="1" l="1"/>
  <c r="O71" i="1"/>
  <c r="W71" i="1" l="1"/>
  <c r="U71" i="1"/>
  <c r="V71" i="1"/>
  <c r="F73" i="1"/>
  <c r="O72" i="1"/>
  <c r="W72" i="1" s="1"/>
  <c r="F74" i="1" l="1"/>
  <c r="O73" i="1"/>
  <c r="V73" i="1" l="1"/>
  <c r="W73" i="1"/>
  <c r="F75" i="1"/>
  <c r="O74" i="1"/>
  <c r="W74" i="1" s="1"/>
  <c r="F76" i="1" l="1"/>
  <c r="O75" i="1"/>
  <c r="W75" i="1" l="1"/>
  <c r="V75" i="1"/>
  <c r="U75" i="1"/>
  <c r="T75" i="1"/>
  <c r="F77" i="1"/>
  <c r="O76" i="1"/>
  <c r="W76" i="1" s="1"/>
  <c r="F78" i="1" l="1"/>
  <c r="O77" i="1"/>
  <c r="V77" i="1" l="1"/>
  <c r="W77" i="1"/>
  <c r="F79" i="1"/>
  <c r="O78" i="1"/>
  <c r="W78" i="1" s="1"/>
  <c r="F80" i="1" l="1"/>
  <c r="O79" i="1"/>
  <c r="U79" i="1" l="1"/>
  <c r="W79" i="1"/>
  <c r="V79" i="1"/>
  <c r="F81" i="1"/>
  <c r="O80" i="1"/>
  <c r="W80" i="1" s="1"/>
  <c r="F82" i="1" l="1"/>
  <c r="O81" i="1"/>
  <c r="V81" i="1" l="1"/>
  <c r="W81" i="1"/>
  <c r="F83" i="1"/>
  <c r="O82" i="1"/>
  <c r="W82" i="1" s="1"/>
  <c r="F84" i="1" l="1"/>
  <c r="O83" i="1"/>
  <c r="W83" i="1" l="1"/>
  <c r="V83" i="1"/>
  <c r="U83" i="1"/>
  <c r="S83" i="1"/>
  <c r="T83" i="1"/>
  <c r="F85" i="1"/>
  <c r="O84" i="1"/>
  <c r="W84" i="1" s="1"/>
  <c r="F86" i="1" l="1"/>
  <c r="O85" i="1"/>
  <c r="W85" i="1" l="1"/>
  <c r="V85" i="1"/>
  <c r="F87" i="1"/>
  <c r="O86" i="1"/>
  <c r="W86" i="1" s="1"/>
  <c r="F88" i="1" l="1"/>
  <c r="O87" i="1"/>
  <c r="W87" i="1" l="1"/>
  <c r="U87" i="1"/>
  <c r="V87" i="1"/>
  <c r="F89" i="1"/>
  <c r="O88" i="1"/>
  <c r="W88" i="1" s="1"/>
  <c r="F90" i="1" l="1"/>
  <c r="O89" i="1"/>
  <c r="V89" i="1" l="1"/>
  <c r="W89" i="1"/>
  <c r="F91" i="1"/>
  <c r="O90" i="1"/>
  <c r="W90" i="1" s="1"/>
  <c r="F92" i="1" l="1"/>
  <c r="O91" i="1"/>
  <c r="W91" i="1" l="1"/>
  <c r="V91" i="1"/>
  <c r="U91" i="1"/>
  <c r="T91" i="1"/>
  <c r="F93" i="1"/>
  <c r="O92" i="1"/>
  <c r="W92" i="1" s="1"/>
  <c r="F94" i="1" l="1"/>
  <c r="O93" i="1"/>
  <c r="V93" i="1" l="1"/>
  <c r="W93" i="1"/>
  <c r="F95" i="1"/>
  <c r="O94" i="1"/>
  <c r="W94" i="1" s="1"/>
  <c r="F96" i="1" l="1"/>
  <c r="O95" i="1"/>
  <c r="U95" i="1" l="1"/>
  <c r="W95" i="1"/>
  <c r="V95" i="1"/>
  <c r="F97" i="1"/>
  <c r="O96" i="1"/>
  <c r="W96" i="1" s="1"/>
  <c r="F98" i="1" l="1"/>
  <c r="O97" i="1"/>
  <c r="V97" i="1" l="1"/>
  <c r="W97" i="1"/>
  <c r="F99" i="1"/>
  <c r="O98" i="1"/>
  <c r="W98" i="1" s="1"/>
  <c r="F100" i="1" l="1"/>
  <c r="O99" i="1"/>
  <c r="R99" i="1" l="1"/>
  <c r="W99" i="1"/>
  <c r="V99" i="1"/>
  <c r="U99" i="1"/>
  <c r="S99" i="1"/>
  <c r="T99" i="1"/>
  <c r="F101" i="1"/>
  <c r="O100" i="1"/>
  <c r="W100" i="1" s="1"/>
  <c r="F102" i="1" l="1"/>
  <c r="O101" i="1"/>
  <c r="W101" i="1" l="1"/>
  <c r="V101" i="1"/>
  <c r="F103" i="1"/>
  <c r="O102" i="1"/>
  <c r="W102" i="1" s="1"/>
  <c r="F104" i="1" l="1"/>
  <c r="O103" i="1"/>
  <c r="W103" i="1" l="1"/>
  <c r="U103" i="1"/>
  <c r="V103" i="1"/>
  <c r="F105" i="1"/>
  <c r="O104" i="1"/>
  <c r="W104" i="1" s="1"/>
  <c r="F106" i="1" l="1"/>
  <c r="O105" i="1"/>
  <c r="V105" i="1" l="1"/>
  <c r="W105" i="1"/>
  <c r="F107" i="1"/>
  <c r="O106" i="1"/>
  <c r="W106" i="1" s="1"/>
  <c r="F108" i="1" l="1"/>
  <c r="O107" i="1"/>
  <c r="W107" i="1" l="1"/>
  <c r="V107" i="1"/>
  <c r="U107" i="1"/>
  <c r="T107" i="1"/>
  <c r="F109" i="1"/>
  <c r="O108" i="1"/>
  <c r="W108" i="1" s="1"/>
  <c r="F110" i="1" l="1"/>
  <c r="O109" i="1"/>
  <c r="V109" i="1" l="1"/>
  <c r="W109" i="1"/>
  <c r="F111" i="1"/>
  <c r="O110" i="1"/>
  <c r="W110" i="1" s="1"/>
  <c r="F112" i="1" l="1"/>
  <c r="O111" i="1"/>
  <c r="U111" i="1" l="1"/>
  <c r="W111" i="1"/>
  <c r="V111" i="1"/>
  <c r="F113" i="1"/>
  <c r="O112" i="1"/>
  <c r="W112" i="1" s="1"/>
  <c r="F114" i="1" l="1"/>
  <c r="O113" i="1"/>
  <c r="V113" i="1" l="1"/>
  <c r="W113" i="1"/>
  <c r="F115" i="1"/>
  <c r="O114" i="1"/>
  <c r="W114" i="1" s="1"/>
  <c r="F116" i="1" l="1"/>
  <c r="O115" i="1"/>
  <c r="S115" i="1" l="1"/>
  <c r="W115" i="1"/>
  <c r="V115" i="1"/>
  <c r="U115" i="1"/>
  <c r="T115" i="1"/>
  <c r="F117" i="1"/>
  <c r="O116" i="1"/>
  <c r="W116" i="1" s="1"/>
  <c r="F118" i="1" l="1"/>
  <c r="O117" i="1"/>
  <c r="W117" i="1" l="1"/>
  <c r="V117" i="1"/>
  <c r="F119" i="1"/>
  <c r="O118" i="1"/>
  <c r="W118" i="1" s="1"/>
  <c r="F120" i="1" l="1"/>
  <c r="O119" i="1"/>
  <c r="W119" i="1" l="1"/>
  <c r="U119" i="1"/>
  <c r="V119" i="1"/>
  <c r="F121" i="1"/>
  <c r="O120" i="1"/>
  <c r="W120" i="1" s="1"/>
  <c r="F122" i="1" l="1"/>
  <c r="O121" i="1"/>
  <c r="V121" i="1" l="1"/>
  <c r="W121" i="1"/>
  <c r="F123" i="1"/>
  <c r="O122" i="1"/>
  <c r="W122" i="1" s="1"/>
  <c r="F124" i="1" l="1"/>
  <c r="O123" i="1"/>
  <c r="W123" i="1" l="1"/>
  <c r="V123" i="1"/>
  <c r="U123" i="1"/>
  <c r="T123" i="1"/>
  <c r="F125" i="1"/>
  <c r="O124" i="1"/>
  <c r="W124" i="1" s="1"/>
  <c r="F126" i="1" l="1"/>
  <c r="O125" i="1"/>
  <c r="V125" i="1" l="1"/>
  <c r="W125" i="1"/>
  <c r="F127" i="1"/>
  <c r="O126" i="1"/>
  <c r="W126" i="1" s="1"/>
  <c r="F128" i="1" l="1"/>
  <c r="O127" i="1"/>
  <c r="U127" i="1" l="1"/>
  <c r="W127" i="1"/>
  <c r="V127" i="1"/>
  <c r="F129" i="1"/>
  <c r="O128" i="1"/>
  <c r="W128" i="1" s="1"/>
  <c r="F130" i="1" l="1"/>
  <c r="O129" i="1"/>
  <c r="V129" i="1" l="1"/>
  <c r="W129" i="1"/>
  <c r="F131" i="1"/>
  <c r="O131" i="1" s="1"/>
  <c r="O130" i="1"/>
  <c r="W130" i="1" s="1"/>
  <c r="P131" i="1" l="1"/>
  <c r="P132" i="1" s="1"/>
  <c r="W131" i="1"/>
  <c r="W132" i="1" s="1"/>
  <c r="V131" i="1"/>
  <c r="V132" i="1" s="1"/>
  <c r="U131" i="1"/>
  <c r="U132" i="1" s="1"/>
  <c r="S131" i="1"/>
  <c r="S132" i="1" s="1"/>
  <c r="R131" i="1"/>
  <c r="R132" i="1" s="1"/>
  <c r="Q131" i="1"/>
  <c r="Q132" i="1" s="1"/>
  <c r="T131" i="1"/>
  <c r="T132" i="1" s="1"/>
</calcChain>
</file>

<file path=xl/sharedStrings.xml><?xml version="1.0" encoding="utf-8"?>
<sst xmlns="http://schemas.openxmlformats.org/spreadsheetml/2006/main" count="14" uniqueCount="14">
  <si>
    <t>Position sur la poutre</t>
  </si>
  <si>
    <t>Moment fléchissant expérimentale</t>
  </si>
  <si>
    <t>Moment fléchissant analytique</t>
  </si>
  <si>
    <t>Propriété de la poutre</t>
  </si>
  <si>
    <t>P</t>
  </si>
  <si>
    <t>L</t>
  </si>
  <si>
    <t>E</t>
  </si>
  <si>
    <t>I</t>
  </si>
  <si>
    <t>k</t>
  </si>
  <si>
    <t>A</t>
  </si>
  <si>
    <t>G</t>
  </si>
  <si>
    <t>h</t>
  </si>
  <si>
    <t>Erreur de déformation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</si>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</sst>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fléchissant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Analytique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</c:numCache>
            </c:numRef>
          </c:xVal>
          <c:yVal>
            <c:numRef>
              <c:f>Sheet1!$O$3:$O$131</c:f>
              <c:numCache>
                <c:formatCode>General</c:formatCode>
                <c:ptCount val="129"/>
                <c:pt idx="0">
                  <c:v>-250</c:v>
                </c:pt>
                <c:pt idx="1">
                  <c:v>-246.1090087890625</c:v>
                </c:pt>
                <c:pt idx="2">
                  <c:v>-242.24853515625</c:v>
                </c:pt>
                <c:pt idx="3">
                  <c:v>-238.4185791015625</c:v>
                </c:pt>
                <c:pt idx="4">
                  <c:v>-234.619140625</c:v>
                </c:pt>
                <c:pt idx="5">
                  <c:v>-230.8502197265625</c:v>
                </c:pt>
                <c:pt idx="6">
                  <c:v>-227.11181640625</c:v>
                </c:pt>
                <c:pt idx="7">
                  <c:v>-223.4039306640625</c:v>
                </c:pt>
                <c:pt idx="8">
                  <c:v>-219.7265625</c:v>
                </c:pt>
                <c:pt idx="9">
                  <c:v>-216.0797119140625</c:v>
                </c:pt>
                <c:pt idx="10">
                  <c:v>-212.46337890625</c:v>
                </c:pt>
                <c:pt idx="11">
                  <c:v>-208.8775634765625</c:v>
                </c:pt>
                <c:pt idx="12">
                  <c:v>-205.322265625</c:v>
                </c:pt>
                <c:pt idx="13">
                  <c:v>-201.7974853515625</c:v>
                </c:pt>
                <c:pt idx="14">
                  <c:v>-198.30322265625</c:v>
                </c:pt>
                <c:pt idx="15">
                  <c:v>-194.8394775390625</c:v>
                </c:pt>
                <c:pt idx="16">
                  <c:v>-191.40625</c:v>
                </c:pt>
                <c:pt idx="17">
                  <c:v>-188.0035400390625</c:v>
                </c:pt>
                <c:pt idx="18">
                  <c:v>-184.63134765625</c:v>
                </c:pt>
                <c:pt idx="19">
                  <c:v>-181.2896728515625</c:v>
                </c:pt>
                <c:pt idx="20">
                  <c:v>-177.978515625</c:v>
                </c:pt>
                <c:pt idx="21">
                  <c:v>-174.6978759765625</c:v>
                </c:pt>
                <c:pt idx="22">
                  <c:v>-171.44775390625</c:v>
                </c:pt>
                <c:pt idx="23">
                  <c:v>-168.2281494140625</c:v>
                </c:pt>
                <c:pt idx="24">
                  <c:v>-165.0390625</c:v>
                </c:pt>
                <c:pt idx="25">
                  <c:v>-161.8804931640625</c:v>
                </c:pt>
                <c:pt idx="26">
                  <c:v>-158.75244140625</c:v>
                </c:pt>
                <c:pt idx="27">
                  <c:v>-155.6549072265625</c:v>
                </c:pt>
                <c:pt idx="28">
                  <c:v>-152.587890625</c:v>
                </c:pt>
                <c:pt idx="29">
                  <c:v>-149.5513916015625</c:v>
                </c:pt>
                <c:pt idx="30">
                  <c:v>-146.54541015625</c:v>
                </c:pt>
                <c:pt idx="31">
                  <c:v>-143.5699462890625</c:v>
                </c:pt>
                <c:pt idx="32">
                  <c:v>-140.625</c:v>
                </c:pt>
                <c:pt idx="33">
                  <c:v>-137.7105712890625</c:v>
                </c:pt>
                <c:pt idx="34">
                  <c:v>-134.82666015625</c:v>
                </c:pt>
                <c:pt idx="35">
                  <c:v>-131.9732666015625</c:v>
                </c:pt>
                <c:pt idx="36">
                  <c:v>-129.150390625</c:v>
                </c:pt>
                <c:pt idx="37">
                  <c:v>-126.3580322265625</c:v>
                </c:pt>
                <c:pt idx="38">
                  <c:v>-123.59619140625</c:v>
                </c:pt>
                <c:pt idx="39">
                  <c:v>-120.8648681640625</c:v>
                </c:pt>
                <c:pt idx="40">
                  <c:v>-118.1640625</c:v>
                </c:pt>
                <c:pt idx="41">
                  <c:v>-115.4937744140625</c:v>
                </c:pt>
                <c:pt idx="42">
                  <c:v>-112.85400390625</c:v>
                </c:pt>
                <c:pt idx="43">
                  <c:v>-110.2447509765625</c:v>
                </c:pt>
                <c:pt idx="44">
                  <c:v>-107.666015625</c:v>
                </c:pt>
                <c:pt idx="45">
                  <c:v>-105.1177978515625</c:v>
                </c:pt>
                <c:pt idx="46">
                  <c:v>-102.60009765625</c:v>
                </c:pt>
                <c:pt idx="47">
                  <c:v>-100.1129150390625</c:v>
                </c:pt>
                <c:pt idx="48">
                  <c:v>-97.65625</c:v>
                </c:pt>
                <c:pt idx="49">
                  <c:v>-95.2301025390625</c:v>
                </c:pt>
                <c:pt idx="50">
                  <c:v>-92.83447265625</c:v>
                </c:pt>
                <c:pt idx="51">
                  <c:v>-90.4693603515625</c:v>
                </c:pt>
                <c:pt idx="52">
                  <c:v>-88.134765625</c:v>
                </c:pt>
                <c:pt idx="53">
                  <c:v>-85.8306884765625</c:v>
                </c:pt>
                <c:pt idx="54">
                  <c:v>-83.55712890625</c:v>
                </c:pt>
                <c:pt idx="55">
                  <c:v>-81.3140869140625</c:v>
                </c:pt>
                <c:pt idx="56">
                  <c:v>-79.1015625</c:v>
                </c:pt>
                <c:pt idx="57">
                  <c:v>-76.9195556640625</c:v>
                </c:pt>
                <c:pt idx="58">
                  <c:v>-74.76806640625</c:v>
                </c:pt>
                <c:pt idx="59">
                  <c:v>-72.6470947265625</c:v>
                </c:pt>
                <c:pt idx="60">
                  <c:v>-70.556640625</c:v>
                </c:pt>
                <c:pt idx="61">
                  <c:v>-68.4967041015625</c:v>
                </c:pt>
                <c:pt idx="62">
                  <c:v>-66.46728515625</c:v>
                </c:pt>
                <c:pt idx="63">
                  <c:v>-64.4683837890625</c:v>
                </c:pt>
                <c:pt idx="64">
                  <c:v>-62.5</c:v>
                </c:pt>
                <c:pt idx="65">
                  <c:v>-60.5621337890625</c:v>
                </c:pt>
                <c:pt idx="66">
                  <c:v>-58.65478515625</c:v>
                </c:pt>
                <c:pt idx="67">
                  <c:v>-56.7779541015625</c:v>
                </c:pt>
                <c:pt idx="68">
                  <c:v>-54.931640625</c:v>
                </c:pt>
                <c:pt idx="69">
                  <c:v>-53.1158447265625</c:v>
                </c:pt>
                <c:pt idx="70">
                  <c:v>-51.33056640625</c:v>
                </c:pt>
                <c:pt idx="71">
                  <c:v>-49.5758056640625</c:v>
                </c:pt>
                <c:pt idx="72">
                  <c:v>-47.8515625</c:v>
                </c:pt>
                <c:pt idx="73">
                  <c:v>-46.1578369140625</c:v>
                </c:pt>
                <c:pt idx="74">
                  <c:v>-44.49462890625</c:v>
                </c:pt>
                <c:pt idx="75">
                  <c:v>-42.8619384765625</c:v>
                </c:pt>
                <c:pt idx="76">
                  <c:v>-41.259765625</c:v>
                </c:pt>
                <c:pt idx="77">
                  <c:v>-39.6881103515625</c:v>
                </c:pt>
                <c:pt idx="78">
                  <c:v>-38.14697265625</c:v>
                </c:pt>
                <c:pt idx="79">
                  <c:v>-36.6363525390625</c:v>
                </c:pt>
                <c:pt idx="80">
                  <c:v>-35.15625</c:v>
                </c:pt>
                <c:pt idx="81">
                  <c:v>-33.7066650390625</c:v>
                </c:pt>
                <c:pt idx="82">
                  <c:v>-32.28759765625</c:v>
                </c:pt>
                <c:pt idx="83">
                  <c:v>-30.8990478515625</c:v>
                </c:pt>
                <c:pt idx="84">
                  <c:v>-29.541015625</c:v>
                </c:pt>
                <c:pt idx="85">
                  <c:v>-28.2135009765625</c:v>
                </c:pt>
                <c:pt idx="86">
                  <c:v>-26.91650390625</c:v>
                </c:pt>
                <c:pt idx="87">
                  <c:v>-25.6500244140625</c:v>
                </c:pt>
                <c:pt idx="88">
                  <c:v>-24.4140625</c:v>
                </c:pt>
                <c:pt idx="89">
                  <c:v>-23.2086181640625</c:v>
                </c:pt>
                <c:pt idx="90">
                  <c:v>-22.03369140625</c:v>
                </c:pt>
                <c:pt idx="91">
                  <c:v>-20.8892822265625</c:v>
                </c:pt>
                <c:pt idx="92">
                  <c:v>-19.775390625</c:v>
                </c:pt>
                <c:pt idx="93">
                  <c:v>-18.6920166015625</c:v>
                </c:pt>
                <c:pt idx="94">
                  <c:v>-17.63916015625</c:v>
                </c:pt>
                <c:pt idx="95">
                  <c:v>-16.6168212890625</c:v>
                </c:pt>
                <c:pt idx="96">
                  <c:v>-15.625</c:v>
                </c:pt>
                <c:pt idx="97">
                  <c:v>-14.6636962890625</c:v>
                </c:pt>
                <c:pt idx="98">
                  <c:v>-13.73291015625</c:v>
                </c:pt>
                <c:pt idx="99">
                  <c:v>-12.8326416015625</c:v>
                </c:pt>
                <c:pt idx="100">
                  <c:v>-11.962890625</c:v>
                </c:pt>
                <c:pt idx="101">
                  <c:v>-11.1236572265625</c:v>
                </c:pt>
                <c:pt idx="102">
                  <c:v>-10.31494140625</c:v>
                </c:pt>
                <c:pt idx="103">
                  <c:v>-9.5367431640625</c:v>
                </c:pt>
                <c:pt idx="104">
                  <c:v>-8.7890625</c:v>
                </c:pt>
                <c:pt idx="105">
                  <c:v>-8.0718994140625</c:v>
                </c:pt>
                <c:pt idx="106">
                  <c:v>-7.38525390625</c:v>
                </c:pt>
                <c:pt idx="107">
                  <c:v>-6.7291259765625</c:v>
                </c:pt>
                <c:pt idx="108">
                  <c:v>-6.103515625</c:v>
                </c:pt>
                <c:pt idx="109">
                  <c:v>-5.5084228515625</c:v>
                </c:pt>
                <c:pt idx="110">
                  <c:v>-4.94384765625</c:v>
                </c:pt>
                <c:pt idx="111">
                  <c:v>-4.4097900390625</c:v>
                </c:pt>
                <c:pt idx="112">
                  <c:v>-3.90625</c:v>
                </c:pt>
                <c:pt idx="113">
                  <c:v>-3.4332275390625</c:v>
                </c:pt>
                <c:pt idx="114">
                  <c:v>-2.99072265625</c:v>
                </c:pt>
                <c:pt idx="115">
                  <c:v>-2.5787353515625</c:v>
                </c:pt>
                <c:pt idx="116">
                  <c:v>-2.197265625</c:v>
                </c:pt>
                <c:pt idx="117">
                  <c:v>-1.8463134765625</c:v>
                </c:pt>
                <c:pt idx="118">
                  <c:v>-1.52587890625</c:v>
                </c:pt>
                <c:pt idx="119">
                  <c:v>-1.2359619140625</c:v>
                </c:pt>
                <c:pt idx="120">
                  <c:v>-0.9765625</c:v>
                </c:pt>
                <c:pt idx="121">
                  <c:v>-0.7476806640625</c:v>
                </c:pt>
                <c:pt idx="122">
                  <c:v>-0.54931640625</c:v>
                </c:pt>
                <c:pt idx="123">
                  <c:v>-0.3814697265625</c:v>
                </c:pt>
                <c:pt idx="124">
                  <c:v>-0.244140625</c:v>
                </c:pt>
                <c:pt idx="125">
                  <c:v>-0.1373291015625</c:v>
                </c:pt>
                <c:pt idx="126">
                  <c:v>-6.103515625E-2</c:v>
                </c:pt>
                <c:pt idx="127">
                  <c:v>-1.52587890625E-2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A-43DA-9013-636A726EC27C}"/>
            </c:ext>
          </c:extLst>
        </c:ser>
        <c:ser>
          <c:idx val="1"/>
          <c:order val="1"/>
          <c:tx>
            <c:v>1 élement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(Sheet1!$F$3,Sheet1!$F$131)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(Sheet1!$G$3,Sheet1!$G$131)</c:f>
              <c:numCache>
                <c:formatCode>0.00E+00</c:formatCode>
                <c:ptCount val="2"/>
                <c:pt idx="0" formatCode="General">
                  <c:v>-500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A-43DA-9013-636A726EC27C}"/>
            </c:ext>
          </c:extLst>
        </c:ser>
        <c:ser>
          <c:idx val="3"/>
          <c:order val="2"/>
          <c:tx>
            <c:v>2 éléments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(Sheet1!$F$3,Sheet1!$F$67,Sheet1!$F$131)</c:f>
              <c:numCache>
                <c:formatCode>General</c:formatCode>
                <c:ptCount val="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(Sheet1!$H$3,Sheet1!$H$67,Sheet1!$H$131)</c:f>
              <c:numCache>
                <c:formatCode>General</c:formatCode>
                <c:ptCount val="3"/>
                <c:pt idx="0">
                  <c:v>-375</c:v>
                </c:pt>
                <c:pt idx="1">
                  <c:v>-125</c:v>
                </c:pt>
                <c:pt idx="2">
                  <c:v>-6.8394000000000001E-13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A-43DA-9013-636A726EC27C}"/>
            </c:ext>
          </c:extLst>
        </c:ser>
        <c:ser>
          <c:idx val="2"/>
          <c:order val="3"/>
          <c:tx>
            <c:v>4 éléments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(Sheet1!$F$3,Sheet1!$F$35,Sheet1!$F$67,Sheet1!$F$99,Sheet1!$F$131)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</c:numCache>
            </c:numRef>
          </c:xVal>
          <c:yVal>
            <c:numRef>
              <c:f>(Sheet1!$I$3,Sheet1!$I$35,Sheet1!$I$67,Sheet1!$I$99,Sheet1!$I$131)</c:f>
              <c:numCache>
                <c:formatCode>General</c:formatCode>
                <c:ptCount val="5"/>
                <c:pt idx="0">
                  <c:v>-312.5</c:v>
                </c:pt>
                <c:pt idx="1">
                  <c:v>-187.5</c:v>
                </c:pt>
                <c:pt idx="2">
                  <c:v>-93.75</c:v>
                </c:pt>
                <c:pt idx="3">
                  <c:v>-31.25</c:v>
                </c:pt>
                <c:pt idx="4">
                  <c:v>9.0949469999999998E-13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A-43DA-9013-636A726EC27C}"/>
            </c:ext>
          </c:extLst>
        </c:ser>
        <c:ser>
          <c:idx val="4"/>
          <c:order val="4"/>
          <c:tx>
            <c:v>8 éléments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(Sheet1!$F$3,Sheet1!$F$19,Sheet1!$F$35,Sheet1!$F$51,Sheet1!$F$67,Sheet1!$F$83,Sheet1!$F$99,Sheet1!$F$115,Sheet1!$F$131)</c:f>
              <c:numCache>
                <c:formatCode>General</c:formatCode>
                <c:ptCount val="9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</c:numCache>
            </c:numRef>
          </c:xVal>
          <c:yVal>
            <c:numRef>
              <c:f>(Sheet1!$J$3,Sheet1!$J$19,Sheet1!$J$35,Sheet1!$J$51,Sheet1!$J$67,Sheet1!$J$83,Sheet1!$J$99,Sheet1!$J$115,Sheet1!$J$131)</c:f>
              <c:numCache>
                <c:formatCode>General</c:formatCode>
                <c:ptCount val="9"/>
                <c:pt idx="0">
                  <c:v>-281.25</c:v>
                </c:pt>
                <c:pt idx="1">
                  <c:v>-218.75</c:v>
                </c:pt>
                <c:pt idx="2">
                  <c:v>-164.0625</c:v>
                </c:pt>
                <c:pt idx="3">
                  <c:v>-117.1875</c:v>
                </c:pt>
                <c:pt idx="4">
                  <c:v>-78.125</c:v>
                </c:pt>
                <c:pt idx="5">
                  <c:v>-46.875</c:v>
                </c:pt>
                <c:pt idx="6">
                  <c:v>-23.4375</c:v>
                </c:pt>
                <c:pt idx="7">
                  <c:v>-7.8125</c:v>
                </c:pt>
                <c:pt idx="8">
                  <c:v>-9.6697480000000005E-12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EA-43DA-9013-636A726EC27C}"/>
            </c:ext>
          </c:extLst>
        </c:ser>
        <c:ser>
          <c:idx val="5"/>
          <c:order val="5"/>
          <c:tx>
            <c:v>16 éléments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(Sheet1!$F$3,Sheet1!$F$11,Sheet1!$F$19,Sheet1!$F$27,Sheet1!$F$35,Sheet1!$F$43,Sheet1!$F$51,Sheet1!$F$59,Sheet1!$F$67,Sheet1!$F$75,Sheet1!$F$83,Sheet1!$F$91,Sheet1!$F$99,Sheet1!$F$107,Sheet1!$F$115,Sheet1!$F$123,Sheet1!$F$131)</c:f>
              <c:numCache>
                <c:formatCode>General</c:formatCode>
                <c:ptCount val="1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93.75</c:v>
                </c:pt>
                <c:pt idx="4">
                  <c:v>125</c:v>
                </c:pt>
                <c:pt idx="5">
                  <c:v>156.25</c:v>
                </c:pt>
                <c:pt idx="6">
                  <c:v>187.5</c:v>
                </c:pt>
                <c:pt idx="7">
                  <c:v>218.75</c:v>
                </c:pt>
                <c:pt idx="8">
                  <c:v>250</c:v>
                </c:pt>
                <c:pt idx="9">
                  <c:v>281.25</c:v>
                </c:pt>
                <c:pt idx="10">
                  <c:v>312.5</c:v>
                </c:pt>
                <c:pt idx="11">
                  <c:v>343.75</c:v>
                </c:pt>
                <c:pt idx="12">
                  <c:v>375</c:v>
                </c:pt>
                <c:pt idx="13">
                  <c:v>406.25</c:v>
                </c:pt>
                <c:pt idx="14">
                  <c:v>437.5</c:v>
                </c:pt>
                <c:pt idx="15">
                  <c:v>468.75</c:v>
                </c:pt>
                <c:pt idx="16">
                  <c:v>500</c:v>
                </c:pt>
              </c:numCache>
            </c:numRef>
          </c:xVal>
          <c:yVal>
            <c:numRef>
              <c:f>(Sheet1!$K$3,Sheet1!$K$11,Sheet1!$K$19,Sheet1!$K$27,Sheet1!$K$35,Sheet1!$K$43,Sheet1!$K$51,Sheet1!$K$59,Sheet1!$K$67,Sheet1!$K$75,Sheet1!$K$83,Sheet1!$K$91,Sheet1!$K$99,Sheet1!$K$107,Sheet1!$K$115,Sheet1!$K$123,Sheet1!$K$131)</c:f>
              <c:numCache>
                <c:formatCode>General</c:formatCode>
                <c:ptCount val="17"/>
                <c:pt idx="0">
                  <c:v>-265.625</c:v>
                </c:pt>
                <c:pt idx="1">
                  <c:v>-234.375</c:v>
                </c:pt>
                <c:pt idx="2">
                  <c:v>-205.07810000000001</c:v>
                </c:pt>
                <c:pt idx="3">
                  <c:v>-177.73439999999999</c:v>
                </c:pt>
                <c:pt idx="4">
                  <c:v>-152.34379999999999</c:v>
                </c:pt>
                <c:pt idx="5">
                  <c:v>-128.90629999999999</c:v>
                </c:pt>
                <c:pt idx="6">
                  <c:v>-107.42189999999999</c:v>
                </c:pt>
                <c:pt idx="7">
                  <c:v>-87.890630000000002</c:v>
                </c:pt>
                <c:pt idx="8">
                  <c:v>-70.3125</c:v>
                </c:pt>
                <c:pt idx="9">
                  <c:v>-54.6875</c:v>
                </c:pt>
                <c:pt idx="10">
                  <c:v>-41.015630000000002</c:v>
                </c:pt>
                <c:pt idx="11">
                  <c:v>-29.296880000000002</c:v>
                </c:pt>
                <c:pt idx="12">
                  <c:v>-19.53125</c:v>
                </c:pt>
                <c:pt idx="13">
                  <c:v>-11.71875</c:v>
                </c:pt>
                <c:pt idx="14">
                  <c:v>-5.859375</c:v>
                </c:pt>
                <c:pt idx="15">
                  <c:v>-1.953125</c:v>
                </c:pt>
                <c:pt idx="16">
                  <c:v>-1.61308E-11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A-43DA-9013-636A726EC27C}"/>
            </c:ext>
          </c:extLst>
        </c:ser>
        <c:ser>
          <c:idx val="6"/>
          <c:order val="6"/>
          <c:tx>
            <c:v>32 éléments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F$3,Sheet1!$F$7,Sheet1!$F$11,Sheet1!$F$15,Sheet1!$F$19,Sheet1!$F$23,Sheet1!$F$27,Sheet1!$F$31,Sheet1!$F$35,Sheet1!$F$39,Sheet1!$F$43,Sheet1!$F$47,Sheet1!$F$51,Sheet1!$F$55,Sheet1!$F$59,Sheet1!$F$63,Sheet1!$F$67,Sheet1!$F$71,Sheet1!$F$75,Sheet1!$F$79,Sheet1!$F$83,Sheet1!$F$87,Sheet1!$F$91,Sheet1!$F$95,Sheet1!$F$99,Sheet1!$F$103,Sheet1!$F$107,Sheet1!$F$111,Sheet1!$F$115,Sheet1!$F$119,Sheet1!$F$123,Sheet1!$F$127,Sheet1!$F$131)</c:f>
              <c:numCache>
                <c:formatCode>General</c:formatCode>
                <c:ptCount val="33"/>
                <c:pt idx="0">
                  <c:v>0</c:v>
                </c:pt>
                <c:pt idx="1">
                  <c:v>15.625</c:v>
                </c:pt>
                <c:pt idx="2">
                  <c:v>31.25</c:v>
                </c:pt>
                <c:pt idx="3">
                  <c:v>46.875</c:v>
                </c:pt>
                <c:pt idx="4">
                  <c:v>62.5</c:v>
                </c:pt>
                <c:pt idx="5">
                  <c:v>78.125</c:v>
                </c:pt>
                <c:pt idx="6">
                  <c:v>93.75</c:v>
                </c:pt>
                <c:pt idx="7">
                  <c:v>109.375</c:v>
                </c:pt>
                <c:pt idx="8">
                  <c:v>125</c:v>
                </c:pt>
                <c:pt idx="9">
                  <c:v>140.625</c:v>
                </c:pt>
                <c:pt idx="10">
                  <c:v>156.25</c:v>
                </c:pt>
                <c:pt idx="11">
                  <c:v>171.875</c:v>
                </c:pt>
                <c:pt idx="12">
                  <c:v>187.5</c:v>
                </c:pt>
                <c:pt idx="13">
                  <c:v>203.125</c:v>
                </c:pt>
                <c:pt idx="14">
                  <c:v>218.75</c:v>
                </c:pt>
                <c:pt idx="15">
                  <c:v>234.375</c:v>
                </c:pt>
                <c:pt idx="16">
                  <c:v>250</c:v>
                </c:pt>
                <c:pt idx="17">
                  <c:v>265.625</c:v>
                </c:pt>
                <c:pt idx="18">
                  <c:v>281.25</c:v>
                </c:pt>
                <c:pt idx="19">
                  <c:v>296.875</c:v>
                </c:pt>
                <c:pt idx="20">
                  <c:v>312.5</c:v>
                </c:pt>
                <c:pt idx="21">
                  <c:v>328.125</c:v>
                </c:pt>
                <c:pt idx="22">
                  <c:v>343.75</c:v>
                </c:pt>
                <c:pt idx="23">
                  <c:v>359.375</c:v>
                </c:pt>
                <c:pt idx="24">
                  <c:v>375</c:v>
                </c:pt>
                <c:pt idx="25">
                  <c:v>390.625</c:v>
                </c:pt>
                <c:pt idx="26">
                  <c:v>406.25</c:v>
                </c:pt>
                <c:pt idx="27">
                  <c:v>421.875</c:v>
                </c:pt>
                <c:pt idx="28">
                  <c:v>437.5</c:v>
                </c:pt>
                <c:pt idx="29">
                  <c:v>453.125</c:v>
                </c:pt>
                <c:pt idx="30">
                  <c:v>468.75</c:v>
                </c:pt>
                <c:pt idx="31">
                  <c:v>484.375</c:v>
                </c:pt>
                <c:pt idx="32">
                  <c:v>500</c:v>
                </c:pt>
              </c:numCache>
            </c:numRef>
          </c:xVal>
          <c:yVal>
            <c:numRef>
              <c:f>(Sheet1!$L$3,Sheet1!$L$7,Sheet1!$L$11,Sheet1!$L$15,Sheet1!$L$19,Sheet1!$L$23,Sheet1!$L$27,Sheet1!$L$31,Sheet1!$L$35,Sheet1!$L$39,Sheet1!$L$43,Sheet1!$L$47,Sheet1!$L$51,Sheet1!$L$55,Sheet1!$L$59,Sheet1!$L$63,Sheet1!$L$67,Sheet1!$L$71,Sheet1!$L$75,Sheet1!$L$79,Sheet1!$L$83,Sheet1!$L$87,Sheet1!$L$91,Sheet1!$L$95)</c:f>
              <c:numCache>
                <c:formatCode>General</c:formatCode>
                <c:ptCount val="24"/>
                <c:pt idx="0">
                  <c:v>-257.8125</c:v>
                </c:pt>
                <c:pt idx="1">
                  <c:v>-242.1875</c:v>
                </c:pt>
                <c:pt idx="2">
                  <c:v>-227.05080000000001</c:v>
                </c:pt>
                <c:pt idx="3">
                  <c:v>-212.4023</c:v>
                </c:pt>
                <c:pt idx="4">
                  <c:v>-198.2422</c:v>
                </c:pt>
                <c:pt idx="5">
                  <c:v>-184.5703</c:v>
                </c:pt>
                <c:pt idx="6">
                  <c:v>-171.38669999999999</c:v>
                </c:pt>
                <c:pt idx="7">
                  <c:v>-158.69139999999999</c:v>
                </c:pt>
                <c:pt idx="8">
                  <c:v>-146.48439999999999</c:v>
                </c:pt>
                <c:pt idx="9">
                  <c:v>-134.76560000000001</c:v>
                </c:pt>
                <c:pt idx="10">
                  <c:v>-123.5352</c:v>
                </c:pt>
                <c:pt idx="11">
                  <c:v>-112.79300000000001</c:v>
                </c:pt>
                <c:pt idx="12">
                  <c:v>-102.5391</c:v>
                </c:pt>
                <c:pt idx="13">
                  <c:v>-92.773439999999994</c:v>
                </c:pt>
                <c:pt idx="14">
                  <c:v>-83.496089999999995</c:v>
                </c:pt>
                <c:pt idx="15">
                  <c:v>-74.707030000000003</c:v>
                </c:pt>
                <c:pt idx="16">
                  <c:v>-66.40625</c:v>
                </c:pt>
                <c:pt idx="17">
                  <c:v>-58.59375</c:v>
                </c:pt>
                <c:pt idx="18">
                  <c:v>-51.269530000000003</c:v>
                </c:pt>
                <c:pt idx="19">
                  <c:v>-44.433590000000002</c:v>
                </c:pt>
                <c:pt idx="20">
                  <c:v>-38.085940000000001</c:v>
                </c:pt>
                <c:pt idx="21">
                  <c:v>-32.226559999999999</c:v>
                </c:pt>
                <c:pt idx="22">
                  <c:v>-26.85547</c:v>
                </c:pt>
                <c:pt idx="23">
                  <c:v>-21.972660000000001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EA-43DA-9013-636A726EC27C}"/>
            </c:ext>
          </c:extLst>
        </c:ser>
        <c:ser>
          <c:idx val="7"/>
          <c:order val="7"/>
          <c:tx>
            <c:v>64 éléments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F$3,Sheet1!$F$5,Sheet1!$F$7,Sheet1!$F$9,Sheet1!$F$11,Sheet1!$F$13,Sheet1!$F$15,Sheet1!$F$17,Sheet1!$F$19,Sheet1!$F$21,Sheet1!$F$23,Sheet1!$F$25,Sheet1!$F$27,Sheet1!$F$29,Sheet1!$F$31,Sheet1!$F$33,Sheet1!$F$35,Sheet1!$F$37,Sheet1!$F$39,Sheet1!$F$41,Sheet1!$F$43,Sheet1!$F$45,Sheet1!$F$47,Sheet1!$F$49,Sheet1!$F$51,Sheet1!$F$53,Sheet1!$F$55,Sheet1!$F$57,Sheet1!$F$59,Sheet1!$F$61,Sheet1!$F$63,Sheet1!$F$65,Sheet1!$F$67,Sheet1!$F$69,Sheet1!$F$71,Sheet1!$F$73,Sheet1!$F$75,Sheet1!$F$77,Sheet1!$F$79,Sheet1!$F$81,Sheet1!$F$83,Sheet1!$F$85,Sheet1!$F$87,Sheet1!$F$89,Sheet1!$F$91,Sheet1!$F$93,Sheet1!$F$95,Sheet1!$F$97,Sheet1!$F$99,Sheet1!$F$101,Sheet1!$F$103,Sheet1!$F$105,Sheet1!$F$107,Sheet1!$F$109,Sheet1!$F$111,Sheet1!$F$113,Sheet1!$F$115,Sheet1!$F$117,Sheet1!$F$119,Sheet1!$F$121,Sheet1!$F$123,Sheet1!$F$125,Sheet1!$F$127,Sheet1!$F$129,Sheet1!$F$131)</c:f>
              <c:numCache>
                <c:formatCode>General</c:formatCode>
                <c:ptCount val="65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xVal>
          <c:yVal>
            <c:numRef>
              <c:f>(Sheet1!$M$3,Sheet1!$M$5,Sheet1!$M$7,Sheet1!$M$9,Sheet1!$M$11,Sheet1!$M$13,Sheet1!$M$15,Sheet1!$M$17,Sheet1!$M$19,Sheet1!$M$21,Sheet1!$M$23,Sheet1!$M$25,Sheet1!$M$27,Sheet1!$M$29,Sheet1!$M$31,Sheet1!$M$33,Sheet1!$M$35,Sheet1!$M$37,Sheet1!$M$39,Sheet1!$M$41,Sheet1!$M$43,Sheet1!$M$45,Sheet1!$M$47,Sheet1!$M$49,Sheet1!$M$51,Sheet1!$M$53,Sheet1!$M$55,Sheet1!$M$57,Sheet1!$M$59,Sheet1!$M$61,Sheet1!$M$63,Sheet1!$M$65,Sheet1!$M$67,Sheet1!$M$69,Sheet1!$M$71,Sheet1!$M$73,Sheet1!$M$75,Sheet1!$M$77,Sheet1!$M$79,Sheet1!$M$81,Sheet1!$M$83,Sheet1!$M$85,Sheet1!$M$87,Sheet1!$M$89,Sheet1!$M$91,Sheet1!$M$93,Sheet1!$M$95,Sheet1!$M$97,Sheet1!$M$99,Sheet1!$M$101,Sheet1!$M$103,Sheet1!$M$105,Sheet1!$M$107,Sheet1!$M$109,Sheet1!$M$111,Sheet1!$M$113,Sheet1!$M$115,Sheet1!$M$117,Sheet1!$M$119,Sheet1!$M$121,Sheet1!$M$123,Sheet1!$M$125,Sheet1!$M$127,Sheet1!$M$129,Sheet1!$M$131)</c:f>
              <c:numCache>
                <c:formatCode>General</c:formatCode>
                <c:ptCount val="65"/>
                <c:pt idx="0">
                  <c:v>-253.90629999999999</c:v>
                </c:pt>
                <c:pt idx="1">
                  <c:v>-246.09379999999999</c:v>
                </c:pt>
                <c:pt idx="2">
                  <c:v>-238.4033</c:v>
                </c:pt>
                <c:pt idx="3">
                  <c:v>-230.83500000000001</c:v>
                </c:pt>
                <c:pt idx="4">
                  <c:v>-223.3887</c:v>
                </c:pt>
                <c:pt idx="5">
                  <c:v>-216.06450000000001</c:v>
                </c:pt>
                <c:pt idx="6">
                  <c:v>-208.8623</c:v>
                </c:pt>
                <c:pt idx="7">
                  <c:v>-201.78219999999999</c:v>
                </c:pt>
                <c:pt idx="8">
                  <c:v>-194.82419999999999</c:v>
                </c:pt>
                <c:pt idx="9">
                  <c:v>-187.98830000000001</c:v>
                </c:pt>
                <c:pt idx="10">
                  <c:v>-181.27440000000001</c:v>
                </c:pt>
                <c:pt idx="11">
                  <c:v>-174.68260000000001</c:v>
                </c:pt>
                <c:pt idx="12">
                  <c:v>-168.21289999999999</c:v>
                </c:pt>
                <c:pt idx="13">
                  <c:v>-161.86519999999999</c:v>
                </c:pt>
                <c:pt idx="14">
                  <c:v>-155.6397</c:v>
                </c:pt>
                <c:pt idx="15">
                  <c:v>-149.5361</c:v>
                </c:pt>
                <c:pt idx="16">
                  <c:v>-143.5547</c:v>
                </c:pt>
                <c:pt idx="17">
                  <c:v>-137.6953</c:v>
                </c:pt>
                <c:pt idx="18">
                  <c:v>-131.958</c:v>
                </c:pt>
                <c:pt idx="19">
                  <c:v>-126.3428</c:v>
                </c:pt>
                <c:pt idx="20">
                  <c:v>-120.8496</c:v>
                </c:pt>
                <c:pt idx="21">
                  <c:v>-115.4785</c:v>
                </c:pt>
                <c:pt idx="22">
                  <c:v>-110.2295</c:v>
                </c:pt>
                <c:pt idx="23">
                  <c:v>-105.10250000000001</c:v>
                </c:pt>
                <c:pt idx="24">
                  <c:v>-100.0977</c:v>
                </c:pt>
                <c:pt idx="25">
                  <c:v>-95.214839999999995</c:v>
                </c:pt>
                <c:pt idx="26">
                  <c:v>-90.454099999999997</c:v>
                </c:pt>
                <c:pt idx="27">
                  <c:v>-85.815430000000006</c:v>
                </c:pt>
                <c:pt idx="28">
                  <c:v>-81.298829999999995</c:v>
                </c:pt>
                <c:pt idx="29">
                  <c:v>-76.904300000000006</c:v>
                </c:pt>
                <c:pt idx="30">
                  <c:v>-72.631839999999997</c:v>
                </c:pt>
                <c:pt idx="31">
                  <c:v>-68.481449999999995</c:v>
                </c:pt>
                <c:pt idx="32">
                  <c:v>-64.453130000000002</c:v>
                </c:pt>
                <c:pt idx="33">
                  <c:v>-60.546880000000002</c:v>
                </c:pt>
                <c:pt idx="34">
                  <c:v>-56.762700000000002</c:v>
                </c:pt>
                <c:pt idx="35">
                  <c:v>-53.100589999999997</c:v>
                </c:pt>
                <c:pt idx="36">
                  <c:v>-49.560549999999999</c:v>
                </c:pt>
                <c:pt idx="37">
                  <c:v>-46.142580000000002</c:v>
                </c:pt>
                <c:pt idx="38">
                  <c:v>-42.846679999999999</c:v>
                </c:pt>
                <c:pt idx="39">
                  <c:v>-39.672849999999997</c:v>
                </c:pt>
                <c:pt idx="40">
                  <c:v>-36.621090000000002</c:v>
                </c:pt>
                <c:pt idx="41">
                  <c:v>-33.691409999999998</c:v>
                </c:pt>
                <c:pt idx="42">
                  <c:v>-30.883790000000001</c:v>
                </c:pt>
                <c:pt idx="43">
                  <c:v>-28.198239999999998</c:v>
                </c:pt>
                <c:pt idx="44">
                  <c:v>-25.63477</c:v>
                </c:pt>
                <c:pt idx="45">
                  <c:v>-23.193359999999998</c:v>
                </c:pt>
                <c:pt idx="46">
                  <c:v>-20.874020000000002</c:v>
                </c:pt>
                <c:pt idx="47">
                  <c:v>-18.676760000000002</c:v>
                </c:pt>
                <c:pt idx="48">
                  <c:v>-16.601559999999999</c:v>
                </c:pt>
                <c:pt idx="49">
                  <c:v>-14.648440000000001</c:v>
                </c:pt>
                <c:pt idx="50">
                  <c:v>-12.81738</c:v>
                </c:pt>
                <c:pt idx="51">
                  <c:v>-11.1084</c:v>
                </c:pt>
                <c:pt idx="52">
                  <c:v>-9.5214839999999992</c:v>
                </c:pt>
                <c:pt idx="53">
                  <c:v>-8.0566410000000008</c:v>
                </c:pt>
                <c:pt idx="54">
                  <c:v>-6.7138669999999996</c:v>
                </c:pt>
                <c:pt idx="55">
                  <c:v>-5.4931640000000002</c:v>
                </c:pt>
                <c:pt idx="56">
                  <c:v>-4.3945309999999997</c:v>
                </c:pt>
                <c:pt idx="57">
                  <c:v>-3.4179689999999998</c:v>
                </c:pt>
                <c:pt idx="58">
                  <c:v>-2.5634769999999998</c:v>
                </c:pt>
                <c:pt idx="59">
                  <c:v>-1.8310550000000001</c:v>
                </c:pt>
                <c:pt idx="60">
                  <c:v>-1.2207030000000001</c:v>
                </c:pt>
                <c:pt idx="61">
                  <c:v>-0.73242189999999996</c:v>
                </c:pt>
                <c:pt idx="62">
                  <c:v>-0.36621090000000001</c:v>
                </c:pt>
                <c:pt idx="63">
                  <c:v>-0.12207030000000001</c:v>
                </c:pt>
                <c:pt idx="64">
                  <c:v>-2.2846509999999999E-11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EA-43DA-9013-636A726EC27C}"/>
            </c:ext>
          </c:extLst>
        </c:ser>
        <c:ser>
          <c:idx val="8"/>
          <c:order val="8"/>
          <c:tx>
            <c:v>128 éléments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Sheet1!$F$3:$F$131</c:f>
              <c:numCache>
                <c:formatCode>General</c:formatCode>
                <c:ptCount val="129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</c:numCache>
            </c:numRef>
          </c:xVal>
          <c:yVal>
            <c:numRef>
              <c:f>Sheet1!$N$3:$N$131</c:f>
              <c:numCache>
                <c:formatCode>General</c:formatCode>
                <c:ptCount val="129"/>
                <c:pt idx="0">
                  <c:v>-251.95310000000001</c:v>
                </c:pt>
                <c:pt idx="1">
                  <c:v>-248.04689999999999</c:v>
                </c:pt>
                <c:pt idx="2">
                  <c:v>-244.1711</c:v>
                </c:pt>
                <c:pt idx="3">
                  <c:v>-240.32589999999999</c:v>
                </c:pt>
                <c:pt idx="4">
                  <c:v>-236.5112</c:v>
                </c:pt>
                <c:pt idx="5">
                  <c:v>-232.72710000000001</c:v>
                </c:pt>
                <c:pt idx="6">
                  <c:v>-228.9734</c:v>
                </c:pt>
                <c:pt idx="7">
                  <c:v>-225.25020000000001</c:v>
                </c:pt>
                <c:pt idx="8">
                  <c:v>-221.55760000000001</c:v>
                </c:pt>
                <c:pt idx="9">
                  <c:v>-217.8955</c:v>
                </c:pt>
                <c:pt idx="10">
                  <c:v>-214.26390000000001</c:v>
                </c:pt>
                <c:pt idx="11">
                  <c:v>-210.6628</c:v>
                </c:pt>
                <c:pt idx="12">
                  <c:v>-207.09229999999999</c:v>
                </c:pt>
                <c:pt idx="13">
                  <c:v>-203.5522</c:v>
                </c:pt>
                <c:pt idx="14">
                  <c:v>-200.0427</c:v>
                </c:pt>
                <c:pt idx="15">
                  <c:v>-196.56370000000001</c:v>
                </c:pt>
                <c:pt idx="16">
                  <c:v>-193.11519999999999</c:v>
                </c:pt>
                <c:pt idx="17">
                  <c:v>-189.69730000000001</c:v>
                </c:pt>
                <c:pt idx="18">
                  <c:v>-186.3098</c:v>
                </c:pt>
                <c:pt idx="19">
                  <c:v>-182.9529</c:v>
                </c:pt>
                <c:pt idx="20">
                  <c:v>-179.62649999999999</c:v>
                </c:pt>
                <c:pt idx="21">
                  <c:v>-176.3306</c:v>
                </c:pt>
                <c:pt idx="22">
                  <c:v>-173.0652</c:v>
                </c:pt>
                <c:pt idx="23">
                  <c:v>-169.83029999999999</c:v>
                </c:pt>
                <c:pt idx="24">
                  <c:v>-166.626</c:v>
                </c:pt>
                <c:pt idx="25">
                  <c:v>-163.4521</c:v>
                </c:pt>
                <c:pt idx="26">
                  <c:v>-160.30879999999999</c:v>
                </c:pt>
                <c:pt idx="27">
                  <c:v>-157.196</c:v>
                </c:pt>
                <c:pt idx="28">
                  <c:v>-154.1138</c:v>
                </c:pt>
                <c:pt idx="29">
                  <c:v>-151.06200000000001</c:v>
                </c:pt>
                <c:pt idx="30">
                  <c:v>-148.04079999999999</c:v>
                </c:pt>
                <c:pt idx="31">
                  <c:v>-145.05000000000001</c:v>
                </c:pt>
                <c:pt idx="32">
                  <c:v>-142.0898</c:v>
                </c:pt>
                <c:pt idx="33">
                  <c:v>-139.1602</c:v>
                </c:pt>
                <c:pt idx="34">
                  <c:v>-136.261</c:v>
                </c:pt>
                <c:pt idx="35">
                  <c:v>-133.39230000000001</c:v>
                </c:pt>
                <c:pt idx="36">
                  <c:v>-130.55420000000001</c:v>
                </c:pt>
                <c:pt idx="37">
                  <c:v>-127.7466</c:v>
                </c:pt>
                <c:pt idx="38">
                  <c:v>-124.9695</c:v>
                </c:pt>
                <c:pt idx="39">
                  <c:v>-122.2229</c:v>
                </c:pt>
                <c:pt idx="40">
                  <c:v>-119.5068</c:v>
                </c:pt>
                <c:pt idx="41">
                  <c:v>-116.82129999999999</c:v>
                </c:pt>
                <c:pt idx="42">
                  <c:v>-114.16630000000001</c:v>
                </c:pt>
                <c:pt idx="43">
                  <c:v>-111.54170000000001</c:v>
                </c:pt>
                <c:pt idx="44">
                  <c:v>-108.9478</c:v>
                </c:pt>
                <c:pt idx="45">
                  <c:v>-106.3843</c:v>
                </c:pt>
                <c:pt idx="46">
                  <c:v>-103.85129999999999</c:v>
                </c:pt>
                <c:pt idx="47">
                  <c:v>-101.3489</c:v>
                </c:pt>
                <c:pt idx="48">
                  <c:v>-98.876949999999994</c:v>
                </c:pt>
                <c:pt idx="49">
                  <c:v>-96.435550000000006</c:v>
                </c:pt>
                <c:pt idx="50">
                  <c:v>-94.024659999999997</c:v>
                </c:pt>
                <c:pt idx="51">
                  <c:v>-91.644289999999998</c:v>
                </c:pt>
                <c:pt idx="52">
                  <c:v>-89.294439999999994</c:v>
                </c:pt>
                <c:pt idx="53">
                  <c:v>-86.975099999999998</c:v>
                </c:pt>
                <c:pt idx="54">
                  <c:v>-84.686279999999996</c:v>
                </c:pt>
                <c:pt idx="55">
                  <c:v>-82.427980000000005</c:v>
                </c:pt>
                <c:pt idx="56">
                  <c:v>-80.200199999999995</c:v>
                </c:pt>
                <c:pt idx="57">
                  <c:v>-78.002930000000006</c:v>
                </c:pt>
                <c:pt idx="58">
                  <c:v>-75.836179999999999</c:v>
                </c:pt>
                <c:pt idx="59">
                  <c:v>-73.699950000000001</c:v>
                </c:pt>
                <c:pt idx="60">
                  <c:v>-71.594229999999996</c:v>
                </c:pt>
                <c:pt idx="61">
                  <c:v>-69.519040000000004</c:v>
                </c:pt>
                <c:pt idx="62">
                  <c:v>-67.474369999999993</c:v>
                </c:pt>
                <c:pt idx="63">
                  <c:v>-65.460210000000004</c:v>
                </c:pt>
                <c:pt idx="64">
                  <c:v>-63.476559999999999</c:v>
                </c:pt>
                <c:pt idx="65">
                  <c:v>-61.523440000000001</c:v>
                </c:pt>
                <c:pt idx="66">
                  <c:v>-59.600830000000002</c:v>
                </c:pt>
                <c:pt idx="67">
                  <c:v>-57.708739999999999</c:v>
                </c:pt>
                <c:pt idx="68">
                  <c:v>-55.847169999999998</c:v>
                </c:pt>
                <c:pt idx="69">
                  <c:v>-54.016109999999998</c:v>
                </c:pt>
                <c:pt idx="70">
                  <c:v>-52.21557</c:v>
                </c:pt>
                <c:pt idx="71">
                  <c:v>-50.445549999999997</c:v>
                </c:pt>
                <c:pt idx="72">
                  <c:v>-48.706049999999998</c:v>
                </c:pt>
                <c:pt idx="73">
                  <c:v>-46.997070000000001</c:v>
                </c:pt>
                <c:pt idx="74">
                  <c:v>-45.318600000000004</c:v>
                </c:pt>
                <c:pt idx="75">
                  <c:v>-43.670650000000002</c:v>
                </c:pt>
                <c:pt idx="76">
                  <c:v>-42.053220000000003</c:v>
                </c:pt>
                <c:pt idx="77">
                  <c:v>-40.46631</c:v>
                </c:pt>
                <c:pt idx="78">
                  <c:v>-38.909910000000004</c:v>
                </c:pt>
                <c:pt idx="79">
                  <c:v>-37.384030000000003</c:v>
                </c:pt>
                <c:pt idx="80">
                  <c:v>-35.888669999999998</c:v>
                </c:pt>
                <c:pt idx="81">
                  <c:v>-34.423830000000002</c:v>
                </c:pt>
                <c:pt idx="82">
                  <c:v>-32.9895</c:v>
                </c:pt>
                <c:pt idx="83">
                  <c:v>-31.58569</c:v>
                </c:pt>
                <c:pt idx="84">
                  <c:v>-30.212399999999999</c:v>
                </c:pt>
                <c:pt idx="85">
                  <c:v>-28.869630000000001</c:v>
                </c:pt>
                <c:pt idx="86">
                  <c:v>-27.557369999999999</c:v>
                </c:pt>
                <c:pt idx="87">
                  <c:v>-26.27563</c:v>
                </c:pt>
                <c:pt idx="88">
                  <c:v>-25.02441</c:v>
                </c:pt>
                <c:pt idx="89">
                  <c:v>-23.803709999999999</c:v>
                </c:pt>
                <c:pt idx="90">
                  <c:v>-22.613530000000001</c:v>
                </c:pt>
                <c:pt idx="91">
                  <c:v>-21.453859999999999</c:v>
                </c:pt>
                <c:pt idx="92">
                  <c:v>-20.32471</c:v>
                </c:pt>
                <c:pt idx="93">
                  <c:v>-19.22607</c:v>
                </c:pt>
                <c:pt idx="94">
                  <c:v>-18.157959999999999</c:v>
                </c:pt>
                <c:pt idx="95">
                  <c:v>-17.120360000000002</c:v>
                </c:pt>
                <c:pt idx="96">
                  <c:v>-16.11328</c:v>
                </c:pt>
                <c:pt idx="97">
                  <c:v>-15.13672</c:v>
                </c:pt>
                <c:pt idx="98">
                  <c:v>-14.190670000000001</c:v>
                </c:pt>
                <c:pt idx="99">
                  <c:v>-13.27515</c:v>
                </c:pt>
                <c:pt idx="100">
                  <c:v>-12.390140000000001</c:v>
                </c:pt>
                <c:pt idx="101">
                  <c:v>-11.535640000000001</c:v>
                </c:pt>
                <c:pt idx="102">
                  <c:v>-10.71167</c:v>
                </c:pt>
                <c:pt idx="103">
                  <c:v>-9.9182129999999997</c:v>
                </c:pt>
                <c:pt idx="104">
                  <c:v>-9.1552729999999993</c:v>
                </c:pt>
                <c:pt idx="105">
                  <c:v>-8.4228520000000007</c:v>
                </c:pt>
                <c:pt idx="106">
                  <c:v>-7.7209469999999998</c:v>
                </c:pt>
                <c:pt idx="107">
                  <c:v>-7.0495609999999997</c:v>
                </c:pt>
                <c:pt idx="108">
                  <c:v>-6.4086910000000001</c:v>
                </c:pt>
                <c:pt idx="109">
                  <c:v>-5.7983399999999996</c:v>
                </c:pt>
                <c:pt idx="110">
                  <c:v>-5.2185059999999996</c:v>
                </c:pt>
                <c:pt idx="111">
                  <c:v>-4.6691890000000003</c:v>
                </c:pt>
                <c:pt idx="112">
                  <c:v>-4.1503909999999999</c:v>
                </c:pt>
                <c:pt idx="113">
                  <c:v>-3.6621090000000001</c:v>
                </c:pt>
                <c:pt idx="114">
                  <c:v>-3.2043460000000001</c:v>
                </c:pt>
                <c:pt idx="115">
                  <c:v>-2.7770999999999999</c:v>
                </c:pt>
                <c:pt idx="116">
                  <c:v>-2.3803709999999998</c:v>
                </c:pt>
                <c:pt idx="117">
                  <c:v>-2.01416</c:v>
                </c:pt>
                <c:pt idx="118">
                  <c:v>-1.6784669999999999</c:v>
                </c:pt>
                <c:pt idx="119">
                  <c:v>-1.373291</c:v>
                </c:pt>
                <c:pt idx="120">
                  <c:v>-1.098633</c:v>
                </c:pt>
                <c:pt idx="121">
                  <c:v>-0.85449220000000004</c:v>
                </c:pt>
                <c:pt idx="122">
                  <c:v>-0.64086909999999997</c:v>
                </c:pt>
                <c:pt idx="123">
                  <c:v>-0.4577637</c:v>
                </c:pt>
                <c:pt idx="124">
                  <c:v>-0.3051758</c:v>
                </c:pt>
                <c:pt idx="125">
                  <c:v>-0.1831055</c:v>
                </c:pt>
                <c:pt idx="126">
                  <c:v>-9.1552729999999999E-2</c:v>
                </c:pt>
                <c:pt idx="127">
                  <c:v>-3.0517579999999999E-2</c:v>
                </c:pt>
                <c:pt idx="128">
                  <c:v>-1.084754E-10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EA-43DA-9013-636A726E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77168"/>
        <c:axId val="642877648"/>
      </c:scatterChart>
      <c:valAx>
        <c:axId val="6428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77648"/>
        <c:crosses val="autoZero"/>
        <c:crossBetween val="midCat"/>
      </c:valAx>
      <c:valAx>
        <c:axId val="642877648"/>
        <c:scaling>
          <c:orientation val="minMax"/>
          <c:max val="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Erreur de déformation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Sheet1!$AB$3:$AI$3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</c:numCache>
            </c:numRef>
          </c:xVal>
          <c:yVal>
            <c:numRef>
              <c:f>Sheet1!$P$3:$W$3</c:f>
              <c:numCache>
                <c:formatCode>General</c:formatCode>
                <c:ptCount val="8"/>
                <c:pt idx="0">
                  <c:v>6.3078313813422824</c:v>
                </c:pt>
                <c:pt idx="1">
                  <c:v>3.1539156906711412</c:v>
                </c:pt>
                <c:pt idx="2">
                  <c:v>1.5769578453355706</c:v>
                </c:pt>
                <c:pt idx="3">
                  <c:v>0.7884789226677853</c:v>
                </c:pt>
                <c:pt idx="4">
                  <c:v>0.39423946133389265</c:v>
                </c:pt>
                <c:pt idx="5">
                  <c:v>0.19711973066694632</c:v>
                </c:pt>
                <c:pt idx="6">
                  <c:v>9.8561126899749135E-2</c:v>
                </c:pt>
                <c:pt idx="7">
                  <c:v>4.9279301883598609E-2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E-40E2-A356-D501CDAB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1968"/>
        <c:axId val="642880048"/>
      </c:scatterChart>
      <c:valAx>
        <c:axId val="642881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0048"/>
        <c:crosses val="autoZero"/>
        <c:crossBetween val="midCat"/>
      </c:valAx>
      <c:valAx>
        <c:axId val="642880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582704</xdr:colOff>
      <xdr:row>4</xdr:row>
      <xdr:rowOff>11205</xdr:rowOff>
    </xdr:from>
    <xdr:to>
      <xdr:col>40</xdr:col>
      <xdr:colOff>110165</xdr:colOff>
      <xdr:row>36</xdr:row>
      <xdr:rowOff>35509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B8954-9866-1AEA-89C1-D0FC8775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95373</xdr:colOff>
      <xdr:row>47</xdr:row>
      <xdr:rowOff>144916</xdr:rowOff>
    </xdr:from>
    <xdr:to>
      <xdr:col>32</xdr:col>
      <xdr:colOff>393988</xdr:colOff>
      <xdr:row>62</xdr:row>
      <xdr:rowOff>30616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BDE2F-EA72-3241-7427-B88E7D00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4967-AE93-40AD-ACF4-364A1B8E45FE}">
  <dimension ref="A1:AI132"/>
  <sheetViews>
    <sheetView tabSelected="1" topLeftCell="G1" zoomScale="85" zoomScaleNormal="85" workbookViewId="0">
      <selection activeCell="P3" sqref="P3"/>
    </sheetView>
  </sheetViews>
  <sheetFormatPr defaultRowHeight="15" x14ac:dyDescent="0.25"/>
  <cols>
    <col min="1" max="1" width="8.28515625" bestFit="1" customWidth="1"/>
    <col min="2" max="2" width="11.5703125" customWidth="1"/>
    <col min="3" max="3" width="11.42578125" customWidth="1"/>
    <col min="6" max="6" width="17.28515625" customWidth="1"/>
    <col min="7" max="7" width="10.5703125" bestFit="1" customWidth="1"/>
    <col min="8" max="8" width="14.5703125" bestFit="1" customWidth="1"/>
    <col min="9" max="9" width="14.85546875" bestFit="1" customWidth="1"/>
    <col min="10" max="11" width="15.85546875" bestFit="1" customWidth="1"/>
    <col min="12" max="12" width="14.85546875" bestFit="1" customWidth="1"/>
    <col min="13" max="15" width="15.85546875" bestFit="1" customWidth="1"/>
    <col min="16" max="16" width="10.5703125" bestFit="1" customWidth="1"/>
  </cols>
  <sheetData>
    <row r="1" spans="1:35" ht="45" customHeight="1" x14ac:dyDescent="0.25">
      <c r="A1" s="3" t="s">
        <v>3</v>
      </c>
      <c r="B1" s="3"/>
      <c r="F1" s="3" t="s">
        <v>0</v>
      </c>
      <c r="G1" s="3" t="s">
        <v>1</v>
      </c>
      <c r="H1" s="3"/>
      <c r="I1" s="3"/>
      <c r="J1" s="3"/>
      <c r="K1" s="3"/>
      <c r="L1" s="3"/>
      <c r="M1" s="3"/>
      <c r="N1" s="3"/>
      <c r="O1" s="3" t="s">
        <v>2</v>
      </c>
      <c r="P1" s="4" t="s">
        <v>12</v>
      </c>
      <c r="Q1" s="4"/>
      <c r="R1" s="4"/>
      <c r="S1" s="4"/>
      <c r="T1" s="4"/>
      <c r="U1" s="4"/>
      <c r="V1" s="4"/>
      <c r="W1" s="4"/>
    </row>
    <row r="2" spans="1:35" x14ac:dyDescent="0.25">
      <c r="A2" t="s">
        <v>4</v>
      </c>
      <c r="B2">
        <v>1</v>
      </c>
      <c r="F2" s="3"/>
      <c r="G2">
        <v>1</v>
      </c>
      <c r="H2">
        <v>2</v>
      </c>
      <c r="I2">
        <v>4</v>
      </c>
      <c r="J2">
        <v>8</v>
      </c>
      <c r="K2">
        <v>16</v>
      </c>
      <c r="L2">
        <v>32</v>
      </c>
      <c r="M2">
        <v>64</v>
      </c>
      <c r="N2">
        <v>128</v>
      </c>
      <c r="O2" s="3"/>
      <c r="P2">
        <v>1</v>
      </c>
      <c r="Q2">
        <v>2</v>
      </c>
      <c r="R2">
        <v>4</v>
      </c>
      <c r="S2">
        <v>8</v>
      </c>
      <c r="T2">
        <v>16</v>
      </c>
      <c r="U2">
        <v>32</v>
      </c>
      <c r="V2">
        <v>64</v>
      </c>
      <c r="W2">
        <v>128</v>
      </c>
      <c r="AA2" t="s">
        <v>13</v>
      </c>
      <c r="AB2">
        <v>1</v>
      </c>
      <c r="AC2">
        <v>2</v>
      </c>
      <c r="AD2">
        <v>4</v>
      </c>
      <c r="AE2">
        <v>8</v>
      </c>
      <c r="AF2">
        <v>16</v>
      </c>
      <c r="AG2">
        <v>32</v>
      </c>
      <c r="AH2">
        <v>64</v>
      </c>
      <c r="AI2">
        <v>128</v>
      </c>
    </row>
    <row r="3" spans="1:35" x14ac:dyDescent="0.25">
      <c r="A3" t="s">
        <v>5</v>
      </c>
      <c r="B3">
        <v>500</v>
      </c>
      <c r="F3">
        <v>0</v>
      </c>
      <c r="G3">
        <v>-500</v>
      </c>
      <c r="H3">
        <v>-375</v>
      </c>
      <c r="I3">
        <v>-312.5</v>
      </c>
      <c r="J3">
        <v>-281.25</v>
      </c>
      <c r="K3">
        <v>-265.625</v>
      </c>
      <c r="L3">
        <v>-257.8125</v>
      </c>
      <c r="M3">
        <v>-253.90629999999999</v>
      </c>
      <c r="N3">
        <v>-251.95310000000001</v>
      </c>
      <c r="O3">
        <f t="shared" ref="O3:O35" si="0">(-$B$2*($B$3-F3)^2)/(2*$B$3)</f>
        <v>-250</v>
      </c>
      <c r="P3">
        <f>SQRT($AB$3*(G3-$O3)^2/($B$4*$B$5))</f>
        <v>6.3078313813422824</v>
      </c>
      <c r="Q3">
        <f t="shared" ref="Q3:W3" si="1">SQRT($AB$3*(H3-$O3)^2/($B$4*$B$5))</f>
        <v>3.1539156906711412</v>
      </c>
      <c r="R3">
        <f t="shared" si="1"/>
        <v>1.5769578453355706</v>
      </c>
      <c r="S3">
        <f t="shared" si="1"/>
        <v>0.7884789226677853</v>
      </c>
      <c r="T3">
        <f t="shared" si="1"/>
        <v>0.39423946133389265</v>
      </c>
      <c r="U3">
        <f t="shared" si="1"/>
        <v>0.19711973066694632</v>
      </c>
      <c r="V3">
        <f t="shared" si="1"/>
        <v>9.8561126899749135E-2</v>
      </c>
      <c r="W3">
        <f t="shared" si="1"/>
        <v>4.9279301883598609E-2</v>
      </c>
      <c r="AA3" t="s">
        <v>11</v>
      </c>
      <c r="AB3">
        <f>$B$3/G2</f>
        <v>500</v>
      </c>
      <c r="AC3">
        <f t="shared" ref="AC3:AI3" si="2">$B$3/H2</f>
        <v>250</v>
      </c>
      <c r="AD3">
        <f t="shared" si="2"/>
        <v>125</v>
      </c>
      <c r="AE3">
        <f t="shared" si="2"/>
        <v>62.5</v>
      </c>
      <c r="AF3">
        <f t="shared" si="2"/>
        <v>31.25</v>
      </c>
      <c r="AG3">
        <f t="shared" si="2"/>
        <v>15.625</v>
      </c>
      <c r="AH3">
        <f t="shared" si="2"/>
        <v>7.8125</v>
      </c>
      <c r="AI3">
        <f t="shared" si="2"/>
        <v>3.90625</v>
      </c>
    </row>
    <row r="4" spans="1:35" x14ac:dyDescent="0.25">
      <c r="A4" t="s">
        <v>6</v>
      </c>
      <c r="B4" s="1">
        <v>100</v>
      </c>
      <c r="F4">
        <f>F3+AI3</f>
        <v>3.90625</v>
      </c>
      <c r="N4">
        <v>-248.04689999999999</v>
      </c>
      <c r="O4">
        <f t="shared" si="0"/>
        <v>-246.1090087890625</v>
      </c>
      <c r="W4">
        <f t="shared" ref="W4:W67" si="3">SQRT($AI$3*(N4-$O4)^2/($B$4*$B$5))</f>
        <v>4.3217981071638307E-3</v>
      </c>
    </row>
    <row r="5" spans="1:35" x14ac:dyDescent="0.25">
      <c r="A5" t="s">
        <v>7</v>
      </c>
      <c r="B5">
        <v>7853.9814439900001</v>
      </c>
      <c r="F5">
        <f t="shared" ref="F5:F36" si="4">F4+$AI$3</f>
        <v>7.8125</v>
      </c>
      <c r="M5">
        <v>-246.09379999999999</v>
      </c>
      <c r="N5">
        <v>-244.1711</v>
      </c>
      <c r="O5">
        <f t="shared" si="0"/>
        <v>-242.24853515625</v>
      </c>
      <c r="V5">
        <f t="shared" ref="V5:V67" si="5">SQRT($AH$3*(M5-$O5)^2/($B$4*$B$5))</f>
        <v>1.21276411254892E-2</v>
      </c>
      <c r="W5">
        <f t="shared" si="3"/>
        <v>4.2876179301101439E-3</v>
      </c>
    </row>
    <row r="6" spans="1:35" x14ac:dyDescent="0.25">
      <c r="A6" t="s">
        <v>8</v>
      </c>
      <c r="B6">
        <f>4*1/3</f>
        <v>1.3333333333333333</v>
      </c>
      <c r="F6">
        <f t="shared" si="4"/>
        <v>11.71875</v>
      </c>
      <c r="N6">
        <v>-240.32589999999999</v>
      </c>
      <c r="O6">
        <f t="shared" si="0"/>
        <v>-238.4185791015625</v>
      </c>
      <c r="W6">
        <f t="shared" si="3"/>
        <v>4.2536215666272711E-3</v>
      </c>
    </row>
    <row r="7" spans="1:35" x14ac:dyDescent="0.25">
      <c r="A7" t="s">
        <v>9</v>
      </c>
      <c r="F7">
        <f t="shared" si="4"/>
        <v>15.625</v>
      </c>
      <c r="L7">
        <v>-242.1875</v>
      </c>
      <c r="M7">
        <v>-238.4033</v>
      </c>
      <c r="N7">
        <v>-236.5112</v>
      </c>
      <c r="O7">
        <f t="shared" si="0"/>
        <v>-234.619140625</v>
      </c>
      <c r="U7">
        <f>SQRT($AG$3*(L7-$O7)^2/($B$4*$B$5))</f>
        <v>3.3757231609907595E-2</v>
      </c>
      <c r="V7">
        <f t="shared" si="5"/>
        <v>1.1934919628812804E-2</v>
      </c>
      <c r="W7">
        <f t="shared" si="3"/>
        <v>4.2195860011980521E-3</v>
      </c>
    </row>
    <row r="8" spans="1:35" x14ac:dyDescent="0.25">
      <c r="A8" t="s">
        <v>10</v>
      </c>
      <c r="F8">
        <f t="shared" si="4"/>
        <v>19.53125</v>
      </c>
      <c r="N8">
        <v>-232.72710000000001</v>
      </c>
      <c r="O8">
        <f t="shared" si="0"/>
        <v>-230.8502197265625</v>
      </c>
      <c r="W8">
        <f t="shared" si="3"/>
        <v>4.1857342493396479E-3</v>
      </c>
    </row>
    <row r="9" spans="1:35" x14ac:dyDescent="0.25">
      <c r="F9">
        <f t="shared" si="4"/>
        <v>23.4375</v>
      </c>
      <c r="M9">
        <v>-230.83500000000001</v>
      </c>
      <c r="N9">
        <v>-228.9734</v>
      </c>
      <c r="O9">
        <f t="shared" si="0"/>
        <v>-227.11181640625</v>
      </c>
      <c r="V9">
        <f t="shared" si="5"/>
        <v>1.174260715557752E-2</v>
      </c>
      <c r="W9">
        <f t="shared" si="3"/>
        <v>4.1516202800176106E-3</v>
      </c>
    </row>
    <row r="10" spans="1:35" x14ac:dyDescent="0.25">
      <c r="F10">
        <f t="shared" si="4"/>
        <v>27.34375</v>
      </c>
      <c r="N10">
        <v>-225.25020000000001</v>
      </c>
      <c r="O10">
        <f t="shared" si="0"/>
        <v>-223.4039306640625</v>
      </c>
      <c r="W10">
        <f t="shared" si="3"/>
        <v>4.1174671087492254E-3</v>
      </c>
    </row>
    <row r="11" spans="1:35" x14ac:dyDescent="0.25">
      <c r="F11">
        <f t="shared" si="4"/>
        <v>31.25</v>
      </c>
      <c r="K11">
        <v>-234.375</v>
      </c>
      <c r="L11">
        <v>-227.05080000000001</v>
      </c>
      <c r="M11">
        <v>-223.3887</v>
      </c>
      <c r="N11">
        <v>-221.55760000000001</v>
      </c>
      <c r="O11">
        <f t="shared" si="0"/>
        <v>-219.7265625</v>
      </c>
      <c r="T11">
        <f>SQRT($AF$3*(K11-$O11)^2/($B$4*$B$5))</f>
        <v>9.2399873750131103E-2</v>
      </c>
      <c r="U11">
        <f>SQRT($AG$3*(L11-$O11)^2/($B$4*$B$5))</f>
        <v>3.2668372285568285E-2</v>
      </c>
      <c r="V11">
        <f t="shared" si="5"/>
        <v>1.1550072922645187E-2</v>
      </c>
      <c r="W11">
        <f t="shared" si="3"/>
        <v>4.0834977510516559E-3</v>
      </c>
    </row>
    <row r="12" spans="1:35" x14ac:dyDescent="0.25">
      <c r="F12">
        <f t="shared" si="4"/>
        <v>35.15625</v>
      </c>
      <c r="N12">
        <v>-217.8955</v>
      </c>
      <c r="O12">
        <f t="shared" si="0"/>
        <v>-216.0797119140625</v>
      </c>
      <c r="W12">
        <f t="shared" si="3"/>
        <v>4.0494891914076769E-3</v>
      </c>
    </row>
    <row r="13" spans="1:35" x14ac:dyDescent="0.25">
      <c r="F13">
        <f t="shared" si="4"/>
        <v>39.0625</v>
      </c>
      <c r="M13">
        <v>-216.06450000000001</v>
      </c>
      <c r="N13">
        <v>-214.26390000000001</v>
      </c>
      <c r="O13">
        <f t="shared" si="0"/>
        <v>-212.46337890625</v>
      </c>
      <c r="V13">
        <f t="shared" si="5"/>
        <v>1.1357632321584979E-2</v>
      </c>
      <c r="W13">
        <f t="shared" si="3"/>
        <v>4.0154414298173517E-3</v>
      </c>
    </row>
    <row r="14" spans="1:35" x14ac:dyDescent="0.25">
      <c r="F14">
        <f t="shared" si="4"/>
        <v>42.96875</v>
      </c>
      <c r="N14">
        <v>-210.6628</v>
      </c>
      <c r="O14">
        <f t="shared" si="0"/>
        <v>-208.8775634765625</v>
      </c>
      <c r="W14">
        <f t="shared" si="3"/>
        <v>3.9813544662806169E-3</v>
      </c>
    </row>
    <row r="15" spans="1:35" x14ac:dyDescent="0.25">
      <c r="F15">
        <f t="shared" si="4"/>
        <v>46.875</v>
      </c>
      <c r="L15">
        <v>-212.4023</v>
      </c>
      <c r="M15">
        <v>-208.8623</v>
      </c>
      <c r="N15">
        <v>-207.09229999999999</v>
      </c>
      <c r="O15">
        <f t="shared" si="0"/>
        <v>-205.322265625</v>
      </c>
      <c r="U15">
        <f>SQRT($AG$3*(L15-$O15)^2/($B$4*$B$5))</f>
        <v>3.1579150561013396E-2</v>
      </c>
      <c r="V15">
        <f t="shared" si="5"/>
        <v>1.1164969960827723E-2</v>
      </c>
      <c r="W15">
        <f t="shared" si="3"/>
        <v>3.947451316314696E-3</v>
      </c>
    </row>
    <row r="16" spans="1:35" x14ac:dyDescent="0.25">
      <c r="F16">
        <f t="shared" si="4"/>
        <v>50.78125</v>
      </c>
      <c r="N16">
        <v>-203.5522</v>
      </c>
      <c r="O16">
        <f t="shared" si="0"/>
        <v>-201.7974853515625</v>
      </c>
      <c r="W16">
        <f t="shared" si="3"/>
        <v>3.9132859488852055E-3</v>
      </c>
    </row>
    <row r="17" spans="6:23" x14ac:dyDescent="0.25">
      <c r="F17">
        <f t="shared" si="4"/>
        <v>54.6875</v>
      </c>
      <c r="M17">
        <v>-201.78219999999999</v>
      </c>
      <c r="N17">
        <v>-200.0427</v>
      </c>
      <c r="O17">
        <f t="shared" si="0"/>
        <v>-198.30322265625</v>
      </c>
      <c r="V17">
        <f t="shared" si="5"/>
        <v>1.09724012319425E-2</v>
      </c>
      <c r="W17">
        <f t="shared" si="3"/>
        <v>3.8793043950265294E-3</v>
      </c>
    </row>
    <row r="18" spans="6:23" x14ac:dyDescent="0.25">
      <c r="F18">
        <f t="shared" si="4"/>
        <v>58.59375</v>
      </c>
      <c r="N18">
        <v>-196.56370000000001</v>
      </c>
      <c r="O18">
        <f t="shared" si="0"/>
        <v>-194.8394775390625</v>
      </c>
      <c r="W18">
        <f t="shared" si="3"/>
        <v>3.845283639221507E-3</v>
      </c>
    </row>
    <row r="19" spans="6:23" x14ac:dyDescent="0.25">
      <c r="F19">
        <f t="shared" si="4"/>
        <v>62.5</v>
      </c>
      <c r="J19">
        <v>-218.75</v>
      </c>
      <c r="K19">
        <v>-205.07810000000001</v>
      </c>
      <c r="L19">
        <v>-198.2422</v>
      </c>
      <c r="M19">
        <v>-194.82419999999999</v>
      </c>
      <c r="N19">
        <v>-193.11519999999999</v>
      </c>
      <c r="O19">
        <f t="shared" si="0"/>
        <v>-191.40625</v>
      </c>
      <c r="S19">
        <f>SQRT($AE$3*(J19-$O19)^2/($B$4*$B$5))</f>
        <v>0.24392322195546132</v>
      </c>
      <c r="T19">
        <f>SQRT($AF$3*(K19-$O19)^2/($B$4*$B$5))</f>
        <v>8.6239724471004531E-2</v>
      </c>
      <c r="U19">
        <f>SQRT($AG$3*(L19-$O19)^2/($B$4*$B$5))</f>
        <v>3.0490458498311956E-2</v>
      </c>
      <c r="V19">
        <f t="shared" si="5"/>
        <v>1.0779926134929398E-2</v>
      </c>
      <c r="W19">
        <f t="shared" si="3"/>
        <v>3.8112236814700114E-3</v>
      </c>
    </row>
    <row r="20" spans="6:23" x14ac:dyDescent="0.25">
      <c r="F20">
        <f t="shared" si="4"/>
        <v>66.40625</v>
      </c>
      <c r="N20">
        <v>-189.69730000000001</v>
      </c>
      <c r="O20">
        <f t="shared" si="0"/>
        <v>-188.0035400390625</v>
      </c>
      <c r="W20">
        <f t="shared" si="3"/>
        <v>3.7773475372894572E-3</v>
      </c>
    </row>
    <row r="21" spans="6:23" x14ac:dyDescent="0.25">
      <c r="F21">
        <f t="shared" si="4"/>
        <v>70.3125</v>
      </c>
      <c r="M21">
        <v>-187.98830000000001</v>
      </c>
      <c r="N21">
        <v>-186.3098</v>
      </c>
      <c r="O21">
        <f t="shared" si="0"/>
        <v>-184.63134765625</v>
      </c>
      <c r="V21">
        <f t="shared" si="5"/>
        <v>1.0587544669788418E-2</v>
      </c>
      <c r="W21">
        <f t="shared" si="3"/>
        <v>3.7432091756452062E-3</v>
      </c>
    </row>
    <row r="22" spans="6:23" x14ac:dyDescent="0.25">
      <c r="F22">
        <f t="shared" si="4"/>
        <v>74.21875</v>
      </c>
      <c r="N22">
        <v>-182.9529</v>
      </c>
      <c r="O22">
        <f t="shared" si="0"/>
        <v>-181.2896728515625</v>
      </c>
      <c r="W22">
        <f t="shared" si="3"/>
        <v>3.709254627571833E-3</v>
      </c>
    </row>
    <row r="23" spans="6:23" x14ac:dyDescent="0.25">
      <c r="F23">
        <f t="shared" si="4"/>
        <v>78.125</v>
      </c>
      <c r="L23">
        <v>-184.5703</v>
      </c>
      <c r="M23">
        <v>-181.27440000000001</v>
      </c>
      <c r="N23">
        <v>-179.62649999999999</v>
      </c>
      <c r="O23">
        <f t="shared" si="0"/>
        <v>-177.978515625</v>
      </c>
      <c r="U23">
        <f>SQRT($AG$3*(L23-$O23)^2/($B$4*$B$5))</f>
        <v>2.9401404035395068E-2</v>
      </c>
      <c r="V23">
        <f t="shared" si="5"/>
        <v>1.0394941444950394E-2</v>
      </c>
      <c r="W23">
        <f t="shared" si="3"/>
        <v>3.6752608775520498E-3</v>
      </c>
    </row>
    <row r="24" spans="6:23" x14ac:dyDescent="0.25">
      <c r="F24">
        <f t="shared" si="4"/>
        <v>82.03125</v>
      </c>
      <c r="N24">
        <v>-176.3306</v>
      </c>
      <c r="O24">
        <f t="shared" si="0"/>
        <v>-174.6978759765625</v>
      </c>
      <c r="W24">
        <f t="shared" si="3"/>
        <v>3.6412279255859212E-3</v>
      </c>
    </row>
    <row r="25" spans="6:23" x14ac:dyDescent="0.25">
      <c r="F25">
        <f t="shared" si="4"/>
        <v>85.9375</v>
      </c>
      <c r="G25" s="2"/>
      <c r="M25">
        <v>-174.68260000000001</v>
      </c>
      <c r="N25">
        <v>-173.0652</v>
      </c>
      <c r="O25">
        <f t="shared" si="0"/>
        <v>-171.44775390625</v>
      </c>
      <c r="V25">
        <f t="shared" si="5"/>
        <v>1.0202431851984401E-2</v>
      </c>
      <c r="W25">
        <f t="shared" si="3"/>
        <v>3.6071557716733822E-3</v>
      </c>
    </row>
    <row r="26" spans="6:23" x14ac:dyDescent="0.25">
      <c r="F26">
        <f t="shared" si="4"/>
        <v>89.84375</v>
      </c>
      <c r="N26">
        <v>-169.83029999999999</v>
      </c>
      <c r="O26">
        <f t="shared" si="0"/>
        <v>-168.2281494140625</v>
      </c>
      <c r="W26">
        <f t="shared" si="3"/>
        <v>3.5730444158144346E-3</v>
      </c>
    </row>
    <row r="27" spans="6:23" x14ac:dyDescent="0.25">
      <c r="F27">
        <f t="shared" si="4"/>
        <v>93.75</v>
      </c>
      <c r="K27">
        <v>-177.73439999999999</v>
      </c>
      <c r="L27">
        <v>-171.38669999999999</v>
      </c>
      <c r="M27">
        <v>-168.21289999999999</v>
      </c>
      <c r="N27">
        <v>-166.626</v>
      </c>
      <c r="O27">
        <f t="shared" si="0"/>
        <v>-165.0390625</v>
      </c>
      <c r="T27">
        <f>SQRT($AF$3*(K27-$O27)^2/($B$4*$B$5))</f>
        <v>8.0080048279231458E-2</v>
      </c>
      <c r="U27">
        <f>SQRT($AG$3*(L27-$O27)^2/($B$4*$B$5))</f>
        <v>2.8312433203297047E-2</v>
      </c>
      <c r="V27">
        <f t="shared" si="5"/>
        <v>1.0010015890890438E-2</v>
      </c>
      <c r="W27">
        <f t="shared" si="3"/>
        <v>3.5391168735263638E-3</v>
      </c>
    </row>
    <row r="28" spans="6:23" x14ac:dyDescent="0.25">
      <c r="F28">
        <f t="shared" si="4"/>
        <v>97.65625</v>
      </c>
      <c r="N28">
        <v>-163.4521</v>
      </c>
      <c r="O28">
        <f t="shared" si="0"/>
        <v>-161.8804931640625</v>
      </c>
      <c r="W28">
        <f t="shared" si="3"/>
        <v>3.50492711377466E-3</v>
      </c>
    </row>
    <row r="29" spans="6:23" x14ac:dyDescent="0.25">
      <c r="F29">
        <f t="shared" si="4"/>
        <v>101.5625</v>
      </c>
      <c r="M29">
        <v>-161.86519999999999</v>
      </c>
      <c r="N29">
        <v>-160.30879999999999</v>
      </c>
      <c r="O29">
        <f t="shared" si="0"/>
        <v>-158.75244140625</v>
      </c>
      <c r="V29">
        <f t="shared" si="5"/>
        <v>9.8173781700995229E-3</v>
      </c>
      <c r="W29">
        <f t="shared" si="3"/>
        <v>3.470921167593771E-3</v>
      </c>
    </row>
    <row r="30" spans="6:23" x14ac:dyDescent="0.25">
      <c r="F30">
        <f t="shared" si="4"/>
        <v>105.46875</v>
      </c>
      <c r="N30">
        <v>-157.196</v>
      </c>
      <c r="O30">
        <f t="shared" si="0"/>
        <v>-155.6549072265625</v>
      </c>
      <c r="W30">
        <f t="shared" si="3"/>
        <v>3.4368760194665349E-3</v>
      </c>
    </row>
    <row r="31" spans="6:23" x14ac:dyDescent="0.25">
      <c r="F31">
        <f t="shared" si="4"/>
        <v>109.375</v>
      </c>
      <c r="L31">
        <v>-158.69139999999999</v>
      </c>
      <c r="M31">
        <v>-155.6397</v>
      </c>
      <c r="N31">
        <v>-154.1138</v>
      </c>
      <c r="O31">
        <f t="shared" si="0"/>
        <v>-152.587890625</v>
      </c>
      <c r="U31">
        <f>SQRT($AG$3*(L31-$O31)^2/($B$4*$B$5))</f>
        <v>2.7223546002018029E-2</v>
      </c>
      <c r="V31">
        <f t="shared" si="5"/>
        <v>9.6251494727498041E-3</v>
      </c>
      <c r="W31">
        <f t="shared" si="3"/>
        <v>3.4030146849101141E-3</v>
      </c>
    </row>
    <row r="32" spans="6:23" x14ac:dyDescent="0.25">
      <c r="F32">
        <f t="shared" si="4"/>
        <v>113.28125</v>
      </c>
      <c r="N32">
        <v>-151.06200000000001</v>
      </c>
      <c r="O32">
        <f t="shared" si="0"/>
        <v>-149.5513916015625</v>
      </c>
      <c r="W32">
        <f t="shared" si="3"/>
        <v>3.3688911328901222E-3</v>
      </c>
    </row>
    <row r="33" spans="6:23" x14ac:dyDescent="0.25">
      <c r="F33">
        <f t="shared" si="4"/>
        <v>117.1875</v>
      </c>
      <c r="M33">
        <v>-149.5361</v>
      </c>
      <c r="N33">
        <v>-148.04079999999999</v>
      </c>
      <c r="O33">
        <f t="shared" si="0"/>
        <v>-146.54541015625</v>
      </c>
      <c r="V33">
        <f t="shared" si="5"/>
        <v>9.432383624133964E-3</v>
      </c>
      <c r="W33">
        <f t="shared" si="3"/>
        <v>3.3349513944408819E-3</v>
      </c>
    </row>
    <row r="34" spans="6:23" x14ac:dyDescent="0.25">
      <c r="F34">
        <f t="shared" si="4"/>
        <v>121.09375</v>
      </c>
      <c r="N34">
        <v>-145.05000000000001</v>
      </c>
      <c r="O34">
        <f t="shared" si="0"/>
        <v>-143.5699462890625</v>
      </c>
      <c r="W34">
        <f t="shared" si="3"/>
        <v>3.3007494385281352E-3</v>
      </c>
    </row>
    <row r="35" spans="6:23" x14ac:dyDescent="0.25">
      <c r="F35">
        <f t="shared" si="4"/>
        <v>125</v>
      </c>
      <c r="I35">
        <v>-187.5</v>
      </c>
      <c r="J35">
        <v>-164.0625</v>
      </c>
      <c r="K35">
        <v>-152.34379999999999</v>
      </c>
      <c r="L35">
        <v>-146.48439999999999</v>
      </c>
      <c r="M35">
        <v>-143.5547</v>
      </c>
      <c r="N35">
        <v>-142.0898</v>
      </c>
      <c r="O35">
        <f t="shared" si="0"/>
        <v>-140.625</v>
      </c>
      <c r="R35">
        <f>SQRT($AD$3*(I35-$O35)^2/($B$4*$B$5))</f>
        <v>0.59135919200083897</v>
      </c>
      <c r="S35">
        <f>SQRT($AE$3*(J35-$O35)^2/($B$4*$B$5))</f>
        <v>0.2090770473903954</v>
      </c>
      <c r="T35">
        <f>SQRT($AF$3*(K35-$O35)^2/($B$4*$B$5))</f>
        <v>7.3920214391673858E-2</v>
      </c>
      <c r="U35">
        <f>SQRT($AG$3*(L35-$O35)^2/($B$4*$B$5))</f>
        <v>2.6134742431558007E-2</v>
      </c>
      <c r="V35">
        <f t="shared" si="5"/>
        <v>9.2400267989592322E-3</v>
      </c>
      <c r="W35">
        <f t="shared" si="3"/>
        <v>3.2667312961861387E-3</v>
      </c>
    </row>
    <row r="36" spans="6:23" x14ac:dyDescent="0.25">
      <c r="F36">
        <f t="shared" si="4"/>
        <v>128.90625</v>
      </c>
      <c r="N36">
        <v>-139.1602</v>
      </c>
      <c r="O36">
        <f t="shared" ref="O36:O99" si="6">(-$B$2*($B$3-F36)^2)/(2*$B$3)</f>
        <v>-137.7105712890625</v>
      </c>
      <c r="W36">
        <f t="shared" si="3"/>
        <v>3.2328969674150208E-3</v>
      </c>
    </row>
    <row r="37" spans="6:23" x14ac:dyDescent="0.25">
      <c r="F37">
        <f t="shared" ref="F37:F68" si="7">F36+$AI$3</f>
        <v>132.8125</v>
      </c>
      <c r="M37">
        <v>-137.6953</v>
      </c>
      <c r="N37">
        <v>-136.261</v>
      </c>
      <c r="O37">
        <f t="shared" si="6"/>
        <v>-134.82666015625</v>
      </c>
      <c r="V37">
        <f t="shared" si="5"/>
        <v>9.0474482140875476E-3</v>
      </c>
      <c r="W37">
        <f t="shared" si="3"/>
        <v>3.198800421180269E-3</v>
      </c>
    </row>
    <row r="38" spans="6:23" x14ac:dyDescent="0.25">
      <c r="F38">
        <f t="shared" si="7"/>
        <v>136.71875</v>
      </c>
      <c r="N38">
        <v>-133.39230000000001</v>
      </c>
      <c r="O38">
        <f t="shared" si="6"/>
        <v>-131.9732666015625</v>
      </c>
      <c r="W38">
        <f t="shared" si="3"/>
        <v>3.1646646729991705E-3</v>
      </c>
    </row>
    <row r="39" spans="6:23" x14ac:dyDescent="0.25">
      <c r="F39">
        <f t="shared" si="7"/>
        <v>140.625</v>
      </c>
      <c r="L39">
        <v>-134.76560000000001</v>
      </c>
      <c r="M39">
        <v>-131.958</v>
      </c>
      <c r="N39">
        <v>-130.55420000000001</v>
      </c>
      <c r="O39">
        <f t="shared" si="6"/>
        <v>-129.150390625</v>
      </c>
      <c r="U39">
        <f>SQRT($AG$3*(L39-$O39)^2/($B$4*$B$5))</f>
        <v>2.5045576460882537E-2</v>
      </c>
      <c r="V39">
        <f t="shared" si="5"/>
        <v>8.8549632610878913E-3</v>
      </c>
      <c r="W39">
        <f t="shared" si="3"/>
        <v>3.1307127383888873E-3</v>
      </c>
    </row>
    <row r="40" spans="6:23" x14ac:dyDescent="0.25">
      <c r="F40">
        <f t="shared" si="7"/>
        <v>144.53125</v>
      </c>
      <c r="N40">
        <v>-127.7466</v>
      </c>
      <c r="O40">
        <f t="shared" si="6"/>
        <v>-126.3580322265625</v>
      </c>
      <c r="W40">
        <f t="shared" si="3"/>
        <v>3.0967216018321941E-3</v>
      </c>
    </row>
    <row r="41" spans="6:23" x14ac:dyDescent="0.25">
      <c r="F41">
        <f t="shared" si="7"/>
        <v>148.4375</v>
      </c>
      <c r="M41">
        <v>-126.3428</v>
      </c>
      <c r="N41">
        <v>-124.9695</v>
      </c>
      <c r="O41">
        <f t="shared" si="6"/>
        <v>-123.59619140625</v>
      </c>
      <c r="V41">
        <f t="shared" si="5"/>
        <v>8.6625719399603136E-3</v>
      </c>
      <c r="W41">
        <f t="shared" si="3"/>
        <v>3.062691263329123E-3</v>
      </c>
    </row>
    <row r="42" spans="6:23" x14ac:dyDescent="0.25">
      <c r="F42">
        <f t="shared" si="7"/>
        <v>152.34375</v>
      </c>
      <c r="N42">
        <v>-122.2229</v>
      </c>
      <c r="O42">
        <f t="shared" si="6"/>
        <v>-120.8648681640625</v>
      </c>
      <c r="W42">
        <f t="shared" si="3"/>
        <v>3.0286217228796745E-3</v>
      </c>
    </row>
    <row r="43" spans="6:23" x14ac:dyDescent="0.25">
      <c r="F43">
        <f t="shared" si="7"/>
        <v>156.25</v>
      </c>
      <c r="K43">
        <v>-128.90629999999999</v>
      </c>
      <c r="L43">
        <v>-123.5352</v>
      </c>
      <c r="M43">
        <v>-120.8496</v>
      </c>
      <c r="N43">
        <v>-119.5068</v>
      </c>
      <c r="O43">
        <f t="shared" si="6"/>
        <v>-118.1640625</v>
      </c>
      <c r="T43">
        <f>SQRT($AF$3*(K43-$O43)^2/($B$4*$B$5))</f>
        <v>6.7760222808331799E-2</v>
      </c>
      <c r="U43">
        <f>SQRT($AG$3*(L43-$O43)^2/($B$4*$B$5))</f>
        <v>2.3956940152060385E-2</v>
      </c>
      <c r="V43">
        <f t="shared" si="5"/>
        <v>8.4699588591357362E-3</v>
      </c>
      <c r="W43">
        <f t="shared" si="3"/>
        <v>2.9945129804838477E-3</v>
      </c>
    </row>
    <row r="44" spans="6:23" x14ac:dyDescent="0.25">
      <c r="F44">
        <f t="shared" si="7"/>
        <v>160.15625</v>
      </c>
      <c r="N44">
        <v>-116.82129999999999</v>
      </c>
      <c r="O44">
        <f t="shared" si="6"/>
        <v>-115.4937744140625</v>
      </c>
      <c r="W44">
        <f t="shared" si="3"/>
        <v>2.9605880516588353E-3</v>
      </c>
    </row>
    <row r="45" spans="6:23" x14ac:dyDescent="0.25">
      <c r="F45">
        <f t="shared" si="7"/>
        <v>164.0625</v>
      </c>
      <c r="M45">
        <v>-115.4785</v>
      </c>
      <c r="N45">
        <v>-114.16630000000001</v>
      </c>
      <c r="O45">
        <f t="shared" si="6"/>
        <v>-112.85400390625</v>
      </c>
      <c r="V45">
        <f t="shared" si="5"/>
        <v>8.2774394101832339E-3</v>
      </c>
      <c r="W45">
        <f t="shared" si="3"/>
        <v>2.9266239208874771E-3</v>
      </c>
    </row>
    <row r="46" spans="6:23" x14ac:dyDescent="0.25">
      <c r="F46">
        <f t="shared" si="7"/>
        <v>167.96875</v>
      </c>
      <c r="N46">
        <v>-111.54170000000001</v>
      </c>
      <c r="O46">
        <f t="shared" si="6"/>
        <v>-110.2447509765625</v>
      </c>
      <c r="W46">
        <f t="shared" si="3"/>
        <v>2.892397572652485E-3</v>
      </c>
    </row>
    <row r="47" spans="6:23" x14ac:dyDescent="0.25">
      <c r="F47">
        <f t="shared" si="7"/>
        <v>171.875</v>
      </c>
      <c r="L47">
        <v>-112.79300000000001</v>
      </c>
      <c r="M47">
        <v>-110.2295</v>
      </c>
      <c r="N47">
        <v>-108.9478</v>
      </c>
      <c r="O47">
        <f t="shared" si="6"/>
        <v>-107.666015625</v>
      </c>
      <c r="U47">
        <f>SQRT($AG$3*(L47-$O47)^2/($B$4*$B$5))</f>
        <v>2.2867941443022784E-2</v>
      </c>
      <c r="V47">
        <f t="shared" si="5"/>
        <v>8.0850135931028102E-3</v>
      </c>
      <c r="W47">
        <f t="shared" si="3"/>
        <v>2.8585780535055312E-3</v>
      </c>
    </row>
    <row r="48" spans="6:23" x14ac:dyDescent="0.25">
      <c r="F48">
        <f t="shared" si="7"/>
        <v>175.78125</v>
      </c>
      <c r="N48">
        <v>-106.3843</v>
      </c>
      <c r="O48">
        <f t="shared" si="6"/>
        <v>-105.1177978515625</v>
      </c>
      <c r="W48">
        <f t="shared" si="3"/>
        <v>2.8244963168949757E-3</v>
      </c>
    </row>
    <row r="49" spans="6:23" x14ac:dyDescent="0.25">
      <c r="F49">
        <f t="shared" si="7"/>
        <v>179.6875</v>
      </c>
      <c r="M49">
        <v>-105.10250000000001</v>
      </c>
      <c r="N49">
        <v>-103.85129999999999</v>
      </c>
      <c r="O49">
        <f t="shared" si="6"/>
        <v>-102.60009765625</v>
      </c>
      <c r="V49">
        <f t="shared" si="5"/>
        <v>7.8923660163253834E-3</v>
      </c>
      <c r="W49">
        <f t="shared" si="3"/>
        <v>2.7903753783380426E-3</v>
      </c>
    </row>
    <row r="50" spans="6:23" x14ac:dyDescent="0.25">
      <c r="F50">
        <f t="shared" si="7"/>
        <v>183.59375</v>
      </c>
      <c r="N50">
        <v>-101.3489</v>
      </c>
      <c r="O50">
        <f t="shared" si="6"/>
        <v>-100.1129150390625</v>
      </c>
      <c r="W50">
        <f t="shared" si="3"/>
        <v>2.7564382533519552E-3</v>
      </c>
    </row>
    <row r="51" spans="6:23" x14ac:dyDescent="0.25">
      <c r="F51">
        <f t="shared" si="7"/>
        <v>187.5</v>
      </c>
      <c r="J51">
        <v>-117.1875</v>
      </c>
      <c r="K51">
        <v>-107.42189999999999</v>
      </c>
      <c r="L51">
        <v>-102.5391</v>
      </c>
      <c r="M51">
        <v>-100.0977</v>
      </c>
      <c r="N51">
        <v>-98.876949999999994</v>
      </c>
      <c r="O51">
        <f t="shared" si="6"/>
        <v>-97.65625</v>
      </c>
      <c r="S51">
        <f>SQRT($AE$3*(J51-$O51)^2/($B$4*$B$5))</f>
        <v>0.17423087282532951</v>
      </c>
      <c r="T51">
        <f>SQRT($AF$3*(K51-$O51)^2/($B$4*$B$5))</f>
        <v>6.1600073529205226E-2</v>
      </c>
      <c r="U51">
        <f>SQRT($AG$3*(L51-$O51)^2/($B$4*$B$5))</f>
        <v>2.1779026364804124E-2</v>
      </c>
      <c r="V51">
        <f t="shared" si="5"/>
        <v>7.7001274629890691E-3</v>
      </c>
      <c r="W51">
        <f t="shared" si="3"/>
        <v>2.7223504186608466E-3</v>
      </c>
    </row>
    <row r="52" spans="6:23" x14ac:dyDescent="0.25">
      <c r="F52">
        <f t="shared" si="7"/>
        <v>191.40625</v>
      </c>
      <c r="N52">
        <v>-96.435550000000006</v>
      </c>
      <c r="O52">
        <f t="shared" si="6"/>
        <v>-95.2301025390625</v>
      </c>
      <c r="W52">
        <f t="shared" si="3"/>
        <v>2.6883348897820034E-3</v>
      </c>
    </row>
    <row r="53" spans="6:23" x14ac:dyDescent="0.25">
      <c r="F53">
        <f t="shared" si="7"/>
        <v>195.3125</v>
      </c>
      <c r="M53">
        <v>-95.214839999999995</v>
      </c>
      <c r="N53">
        <v>-94.024659999999997</v>
      </c>
      <c r="O53">
        <f t="shared" si="6"/>
        <v>-92.83447265625</v>
      </c>
      <c r="V53">
        <f t="shared" si="5"/>
        <v>7.5074779150142964E-3</v>
      </c>
      <c r="W53">
        <f t="shared" si="3"/>
        <v>2.6543024605084481E-3</v>
      </c>
    </row>
    <row r="54" spans="6:23" x14ac:dyDescent="0.25">
      <c r="F54">
        <f t="shared" si="7"/>
        <v>199.21875</v>
      </c>
      <c r="N54">
        <v>-91.644289999999998</v>
      </c>
      <c r="O54">
        <f t="shared" si="6"/>
        <v>-90.4693603515625</v>
      </c>
      <c r="W54">
        <f t="shared" si="3"/>
        <v>2.6202754323919725E-3</v>
      </c>
    </row>
    <row r="55" spans="6:23" x14ac:dyDescent="0.25">
      <c r="F55">
        <f t="shared" si="7"/>
        <v>203.125</v>
      </c>
      <c r="L55">
        <v>-92.773439999999994</v>
      </c>
      <c r="M55">
        <v>-90.454099999999997</v>
      </c>
      <c r="N55">
        <v>-89.294439999999994</v>
      </c>
      <c r="O55">
        <f t="shared" si="6"/>
        <v>-88.134765625</v>
      </c>
      <c r="U55">
        <f>SQRT($AG$3*(L55-$O55)^2/($B$4*$B$5))</f>
        <v>2.0689927298783713E-2</v>
      </c>
      <c r="V55">
        <f t="shared" si="5"/>
        <v>7.3149850772254348E-3</v>
      </c>
      <c r="W55">
        <f t="shared" si="3"/>
        <v>2.5862538054325442E-3</v>
      </c>
    </row>
    <row r="56" spans="6:23" x14ac:dyDescent="0.25">
      <c r="F56">
        <f t="shared" si="7"/>
        <v>207.03125</v>
      </c>
      <c r="N56">
        <v>-86.975099999999998</v>
      </c>
      <c r="O56">
        <f t="shared" si="6"/>
        <v>-85.8306884765625</v>
      </c>
      <c r="W56">
        <f t="shared" si="3"/>
        <v>2.5522152780784674E-3</v>
      </c>
    </row>
    <row r="57" spans="6:23" x14ac:dyDescent="0.25">
      <c r="F57">
        <f t="shared" si="7"/>
        <v>210.9375</v>
      </c>
      <c r="M57">
        <v>-85.815430000000006</v>
      </c>
      <c r="N57">
        <v>-84.686279999999996</v>
      </c>
      <c r="O57">
        <f t="shared" si="6"/>
        <v>-83.55712890625</v>
      </c>
      <c r="V57">
        <f t="shared" si="5"/>
        <v>7.1224912538379453E-3</v>
      </c>
      <c r="W57">
        <f t="shared" si="3"/>
        <v>2.5181821518814383E-3</v>
      </c>
    </row>
    <row r="58" spans="6:23" x14ac:dyDescent="0.25">
      <c r="F58">
        <f t="shared" si="7"/>
        <v>214.84375</v>
      </c>
      <c r="N58">
        <v>-82.427980000000005</v>
      </c>
      <c r="O58">
        <f t="shared" si="6"/>
        <v>-81.3140869140625</v>
      </c>
      <c r="W58">
        <f t="shared" si="3"/>
        <v>2.4841544268414885E-3</v>
      </c>
    </row>
    <row r="59" spans="6:23" x14ac:dyDescent="0.25">
      <c r="F59">
        <f t="shared" si="7"/>
        <v>218.75</v>
      </c>
      <c r="K59">
        <v>-87.890630000000002</v>
      </c>
      <c r="L59">
        <v>-83.496089999999995</v>
      </c>
      <c r="M59">
        <v>-81.298829999999995</v>
      </c>
      <c r="N59">
        <v>-80.200199999999995</v>
      </c>
      <c r="O59">
        <f t="shared" si="6"/>
        <v>-79.1015625</v>
      </c>
      <c r="T59">
        <f>SQRT($AF$3*(K59-$O59)^2/($B$4*$B$5))</f>
        <v>5.5439955789235572E-2</v>
      </c>
      <c r="U59">
        <f>SQRT($AG$3*(L59-$O59)^2/($B$4*$B$5))</f>
        <v>1.9600956466685759E-2</v>
      </c>
      <c r="V59">
        <f t="shared" si="5"/>
        <v>6.9299964448517369E-3</v>
      </c>
      <c r="W59">
        <f t="shared" si="3"/>
        <v>2.4501321029585551E-3</v>
      </c>
    </row>
    <row r="60" spans="6:23" x14ac:dyDescent="0.25">
      <c r="F60">
        <f t="shared" si="7"/>
        <v>222.65625</v>
      </c>
      <c r="N60">
        <v>-78.002930000000006</v>
      </c>
      <c r="O60">
        <f t="shared" si="6"/>
        <v>-76.9195556640625</v>
      </c>
      <c r="W60">
        <f t="shared" si="3"/>
        <v>2.4160928786810046E-3</v>
      </c>
    </row>
    <row r="61" spans="6:23" x14ac:dyDescent="0.25">
      <c r="F61">
        <f t="shared" si="7"/>
        <v>226.5625</v>
      </c>
      <c r="M61">
        <v>-76.904300000000006</v>
      </c>
      <c r="N61">
        <v>-75.836179999999999</v>
      </c>
      <c r="O61">
        <f t="shared" si="6"/>
        <v>-74.76806640625</v>
      </c>
      <c r="V61">
        <f t="shared" si="5"/>
        <v>6.7375006502669466E-3</v>
      </c>
      <c r="W61">
        <f t="shared" si="3"/>
        <v>2.38205905556047E-3</v>
      </c>
    </row>
    <row r="62" spans="6:23" x14ac:dyDescent="0.25">
      <c r="F62">
        <f t="shared" si="7"/>
        <v>230.46875</v>
      </c>
      <c r="N62">
        <v>-73.699950000000001</v>
      </c>
      <c r="O62">
        <f t="shared" si="6"/>
        <v>-72.6470947265625</v>
      </c>
      <c r="W62">
        <f t="shared" si="3"/>
        <v>2.3480306335970148E-3</v>
      </c>
    </row>
    <row r="63" spans="6:23" x14ac:dyDescent="0.25">
      <c r="F63">
        <f t="shared" si="7"/>
        <v>234.375</v>
      </c>
      <c r="L63">
        <v>-74.707030000000003</v>
      </c>
      <c r="M63">
        <v>-72.631839999999997</v>
      </c>
      <c r="N63">
        <v>-71.594229999999996</v>
      </c>
      <c r="O63">
        <f t="shared" si="6"/>
        <v>-70.556640625</v>
      </c>
      <c r="U63">
        <f>SQRT($AG$3*(L63-$O63)^2/($B$4*$B$5))</f>
        <v>1.8512024662303346E-2</v>
      </c>
      <c r="V63">
        <f t="shared" si="5"/>
        <v>6.5450038700834356E-3</v>
      </c>
      <c r="W63">
        <f t="shared" si="3"/>
        <v>2.313985311238879E-3</v>
      </c>
    </row>
    <row r="64" spans="6:23" x14ac:dyDescent="0.25">
      <c r="F64">
        <f t="shared" si="7"/>
        <v>238.28125</v>
      </c>
      <c r="N64">
        <v>-69.519040000000004</v>
      </c>
      <c r="O64">
        <f t="shared" si="6"/>
        <v>-68.4967041015625</v>
      </c>
      <c r="W64">
        <f t="shared" si="3"/>
        <v>2.2799676915895521E-3</v>
      </c>
    </row>
    <row r="65" spans="6:23" x14ac:dyDescent="0.25">
      <c r="F65">
        <f t="shared" si="7"/>
        <v>242.1875</v>
      </c>
      <c r="M65">
        <v>-68.481449999999995</v>
      </c>
      <c r="N65">
        <v>-67.474369999999993</v>
      </c>
      <c r="O65">
        <f t="shared" si="6"/>
        <v>-66.46728515625</v>
      </c>
      <c r="V65">
        <f t="shared" si="5"/>
        <v>6.3525061043012985E-3</v>
      </c>
      <c r="W65">
        <f t="shared" si="3"/>
        <v>2.2459554730972406E-3</v>
      </c>
    </row>
    <row r="66" spans="6:23" x14ac:dyDescent="0.25">
      <c r="F66">
        <f t="shared" si="7"/>
        <v>246.09375</v>
      </c>
      <c r="N66">
        <v>-65.460210000000004</v>
      </c>
      <c r="O66">
        <f t="shared" si="6"/>
        <v>-64.4683837890625</v>
      </c>
      <c r="W66">
        <f t="shared" si="3"/>
        <v>2.211926354210312E-3</v>
      </c>
    </row>
    <row r="67" spans="6:23" x14ac:dyDescent="0.25">
      <c r="F67">
        <f t="shared" si="7"/>
        <v>250</v>
      </c>
      <c r="H67">
        <v>-125</v>
      </c>
      <c r="I67">
        <v>-93.75</v>
      </c>
      <c r="J67">
        <v>-78.125</v>
      </c>
      <c r="K67">
        <v>-70.3125</v>
      </c>
      <c r="L67">
        <v>-66.40625</v>
      </c>
      <c r="M67">
        <v>-64.453130000000002</v>
      </c>
      <c r="N67">
        <v>-63.476559999999999</v>
      </c>
      <c r="O67">
        <f t="shared" si="6"/>
        <v>-62.5</v>
      </c>
      <c r="Q67">
        <f>SQRT($AC$3*(H67-$O67)^2/($B$4*$B$5))</f>
        <v>1.1150775860821089</v>
      </c>
      <c r="R67">
        <f>SQRT($AD$3*(I67-$O67)^2/($B$4*$B$5))</f>
        <v>0.39423946133389265</v>
      </c>
      <c r="S67">
        <f>SQRT($AE$3*(J67-$O67)^2/($B$4*$B$5))</f>
        <v>0.13938469826026362</v>
      </c>
      <c r="T67">
        <f>SQRT($AF$3*(K67-$O67)^2/($B$4*$B$5))</f>
        <v>4.9279932666736581E-2</v>
      </c>
      <c r="U67">
        <f>SQRT($AG$3*(L67-$O67)^2/($B$4*$B$5))</f>
        <v>1.7423087282532952E-2</v>
      </c>
      <c r="V67">
        <f t="shared" si="5"/>
        <v>6.1600073529205308E-3</v>
      </c>
      <c r="W67">
        <f t="shared" si="3"/>
        <v>2.1778803349286869E-3</v>
      </c>
    </row>
    <row r="68" spans="6:23" x14ac:dyDescent="0.25">
      <c r="F68">
        <f t="shared" si="7"/>
        <v>253.90625</v>
      </c>
      <c r="N68">
        <v>-61.523440000000001</v>
      </c>
      <c r="O68">
        <f t="shared" si="6"/>
        <v>-60.5621337890625</v>
      </c>
      <c r="W68">
        <f t="shared" ref="W68:W131" si="8">SQRT($AI$3*(N68-$O68)^2/($B$4*$B$5))</f>
        <v>2.143862018355854E-3</v>
      </c>
    </row>
    <row r="69" spans="6:23" x14ac:dyDescent="0.25">
      <c r="F69">
        <f t="shared" ref="F69:F100" si="9">F68+$AI$3</f>
        <v>257.8125</v>
      </c>
      <c r="M69">
        <v>-60.546880000000002</v>
      </c>
      <c r="N69">
        <v>-59.600830000000002</v>
      </c>
      <c r="O69">
        <f t="shared" si="6"/>
        <v>-58.65478515625</v>
      </c>
      <c r="V69">
        <f t="shared" ref="V69:V131" si="10">SQRT($AH$3*(M69-$O69)^2/($B$4*$B$5))</f>
        <v>5.9675076159410919E-3</v>
      </c>
      <c r="W69">
        <f t="shared" si="8"/>
        <v>2.1098268013883563E-3</v>
      </c>
    </row>
    <row r="70" spans="6:23" x14ac:dyDescent="0.25">
      <c r="F70">
        <f t="shared" si="9"/>
        <v>261.71875</v>
      </c>
      <c r="N70">
        <v>-57.708739999999999</v>
      </c>
      <c r="O70">
        <f t="shared" si="6"/>
        <v>-56.7779541015625</v>
      </c>
      <c r="W70">
        <f t="shared" si="8"/>
        <v>2.0757969855779062E-3</v>
      </c>
    </row>
    <row r="71" spans="6:23" x14ac:dyDescent="0.25">
      <c r="F71">
        <f t="shared" si="9"/>
        <v>265.625</v>
      </c>
      <c r="L71">
        <v>-58.59375</v>
      </c>
      <c r="M71">
        <v>-56.762700000000002</v>
      </c>
      <c r="N71">
        <v>-55.847169999999998</v>
      </c>
      <c r="O71">
        <f t="shared" si="6"/>
        <v>-54.931640625</v>
      </c>
      <c r="U71">
        <f>SQRT($AG$3*(L71-$O71)^2/($B$4*$B$5))</f>
        <v>1.6334144327374643E-2</v>
      </c>
      <c r="V71">
        <f t="shared" si="10"/>
        <v>5.7750068933630008E-3</v>
      </c>
      <c r="W71">
        <f t="shared" si="8"/>
        <v>2.0417725709245202E-3</v>
      </c>
    </row>
    <row r="72" spans="6:23" x14ac:dyDescent="0.25">
      <c r="F72">
        <f t="shared" si="9"/>
        <v>269.53125</v>
      </c>
      <c r="N72">
        <v>-54.016109999999998</v>
      </c>
      <c r="O72">
        <f t="shared" si="6"/>
        <v>-53.1158447265625</v>
      </c>
      <c r="W72">
        <f t="shared" si="8"/>
        <v>2.0077312558764689E-3</v>
      </c>
    </row>
    <row r="73" spans="6:23" x14ac:dyDescent="0.25">
      <c r="F73">
        <f t="shared" si="9"/>
        <v>273.4375</v>
      </c>
      <c r="M73">
        <v>-53.100589999999997</v>
      </c>
      <c r="N73">
        <v>-52.21557</v>
      </c>
      <c r="O73">
        <f t="shared" si="6"/>
        <v>-51.33056640625</v>
      </c>
      <c r="V73">
        <f t="shared" si="10"/>
        <v>5.5825051851862376E-3</v>
      </c>
      <c r="W73">
        <f t="shared" si="8"/>
        <v>1.9736953419854817E-3</v>
      </c>
    </row>
    <row r="74" spans="6:23" x14ac:dyDescent="0.25">
      <c r="F74">
        <f t="shared" si="9"/>
        <v>277.34375</v>
      </c>
      <c r="N74">
        <v>-50.445549999999997</v>
      </c>
      <c r="O74">
        <f t="shared" si="6"/>
        <v>-49.5758056640625</v>
      </c>
      <c r="W74">
        <f t="shared" si="8"/>
        <v>1.9396648292515422E-3</v>
      </c>
    </row>
    <row r="75" spans="6:23" x14ac:dyDescent="0.25">
      <c r="F75">
        <f t="shared" si="9"/>
        <v>281.25</v>
      </c>
      <c r="K75">
        <v>-54.6875</v>
      </c>
      <c r="L75">
        <v>-51.269530000000003</v>
      </c>
      <c r="M75">
        <v>-49.560549999999999</v>
      </c>
      <c r="N75">
        <v>-48.706049999999998</v>
      </c>
      <c r="O75">
        <f t="shared" si="6"/>
        <v>-47.8515625</v>
      </c>
      <c r="T75">
        <f>SQRT($AF$3*(K75-$O75)^2/($B$4*$B$5))</f>
        <v>4.3119941083394508E-2</v>
      </c>
      <c r="U75">
        <f>SQRT($AG$3*(L75-$O75)^2/($B$4*$B$5))</f>
        <v>1.5245195796828417E-2</v>
      </c>
      <c r="V75">
        <f t="shared" si="10"/>
        <v>5.3900024914108448E-3</v>
      </c>
      <c r="W75">
        <f t="shared" si="8"/>
        <v>1.9056397176746666E-3</v>
      </c>
    </row>
    <row r="76" spans="6:23" x14ac:dyDescent="0.25">
      <c r="F76">
        <f t="shared" si="9"/>
        <v>285.15625</v>
      </c>
      <c r="N76">
        <v>-46.997070000000001</v>
      </c>
      <c r="O76">
        <f t="shared" si="6"/>
        <v>-46.1578369140625</v>
      </c>
      <c r="W76">
        <f t="shared" si="8"/>
        <v>1.871620007254855E-3</v>
      </c>
    </row>
    <row r="77" spans="6:23" x14ac:dyDescent="0.25">
      <c r="F77">
        <f t="shared" si="9"/>
        <v>289.0625</v>
      </c>
      <c r="M77">
        <v>-46.142580000000002</v>
      </c>
      <c r="N77">
        <v>-45.318600000000004</v>
      </c>
      <c r="O77">
        <f t="shared" si="6"/>
        <v>-44.49462890625</v>
      </c>
      <c r="V77">
        <f t="shared" si="10"/>
        <v>5.1974988120368016E-3</v>
      </c>
      <c r="W77">
        <f t="shared" si="8"/>
        <v>1.837583396440378E-3</v>
      </c>
    </row>
    <row r="78" spans="6:23" x14ac:dyDescent="0.25">
      <c r="F78">
        <f t="shared" si="9"/>
        <v>292.96875</v>
      </c>
      <c r="N78">
        <v>-43.670650000000002</v>
      </c>
      <c r="O78">
        <f t="shared" si="6"/>
        <v>-42.8619384765625</v>
      </c>
      <c r="W78">
        <f t="shared" si="8"/>
        <v>1.8035521867829491E-3</v>
      </c>
    </row>
    <row r="79" spans="6:23" x14ac:dyDescent="0.25">
      <c r="F79">
        <f t="shared" si="9"/>
        <v>296.875</v>
      </c>
      <c r="L79">
        <v>-44.433590000000002</v>
      </c>
      <c r="M79">
        <v>-42.846679999999999</v>
      </c>
      <c r="N79">
        <v>-42.053220000000003</v>
      </c>
      <c r="O79">
        <f t="shared" si="6"/>
        <v>-41.259765625</v>
      </c>
      <c r="U79">
        <f>SQRT($AG$3*(L79-$O79)^2/($B$4*$B$5))</f>
        <v>1.4156241690894241E-2</v>
      </c>
      <c r="V79">
        <f t="shared" si="10"/>
        <v>5.0049941470640853E-3</v>
      </c>
      <c r="W79">
        <f t="shared" si="8"/>
        <v>1.7695263782825839E-3</v>
      </c>
    </row>
    <row r="80" spans="6:23" x14ac:dyDescent="0.25">
      <c r="F80">
        <f t="shared" si="9"/>
        <v>300.78125</v>
      </c>
      <c r="N80">
        <v>-40.46631</v>
      </c>
      <c r="O80">
        <f t="shared" si="6"/>
        <v>-39.6881103515625</v>
      </c>
      <c r="W80">
        <f t="shared" si="8"/>
        <v>1.7355059709392665E-3</v>
      </c>
    </row>
    <row r="81" spans="6:23" x14ac:dyDescent="0.25">
      <c r="F81">
        <f t="shared" si="9"/>
        <v>304.6875</v>
      </c>
      <c r="M81">
        <v>-39.672849999999997</v>
      </c>
      <c r="N81">
        <v>-38.909910000000004</v>
      </c>
      <c r="O81">
        <f t="shared" si="6"/>
        <v>-38.14697265625</v>
      </c>
      <c r="V81">
        <f t="shared" si="10"/>
        <v>4.8124884964927178E-3</v>
      </c>
      <c r="W81">
        <f t="shared" si="8"/>
        <v>1.7014686632013003E-3</v>
      </c>
    </row>
    <row r="82" spans="6:23" x14ac:dyDescent="0.25">
      <c r="F82">
        <f t="shared" si="9"/>
        <v>308.59375</v>
      </c>
      <c r="N82">
        <v>-37.384030000000003</v>
      </c>
      <c r="O82">
        <f t="shared" si="6"/>
        <v>-36.6363525390625</v>
      </c>
      <c r="W82">
        <f t="shared" si="8"/>
        <v>1.6674367566203816E-3</v>
      </c>
    </row>
    <row r="83" spans="6:23" x14ac:dyDescent="0.25">
      <c r="F83">
        <f t="shared" si="9"/>
        <v>312.5</v>
      </c>
      <c r="J83">
        <v>-46.875</v>
      </c>
      <c r="K83">
        <v>-41.015630000000002</v>
      </c>
      <c r="L83">
        <v>-38.085940000000001</v>
      </c>
      <c r="M83">
        <v>-36.621090000000002</v>
      </c>
      <c r="N83">
        <v>-35.888669999999998</v>
      </c>
      <c r="O83">
        <f t="shared" si="6"/>
        <v>-35.15625</v>
      </c>
      <c r="S83">
        <f>SQRT($AE$3*(J83-$O83)^2/($B$4*$B$5))</f>
        <v>0.1045385236951977</v>
      </c>
      <c r="T83">
        <f>SQRT($AF$3*(K83-$O83)^2/($B$4*$B$5))</f>
        <v>3.6959981039209354E-2</v>
      </c>
      <c r="U83">
        <f>SQRT($AG$3*(L83-$O83)^2/($B$4*$B$5))</f>
        <v>1.3067326612675576E-2</v>
      </c>
      <c r="V83">
        <f t="shared" si="10"/>
        <v>4.6199818603227224E-3</v>
      </c>
      <c r="W83">
        <f t="shared" si="8"/>
        <v>1.6334102511965111E-3</v>
      </c>
    </row>
    <row r="84" spans="6:23" x14ac:dyDescent="0.25">
      <c r="F84">
        <f t="shared" si="9"/>
        <v>316.40625</v>
      </c>
      <c r="N84">
        <v>-34.423830000000002</v>
      </c>
      <c r="O84">
        <f t="shared" si="6"/>
        <v>-33.7066650390625</v>
      </c>
      <c r="W84">
        <f t="shared" si="8"/>
        <v>1.5993891469297202E-3</v>
      </c>
    </row>
    <row r="85" spans="6:23" x14ac:dyDescent="0.25">
      <c r="F85">
        <f t="shared" si="9"/>
        <v>320.3125</v>
      </c>
      <c r="M85">
        <v>-33.691409999999998</v>
      </c>
      <c r="N85">
        <v>-32.9895</v>
      </c>
      <c r="O85">
        <f t="shared" si="6"/>
        <v>-32.28759765625</v>
      </c>
      <c r="V85">
        <f t="shared" si="10"/>
        <v>4.4275057777109477E-3</v>
      </c>
      <c r="W85">
        <f t="shared" si="8"/>
        <v>1.5653511422682484E-3</v>
      </c>
    </row>
    <row r="86" spans="6:23" x14ac:dyDescent="0.25">
      <c r="F86">
        <f t="shared" si="9"/>
        <v>324.21875</v>
      </c>
      <c r="N86">
        <v>-31.58569</v>
      </c>
      <c r="O86">
        <f t="shared" si="6"/>
        <v>-30.8990478515625</v>
      </c>
      <c r="W86">
        <f t="shared" si="8"/>
        <v>1.5313185387638402E-3</v>
      </c>
    </row>
    <row r="87" spans="6:23" x14ac:dyDescent="0.25">
      <c r="F87">
        <f t="shared" si="9"/>
        <v>328.125</v>
      </c>
      <c r="L87">
        <v>-32.226559999999999</v>
      </c>
      <c r="M87">
        <v>-30.883790000000001</v>
      </c>
      <c r="N87">
        <v>-30.212399999999999</v>
      </c>
      <c r="O87">
        <f t="shared" si="6"/>
        <v>-29.541015625</v>
      </c>
      <c r="U87">
        <f>SQRT($AG$3*(L87-$O87)^2/($B$4*$B$5))</f>
        <v>1.1978361355965538E-2</v>
      </c>
      <c r="V87">
        <f t="shared" si="10"/>
        <v>4.2349971703436384E-3</v>
      </c>
      <c r="W87">
        <f t="shared" si="8"/>
        <v>1.4972913364164882E-3</v>
      </c>
    </row>
    <row r="88" spans="6:23" x14ac:dyDescent="0.25">
      <c r="F88">
        <f t="shared" si="9"/>
        <v>332.03125</v>
      </c>
      <c r="N88">
        <v>-28.869630000000001</v>
      </c>
      <c r="O88">
        <f t="shared" si="6"/>
        <v>-28.2135009765625</v>
      </c>
      <c r="W88">
        <f t="shared" si="8"/>
        <v>1.4632695352261996E-3</v>
      </c>
    </row>
    <row r="89" spans="6:23" x14ac:dyDescent="0.25">
      <c r="F89">
        <f t="shared" si="9"/>
        <v>335.9375</v>
      </c>
      <c r="M89">
        <v>-28.198239999999998</v>
      </c>
      <c r="N89">
        <v>-27.557369999999999</v>
      </c>
      <c r="O89">
        <f t="shared" si="6"/>
        <v>-26.91650390625</v>
      </c>
      <c r="V89">
        <f t="shared" si="10"/>
        <v>4.042487577377657E-3</v>
      </c>
      <c r="W89">
        <f t="shared" si="8"/>
        <v>1.4292308336412384E-3</v>
      </c>
    </row>
    <row r="90" spans="6:23" x14ac:dyDescent="0.25">
      <c r="F90">
        <f t="shared" si="9"/>
        <v>339.84375</v>
      </c>
      <c r="N90">
        <v>-26.27563</v>
      </c>
      <c r="O90">
        <f t="shared" si="6"/>
        <v>-25.6500244140625</v>
      </c>
      <c r="W90">
        <f t="shared" si="8"/>
        <v>1.3951975332133406E-3</v>
      </c>
    </row>
    <row r="91" spans="6:23" x14ac:dyDescent="0.25">
      <c r="F91">
        <f t="shared" si="9"/>
        <v>343.75</v>
      </c>
      <c r="K91">
        <v>-29.296880000000002</v>
      </c>
      <c r="L91">
        <v>-26.85547</v>
      </c>
      <c r="M91">
        <v>-25.63477</v>
      </c>
      <c r="N91">
        <v>-25.02441</v>
      </c>
      <c r="O91">
        <f t="shared" si="6"/>
        <v>-24.4140625</v>
      </c>
      <c r="T91">
        <f>SQRT($AF$3*(K91-$O91)^2/($B$4*$B$5))</f>
        <v>3.0799989455867281E-2</v>
      </c>
      <c r="U91">
        <f>SQRT($AG$3*(L91-$O91)^2/($B$4*$B$5))</f>
        <v>1.0889435126971027E-2</v>
      </c>
      <c r="V91">
        <f t="shared" si="10"/>
        <v>3.8500085379699414E-3</v>
      </c>
      <c r="W91">
        <f t="shared" si="8"/>
        <v>1.3611696339424989E-3</v>
      </c>
    </row>
    <row r="92" spans="6:23" x14ac:dyDescent="0.25">
      <c r="F92">
        <f t="shared" si="9"/>
        <v>347.65625</v>
      </c>
      <c r="N92">
        <v>-23.803709999999999</v>
      </c>
      <c r="O92">
        <f t="shared" si="6"/>
        <v>-23.2086181640625</v>
      </c>
      <c r="W92">
        <f t="shared" si="8"/>
        <v>1.327147135828713E-3</v>
      </c>
    </row>
    <row r="93" spans="6:23" x14ac:dyDescent="0.25">
      <c r="F93">
        <f t="shared" si="9"/>
        <v>351.5625</v>
      </c>
      <c r="M93">
        <v>-23.193359999999998</v>
      </c>
      <c r="N93">
        <v>-22.613530000000001</v>
      </c>
      <c r="O93">
        <f t="shared" si="6"/>
        <v>-22.03369140625</v>
      </c>
      <c r="V93">
        <f t="shared" si="10"/>
        <v>3.6574969738066578E-3</v>
      </c>
      <c r="W93">
        <f t="shared" si="8"/>
        <v>1.2931300388719909E-3</v>
      </c>
    </row>
    <row r="94" spans="6:23" x14ac:dyDescent="0.25">
      <c r="F94">
        <f t="shared" si="9"/>
        <v>355.46875</v>
      </c>
      <c r="N94">
        <v>-21.453859999999999</v>
      </c>
      <c r="O94">
        <f t="shared" si="6"/>
        <v>-20.8892822265625</v>
      </c>
      <c r="W94">
        <f t="shared" si="8"/>
        <v>1.2590960415205959E-3</v>
      </c>
    </row>
    <row r="95" spans="6:23" x14ac:dyDescent="0.25">
      <c r="F95">
        <f t="shared" si="9"/>
        <v>359.375</v>
      </c>
      <c r="L95">
        <v>-21.972660000000001</v>
      </c>
      <c r="M95">
        <v>-20.874020000000002</v>
      </c>
      <c r="N95">
        <v>-20.32471</v>
      </c>
      <c r="O95">
        <f t="shared" si="6"/>
        <v>-19.775390625</v>
      </c>
      <c r="U95">
        <f>SQRT($AG$3*(L95-$O95)^2/($B$4*$B$5))</f>
        <v>9.8005033225885812E-3</v>
      </c>
      <c r="V95">
        <f t="shared" si="10"/>
        <v>3.4649844240447346E-3</v>
      </c>
      <c r="W95">
        <f t="shared" si="8"/>
        <v>1.2250674453262646E-3</v>
      </c>
    </row>
    <row r="96" spans="6:23" x14ac:dyDescent="0.25">
      <c r="F96">
        <f t="shared" si="9"/>
        <v>363.28125</v>
      </c>
      <c r="N96">
        <v>-19.22607</v>
      </c>
      <c r="O96">
        <f t="shared" si="6"/>
        <v>-18.6920166015625</v>
      </c>
      <c r="W96">
        <f t="shared" si="8"/>
        <v>1.1910219487372684E-3</v>
      </c>
    </row>
    <row r="97" spans="6:23" x14ac:dyDescent="0.25">
      <c r="F97">
        <f t="shared" si="9"/>
        <v>367.1875</v>
      </c>
      <c r="M97">
        <v>-18.676760000000002</v>
      </c>
      <c r="N97">
        <v>-18.157959999999999</v>
      </c>
      <c r="O97">
        <f t="shared" si="6"/>
        <v>-17.63916015625</v>
      </c>
      <c r="V97">
        <f t="shared" si="10"/>
        <v>3.2725024278410547E-3</v>
      </c>
      <c r="W97">
        <f t="shared" si="8"/>
        <v>1.1570041548570487E-3</v>
      </c>
    </row>
    <row r="98" spans="6:23" x14ac:dyDescent="0.25">
      <c r="F98">
        <f t="shared" si="9"/>
        <v>371.09375</v>
      </c>
      <c r="N98">
        <v>-17.120360000000002</v>
      </c>
      <c r="O98">
        <f t="shared" si="6"/>
        <v>-16.6168212890625</v>
      </c>
      <c r="W98">
        <f t="shared" si="8"/>
        <v>1.1229694605821721E-3</v>
      </c>
    </row>
    <row r="99" spans="6:23" x14ac:dyDescent="0.25">
      <c r="F99">
        <f t="shared" si="9"/>
        <v>375</v>
      </c>
      <c r="I99">
        <v>-31.25</v>
      </c>
      <c r="J99">
        <v>-23.4375</v>
      </c>
      <c r="K99">
        <v>-19.53125</v>
      </c>
      <c r="L99">
        <v>-17.578130000000002</v>
      </c>
      <c r="M99">
        <v>-16.601559999999999</v>
      </c>
      <c r="N99">
        <v>-16.11328</v>
      </c>
      <c r="O99">
        <f t="shared" si="6"/>
        <v>-15.625</v>
      </c>
      <c r="R99">
        <f>SQRT($AD$3*(I99-$O99)^2/($B$4*$B$5))</f>
        <v>0.19711973066694632</v>
      </c>
      <c r="S99">
        <f>SQRT($AE$3*(J99-$O99)^2/($B$4*$B$5))</f>
        <v>6.9692349130131809E-2</v>
      </c>
      <c r="T99">
        <f>SQRT($AF$3*(K99-$O99)^2/($B$4*$B$5))</f>
        <v>2.4639966333368291E-2</v>
      </c>
      <c r="U99">
        <f>SQRT($AG$3*(L99-$O99)^2/($B$4*$B$5))</f>
        <v>8.711565942818203E-3</v>
      </c>
      <c r="V99">
        <f t="shared" si="10"/>
        <v>3.0799879068818072E-3</v>
      </c>
      <c r="W99">
        <f t="shared" si="8"/>
        <v>1.0889401674643434E-3</v>
      </c>
    </row>
    <row r="100" spans="6:23" x14ac:dyDescent="0.25">
      <c r="F100">
        <f t="shared" si="9"/>
        <v>378.90625</v>
      </c>
      <c r="N100">
        <v>-15.13672</v>
      </c>
      <c r="O100">
        <f t="shared" ref="O100:O131" si="11">(-$B$2*($B$3-F100)^2)/(2*$B$3)</f>
        <v>-14.6636962890625</v>
      </c>
      <c r="W100">
        <f t="shared" si="8"/>
        <v>1.0549162755035784E-3</v>
      </c>
    </row>
    <row r="101" spans="6:23" x14ac:dyDescent="0.25">
      <c r="F101">
        <f t="shared" ref="F101:F131" si="12">F100+$AI$3</f>
        <v>382.8125</v>
      </c>
      <c r="M101">
        <v>-14.648440000000001</v>
      </c>
      <c r="N101">
        <v>-14.190670000000001</v>
      </c>
      <c r="O101">
        <f t="shared" si="11"/>
        <v>-13.73291015625</v>
      </c>
      <c r="V101">
        <f t="shared" si="10"/>
        <v>2.8875039394808261E-3</v>
      </c>
      <c r="W101">
        <f t="shared" si="8"/>
        <v>1.0208754831481483E-3</v>
      </c>
    </row>
    <row r="102" spans="6:23" x14ac:dyDescent="0.25">
      <c r="F102">
        <f t="shared" si="12"/>
        <v>386.71875</v>
      </c>
      <c r="N102">
        <v>-13.27515</v>
      </c>
      <c r="O102">
        <f t="shared" si="11"/>
        <v>-12.8326416015625</v>
      </c>
      <c r="W102">
        <f t="shared" si="8"/>
        <v>9.8686239350149509E-4</v>
      </c>
    </row>
    <row r="103" spans="6:23" x14ac:dyDescent="0.25">
      <c r="F103">
        <f t="shared" si="12"/>
        <v>390.625</v>
      </c>
      <c r="L103">
        <v>-13.67188</v>
      </c>
      <c r="M103">
        <v>-12.81738</v>
      </c>
      <c r="N103">
        <v>-12.390140000000001</v>
      </c>
      <c r="O103">
        <f t="shared" si="11"/>
        <v>-11.962890625</v>
      </c>
      <c r="U103">
        <f>SQRT($AG$3*(L103-$O103)^2/($B$4*$B$5))</f>
        <v>7.6226229876598869E-3</v>
      </c>
      <c r="V103">
        <f t="shared" si="10"/>
        <v>2.6949874473242773E-3</v>
      </c>
      <c r="W103">
        <f t="shared" si="8"/>
        <v>9.5283240346018077E-4</v>
      </c>
    </row>
    <row r="104" spans="6:23" x14ac:dyDescent="0.25">
      <c r="F104">
        <f t="shared" si="12"/>
        <v>394.53125</v>
      </c>
      <c r="N104">
        <v>-11.535640000000001</v>
      </c>
      <c r="O104">
        <f t="shared" si="11"/>
        <v>-11.1236572265625</v>
      </c>
      <c r="W104">
        <f t="shared" si="8"/>
        <v>9.1878551302420144E-4</v>
      </c>
    </row>
    <row r="105" spans="6:23" x14ac:dyDescent="0.25">
      <c r="F105">
        <f t="shared" si="12"/>
        <v>398.4375</v>
      </c>
      <c r="M105">
        <v>-11.1084</v>
      </c>
      <c r="N105">
        <v>-10.71167</v>
      </c>
      <c r="O105">
        <f t="shared" si="11"/>
        <v>-10.31494140625</v>
      </c>
      <c r="V105">
        <f t="shared" si="10"/>
        <v>2.5025015087259831E-3</v>
      </c>
      <c r="W105">
        <f t="shared" si="8"/>
        <v>8.847663252969988E-4</v>
      </c>
    </row>
    <row r="106" spans="6:23" x14ac:dyDescent="0.25">
      <c r="F106">
        <f t="shared" si="12"/>
        <v>402.34375</v>
      </c>
      <c r="N106">
        <v>-9.9182129999999997</v>
      </c>
      <c r="O106">
        <f t="shared" si="11"/>
        <v>-9.5367431640625</v>
      </c>
      <c r="W106">
        <f t="shared" si="8"/>
        <v>8.5073692764065065E-4</v>
      </c>
    </row>
    <row r="107" spans="6:23" x14ac:dyDescent="0.25">
      <c r="F107">
        <f t="shared" si="12"/>
        <v>406.25</v>
      </c>
      <c r="K107">
        <v>-11.71875</v>
      </c>
      <c r="L107">
        <v>-10.253909999999999</v>
      </c>
      <c r="M107">
        <v>-9.5214839999999992</v>
      </c>
      <c r="N107">
        <v>-9.1552729999999993</v>
      </c>
      <c r="O107">
        <f t="shared" si="11"/>
        <v>-8.7890625</v>
      </c>
      <c r="T107">
        <f>SQRT($AF$3*(K107-$O107)^2/($B$4*$B$5))</f>
        <v>1.8479974750026218E-2</v>
      </c>
      <c r="U107">
        <f>SQRT($AG$3*(L107-$O107)^2/($B$4*$B$5))</f>
        <v>6.5336744571136453E-3</v>
      </c>
      <c r="V107">
        <f t="shared" si="10"/>
        <v>2.3099956610348909E-3</v>
      </c>
      <c r="W107">
        <f t="shared" si="8"/>
        <v>8.167062406758428E-4</v>
      </c>
    </row>
    <row r="108" spans="6:23" x14ac:dyDescent="0.25">
      <c r="F108">
        <f t="shared" si="12"/>
        <v>410.15625</v>
      </c>
      <c r="N108">
        <v>-8.4228520000000007</v>
      </c>
      <c r="O108">
        <f t="shared" si="11"/>
        <v>-8.0718994140625</v>
      </c>
      <c r="W108">
        <f t="shared" si="8"/>
        <v>7.826787247129242E-4</v>
      </c>
    </row>
    <row r="109" spans="6:23" x14ac:dyDescent="0.25">
      <c r="F109">
        <f t="shared" si="12"/>
        <v>414.0625</v>
      </c>
      <c r="M109">
        <v>-8.0566410000000008</v>
      </c>
      <c r="N109">
        <v>-7.7209469999999998</v>
      </c>
      <c r="O109">
        <f t="shared" si="11"/>
        <v>-7.38525390625</v>
      </c>
      <c r="V109">
        <f t="shared" si="10"/>
        <v>2.1174982894922242E-3</v>
      </c>
      <c r="W109">
        <f t="shared" si="8"/>
        <v>7.4864768928636959E-4</v>
      </c>
    </row>
    <row r="110" spans="6:23" x14ac:dyDescent="0.25">
      <c r="F110">
        <f t="shared" si="12"/>
        <v>417.96875</v>
      </c>
      <c r="N110">
        <v>-7.0495609999999997</v>
      </c>
      <c r="O110">
        <f t="shared" si="11"/>
        <v>-6.7291259765625</v>
      </c>
      <c r="W110">
        <f>SQRT($AI$3*(N110-$O110)^2/($B$4*$B$5))</f>
        <v>7.1461982486170238E-4</v>
      </c>
    </row>
    <row r="111" spans="6:23" x14ac:dyDescent="0.25">
      <c r="F111">
        <f t="shared" si="12"/>
        <v>421.875</v>
      </c>
      <c r="L111">
        <v>-7.3242190000000003</v>
      </c>
      <c r="M111">
        <v>-6.7138669999999996</v>
      </c>
      <c r="N111">
        <v>-6.4086910000000001</v>
      </c>
      <c r="O111">
        <f t="shared" si="11"/>
        <v>-6.103515625</v>
      </c>
      <c r="U111">
        <f>SQRT($AG$3*(L111-$O111)^2/($B$4*$B$5))</f>
        <v>5.4447158908691347E-3</v>
      </c>
      <c r="V111">
        <f t="shared" si="10"/>
        <v>1.9249967784352047E-3</v>
      </c>
      <c r="W111">
        <f t="shared" si="8"/>
        <v>6.8058844097340502E-4</v>
      </c>
    </row>
    <row r="112" spans="6:23" x14ac:dyDescent="0.25">
      <c r="F112">
        <f t="shared" si="12"/>
        <v>425.78125</v>
      </c>
      <c r="N112">
        <v>-5.7983399999999996</v>
      </c>
      <c r="O112">
        <f t="shared" si="11"/>
        <v>-5.5084228515625</v>
      </c>
      <c r="W112">
        <f t="shared" si="8"/>
        <v>6.4656022808699104E-4</v>
      </c>
    </row>
    <row r="113" spans="6:23" x14ac:dyDescent="0.25">
      <c r="F113">
        <f t="shared" si="12"/>
        <v>429.6875</v>
      </c>
      <c r="M113">
        <v>-5.4931640000000002</v>
      </c>
      <c r="N113">
        <v>-5.2185059999999996</v>
      </c>
      <c r="O113">
        <f t="shared" si="11"/>
        <v>-4.94384765625</v>
      </c>
      <c r="V113">
        <f t="shared" si="10"/>
        <v>1.7324974356952279E-3</v>
      </c>
      <c r="W113">
        <f t="shared" si="8"/>
        <v>6.1253072589211933E-4</v>
      </c>
    </row>
    <row r="114" spans="6:23" x14ac:dyDescent="0.25">
      <c r="F114">
        <f t="shared" si="12"/>
        <v>433.59375</v>
      </c>
      <c r="N114">
        <v>-4.6691890000000003</v>
      </c>
      <c r="O114">
        <f t="shared" si="11"/>
        <v>-4.4097900390625</v>
      </c>
      <c r="W114">
        <f t="shared" si="8"/>
        <v>5.7849993438878998E-4</v>
      </c>
    </row>
    <row r="115" spans="6:23" x14ac:dyDescent="0.25">
      <c r="F115">
        <f t="shared" si="12"/>
        <v>437.5</v>
      </c>
      <c r="J115">
        <v>-7.8125</v>
      </c>
      <c r="K115">
        <v>-5.859375</v>
      </c>
      <c r="L115">
        <v>-4.8828129999999996</v>
      </c>
      <c r="M115">
        <v>-4.3945309999999997</v>
      </c>
      <c r="N115">
        <v>-4.1503909999999999</v>
      </c>
      <c r="O115">
        <f t="shared" si="11"/>
        <v>-3.90625</v>
      </c>
      <c r="S115">
        <f>SQRT($AE$3*(J115-$O115)^2/($B$4*$B$5))</f>
        <v>3.4846174565065904E-2</v>
      </c>
      <c r="T115">
        <f>SQRT($AF$3*(K115-$O115)^2/($B$4*$B$5))</f>
        <v>1.2319983166684145E-2</v>
      </c>
      <c r="U115">
        <f>SQRT($AG$3*(L115-$O115)^2/($B$4*$B$5))</f>
        <v>4.355774050788408E-3</v>
      </c>
      <c r="V115">
        <f t="shared" si="10"/>
        <v>1.5399971073565949E-3</v>
      </c>
      <c r="W115">
        <f t="shared" si="8"/>
        <v>5.4447231388734412E-4</v>
      </c>
    </row>
    <row r="116" spans="6:23" x14ac:dyDescent="0.25">
      <c r="F116">
        <f t="shared" si="12"/>
        <v>441.40625</v>
      </c>
      <c r="N116">
        <v>-3.6621090000000001</v>
      </c>
      <c r="O116">
        <f t="shared" si="11"/>
        <v>-3.4332275390625</v>
      </c>
      <c r="W116">
        <f t="shared" si="8"/>
        <v>5.1044117392226812E-4</v>
      </c>
    </row>
    <row r="117" spans="6:23" x14ac:dyDescent="0.25">
      <c r="F117">
        <f t="shared" si="12"/>
        <v>445.3125</v>
      </c>
      <c r="M117">
        <v>-3.4179689999999998</v>
      </c>
      <c r="N117">
        <v>-3.2043460000000001</v>
      </c>
      <c r="O117">
        <f t="shared" si="11"/>
        <v>-2.99072265625</v>
      </c>
      <c r="V117">
        <f t="shared" si="10"/>
        <v>1.3474989473350005E-3</v>
      </c>
      <c r="W117">
        <f t="shared" si="8"/>
        <v>4.764132049590774E-4</v>
      </c>
    </row>
    <row r="118" spans="6:23" x14ac:dyDescent="0.25">
      <c r="F118">
        <f t="shared" si="12"/>
        <v>449.21875</v>
      </c>
      <c r="N118">
        <v>-2.7770999999999999</v>
      </c>
      <c r="O118">
        <f t="shared" si="11"/>
        <v>-2.5787353515625</v>
      </c>
      <c r="W118">
        <f t="shared" si="8"/>
        <v>4.4238394668742715E-4</v>
      </c>
    </row>
    <row r="119" spans="6:23" x14ac:dyDescent="0.25">
      <c r="F119">
        <f t="shared" si="12"/>
        <v>453.125</v>
      </c>
      <c r="L119">
        <v>-2.9296880000000001</v>
      </c>
      <c r="M119">
        <v>-2.5634769999999998</v>
      </c>
      <c r="N119">
        <v>-2.3803709999999998</v>
      </c>
      <c r="O119">
        <f t="shared" si="11"/>
        <v>-2.197265625</v>
      </c>
      <c r="U119">
        <f>SQRT($AG$3*(L119-$O119)^2/($B$4*$B$5))</f>
        <v>3.2668310956301006E-3</v>
      </c>
      <c r="V119">
        <f t="shared" si="10"/>
        <v>1.1549998017147528E-3</v>
      </c>
      <c r="W119">
        <f t="shared" si="8"/>
        <v>4.0835339910731824E-4</v>
      </c>
    </row>
    <row r="120" spans="6:23" x14ac:dyDescent="0.25">
      <c r="F120">
        <f t="shared" si="12"/>
        <v>457.03125</v>
      </c>
      <c r="N120">
        <v>-2.01416</v>
      </c>
      <c r="O120">
        <f t="shared" si="11"/>
        <v>-1.8463134765625</v>
      </c>
      <c r="W120">
        <f t="shared" si="8"/>
        <v>3.7432379237392307E-4</v>
      </c>
    </row>
    <row r="121" spans="6:23" x14ac:dyDescent="0.25">
      <c r="F121">
        <f t="shared" si="12"/>
        <v>460.9375</v>
      </c>
      <c r="M121">
        <v>-1.8310550000000001</v>
      </c>
      <c r="N121">
        <v>-1.6784669999999999</v>
      </c>
      <c r="O121">
        <f t="shared" si="11"/>
        <v>-1.52587890625</v>
      </c>
      <c r="V121">
        <f t="shared" si="10"/>
        <v>9.6249967049585254E-4</v>
      </c>
      <c r="W121">
        <f t="shared" si="8"/>
        <v>3.4029512648724088E-4</v>
      </c>
    </row>
    <row r="122" spans="6:23" x14ac:dyDescent="0.25">
      <c r="F122">
        <f t="shared" si="12"/>
        <v>464.84375</v>
      </c>
      <c r="N122">
        <v>-1.373291</v>
      </c>
      <c r="O122">
        <f t="shared" si="11"/>
        <v>-1.2359619140625</v>
      </c>
      <c r="W122">
        <f t="shared" si="8"/>
        <v>3.0626517129210003E-4</v>
      </c>
    </row>
    <row r="123" spans="6:23" x14ac:dyDescent="0.25">
      <c r="F123">
        <f t="shared" si="12"/>
        <v>468.75</v>
      </c>
      <c r="K123">
        <v>-1.953125</v>
      </c>
      <c r="L123">
        <v>-1.464844</v>
      </c>
      <c r="M123">
        <v>-1.2207030000000001</v>
      </c>
      <c r="N123">
        <v>-1.098633</v>
      </c>
      <c r="O123">
        <f t="shared" si="11"/>
        <v>-0.9765625</v>
      </c>
      <c r="T123">
        <f>SQRT($AF$3*(K123-$O123)^2/($B$4*$B$5))</f>
        <v>6.1599915833420726E-3</v>
      </c>
      <c r="U123">
        <f>SQRT($AG$3*(L123-$O123)^2/($B$4*$B$5))</f>
        <v>2.1778870253942053E-3</v>
      </c>
      <c r="V123">
        <f t="shared" si="10"/>
        <v>7.6999855367829802E-4</v>
      </c>
      <c r="W123">
        <f t="shared" si="8"/>
        <v>2.7223615694367206E-4</v>
      </c>
    </row>
    <row r="124" spans="6:23" x14ac:dyDescent="0.25">
      <c r="F124">
        <f t="shared" si="12"/>
        <v>472.65625</v>
      </c>
      <c r="N124">
        <v>-0.85449220000000004</v>
      </c>
      <c r="O124">
        <f t="shared" si="11"/>
        <v>-0.7476806640625</v>
      </c>
      <c r="W124">
        <f t="shared" si="8"/>
        <v>2.3820629931781994E-4</v>
      </c>
    </row>
    <row r="125" spans="6:23" x14ac:dyDescent="0.25">
      <c r="F125">
        <f t="shared" si="12"/>
        <v>476.5625</v>
      </c>
      <c r="M125">
        <v>-0.73242189999999996</v>
      </c>
      <c r="N125">
        <v>-0.64086909999999997</v>
      </c>
      <c r="O125">
        <f t="shared" si="11"/>
        <v>-0.54931640625</v>
      </c>
      <c r="V125">
        <f t="shared" si="10"/>
        <v>5.7749928978621139E-4</v>
      </c>
      <c r="W125">
        <f t="shared" si="8"/>
        <v>2.0417671349212907E-4</v>
      </c>
    </row>
    <row r="126" spans="6:23" x14ac:dyDescent="0.25">
      <c r="F126">
        <f t="shared" si="12"/>
        <v>480.46875</v>
      </c>
      <c r="N126">
        <v>-0.4577637</v>
      </c>
      <c r="O126">
        <f t="shared" si="11"/>
        <v>-0.3814697265625</v>
      </c>
      <c r="W126">
        <f t="shared" si="8"/>
        <v>1.7014739946660007E-4</v>
      </c>
    </row>
    <row r="127" spans="6:23" x14ac:dyDescent="0.25">
      <c r="F127">
        <f t="shared" si="12"/>
        <v>484.375</v>
      </c>
      <c r="L127">
        <v>-0.48828129999999997</v>
      </c>
      <c r="M127">
        <v>-0.36621090000000001</v>
      </c>
      <c r="N127">
        <v>-0.3051758</v>
      </c>
      <c r="O127">
        <f t="shared" si="11"/>
        <v>-0.244140625</v>
      </c>
      <c r="U127">
        <f>SQRT($AG$3*(L127-$O127)^2/($B$4*$B$5))</f>
        <v>1.0889431781738266E-3</v>
      </c>
      <c r="V127">
        <f t="shared" si="10"/>
        <v>3.849993556870412E-4</v>
      </c>
      <c r="W127">
        <f t="shared" si="8"/>
        <v>1.3611791121019814E-4</v>
      </c>
    </row>
    <row r="128" spans="6:23" x14ac:dyDescent="0.25">
      <c r="F128">
        <f t="shared" si="12"/>
        <v>488.28125</v>
      </c>
      <c r="N128">
        <v>-0.1831055</v>
      </c>
      <c r="O128">
        <f t="shared" si="11"/>
        <v>-0.1373291015625</v>
      </c>
      <c r="W128">
        <f t="shared" si="8"/>
        <v>1.0208847173844064E-4</v>
      </c>
    </row>
    <row r="129" spans="6:23" x14ac:dyDescent="0.25">
      <c r="F129">
        <f t="shared" si="12"/>
        <v>492.1875</v>
      </c>
      <c r="M129">
        <v>-0.12207030000000001</v>
      </c>
      <c r="N129">
        <v>-9.1552729999999999E-2</v>
      </c>
      <c r="O129">
        <f t="shared" si="11"/>
        <v>-6.103515625E-2</v>
      </c>
      <c r="V129">
        <f t="shared" si="10"/>
        <v>1.9249969755549367E-4</v>
      </c>
      <c r="W129">
        <f t="shared" si="8"/>
        <v>6.8058924940465464E-5</v>
      </c>
    </row>
    <row r="130" spans="6:23" x14ac:dyDescent="0.25">
      <c r="F130">
        <f t="shared" si="12"/>
        <v>496.09375</v>
      </c>
      <c r="N130">
        <v>-3.0517579999999999E-2</v>
      </c>
      <c r="O130">
        <f t="shared" si="11"/>
        <v>-1.52587890625E-2</v>
      </c>
      <c r="W130">
        <f t="shared" si="8"/>
        <v>3.4029471530238116E-5</v>
      </c>
    </row>
    <row r="131" spans="6:23" x14ac:dyDescent="0.25">
      <c r="F131">
        <f t="shared" si="12"/>
        <v>500</v>
      </c>
      <c r="G131" s="1">
        <v>0</v>
      </c>
      <c r="H131">
        <v>-6.8394000000000001E-13</v>
      </c>
      <c r="I131">
        <v>9.0949469999999998E-13</v>
      </c>
      <c r="J131">
        <v>-9.6697480000000005E-12</v>
      </c>
      <c r="K131">
        <v>-1.61308E-11</v>
      </c>
      <c r="L131">
        <v>1.9528670000000001E-11</v>
      </c>
      <c r="M131">
        <v>-2.2846509999999999E-11</v>
      </c>
      <c r="N131">
        <v>-1.084754E-10</v>
      </c>
      <c r="O131">
        <f t="shared" si="11"/>
        <v>0</v>
      </c>
      <c r="P131">
        <f>SQRT($AB$3*(G131-O131)^2/($B$4*$B$5))</f>
        <v>0</v>
      </c>
      <c r="Q131">
        <f>SQRT($AC$3*(H131-$O131)^2/($B$4*$B$5))</f>
        <v>1.220233862759996E-14</v>
      </c>
      <c r="R131">
        <f>SQRT($AD$3*(I131-$O131)^2/($B$4*$B$5))</f>
        <v>1.1473878419648969E-14</v>
      </c>
      <c r="S131">
        <f>SQRT($AE$3*(J131-$O131)^2/($B$4*$B$5))</f>
        <v>8.6260154062898405E-14</v>
      </c>
      <c r="T131">
        <f>SQRT($AF$3*(K131-$O131)^2/($B$4*$B$5))</f>
        <v>1.0175036644615609E-13</v>
      </c>
      <c r="U131">
        <f>SQRT($AG$3*(L131-$O131)^2/($B$4*$B$5))</f>
        <v>8.7103928811976387E-14</v>
      </c>
      <c r="V131">
        <f t="shared" si="10"/>
        <v>7.2055966366075136E-14</v>
      </c>
      <c r="W131">
        <f t="shared" si="8"/>
        <v>2.4191697436258238E-13</v>
      </c>
    </row>
    <row r="132" spans="6:23" x14ac:dyDescent="0.25">
      <c r="P132">
        <f>(1/AB2)*SUM(P3:P131)</f>
        <v>6.3078313813422824</v>
      </c>
      <c r="Q132">
        <f t="shared" ref="Q132:W132" si="13">(1/AC2)*SUM(Q3:Q131)</f>
        <v>2.1344966383766311</v>
      </c>
      <c r="R132">
        <f t="shared" si="13"/>
        <v>0.68991905733431502</v>
      </c>
      <c r="S132">
        <f t="shared" si="13"/>
        <v>0.22052147631121455</v>
      </c>
      <c r="T132">
        <f t="shared" si="13"/>
        <v>7.0839958401964762E-2</v>
      </c>
      <c r="U132">
        <f t="shared" si="13"/>
        <v>2.3038617883966373E-2</v>
      </c>
      <c r="V132">
        <f t="shared" si="13"/>
        <v>7.6037649455023785E-3</v>
      </c>
      <c r="W132">
        <f t="shared" si="13"/>
        <v>2.5458615691199959E-3</v>
      </c>
    </row>
  </sheetData>
  <mergeCells count="5">
    <mergeCell ref="A1:B1"/>
    <mergeCell ref="F1:F2"/>
    <mergeCell ref="O1:O2"/>
    <mergeCell ref="G1:N1"/>
    <mergeCell ref="P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C02F-93ED-4EE2-BFBC-2C47CA2F4932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Deschênes</dc:creator>
  <cp:lastModifiedBy>Alexandre Deschênes</cp:lastModifiedBy>
  <dcterms:created xsi:type="dcterms:W3CDTF">2024-04-10T23:51:47Z</dcterms:created>
  <dcterms:modified xsi:type="dcterms:W3CDTF">2024-04-11T04:18:49Z</dcterms:modified>
</cp:coreProperties>
</file>