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cco\Desktop\POLYMTL - H2024\MEC8211\Projet Final\MEC8211ProjetFinal\bin\"/>
    </mc:Choice>
  </mc:AlternateContent>
  <xr:revisionPtr revIDLastSave="0" documentId="13_ncr:1_{29DD5B4B-D5F5-460E-8461-49A4BF1714D0}" xr6:coauthVersionLast="47" xr6:coauthVersionMax="47" xr10:uidLastSave="{00000000-0000-0000-0000-000000000000}"/>
  <bookViews>
    <workbookView xWindow="-108" yWindow="-108" windowWidth="23256" windowHeight="12456" xr2:uid="{CDE8206E-530D-4A97-96C2-0FF94BFE57EF}"/>
  </bookViews>
  <sheets>
    <sheet name="Propagation" sheetId="1" r:id="rId1"/>
    <sheet name="Calcul Erreu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K3" i="1"/>
  <c r="J3" i="1"/>
  <c r="B14" i="2"/>
  <c r="J6" i="2"/>
  <c r="F14" i="2"/>
  <c r="O4" i="1" l="1"/>
  <c r="O3" i="1"/>
  <c r="F4" i="1"/>
  <c r="C35" i="1" s="1"/>
  <c r="F3" i="1"/>
  <c r="C81" i="1" s="1"/>
  <c r="O6" i="1" l="1"/>
  <c r="B34" i="1"/>
  <c r="B8" i="1"/>
  <c r="B55" i="1"/>
  <c r="B82" i="1"/>
  <c r="L39" i="1"/>
  <c r="L16" i="1"/>
  <c r="L92" i="1"/>
  <c r="L74" i="1"/>
  <c r="L33" i="1"/>
  <c r="L15" i="1"/>
  <c r="L91" i="1"/>
  <c r="L68" i="1"/>
  <c r="L32" i="1"/>
  <c r="L9" i="1"/>
  <c r="L90" i="1"/>
  <c r="L67" i="1"/>
  <c r="L49" i="1"/>
  <c r="L31" i="1"/>
  <c r="L8" i="1"/>
  <c r="L84" i="1"/>
  <c r="L66" i="1"/>
  <c r="L48" i="1"/>
  <c r="L25" i="1"/>
  <c r="L7" i="1"/>
  <c r="L83" i="1"/>
  <c r="L60" i="1"/>
  <c r="L47" i="1"/>
  <c r="L24" i="1"/>
  <c r="L100" i="1"/>
  <c r="L82" i="1"/>
  <c r="L59" i="1"/>
  <c r="L41" i="1"/>
  <c r="L23" i="1"/>
  <c r="L99" i="1"/>
  <c r="L76" i="1"/>
  <c r="L58" i="1"/>
  <c r="L40" i="1"/>
  <c r="L17" i="1"/>
  <c r="L98" i="1"/>
  <c r="L75" i="1"/>
  <c r="L57" i="1"/>
  <c r="C34" i="1"/>
  <c r="B79" i="1"/>
  <c r="C54" i="1"/>
  <c r="B52" i="1"/>
  <c r="C53" i="1"/>
  <c r="B72" i="1"/>
  <c r="C98" i="1"/>
  <c r="C25" i="1"/>
  <c r="L30" i="1"/>
  <c r="L6" i="1"/>
  <c r="L97" i="1"/>
  <c r="L65" i="1"/>
  <c r="B92" i="1"/>
  <c r="B70" i="1"/>
  <c r="B45" i="1"/>
  <c r="B19" i="1"/>
  <c r="C96" i="1"/>
  <c r="C71" i="1"/>
  <c r="C45" i="1"/>
  <c r="C17" i="1"/>
  <c r="L53" i="1"/>
  <c r="L45" i="1"/>
  <c r="L37" i="1"/>
  <c r="L29" i="1"/>
  <c r="L21" i="1"/>
  <c r="L13" i="1"/>
  <c r="L5" i="1"/>
  <c r="L96" i="1"/>
  <c r="L88" i="1"/>
  <c r="L80" i="1"/>
  <c r="L72" i="1"/>
  <c r="L64" i="1"/>
  <c r="L56" i="1"/>
  <c r="C59" i="1"/>
  <c r="B54" i="1"/>
  <c r="C80" i="1"/>
  <c r="B74" i="1"/>
  <c r="C99" i="1"/>
  <c r="C26" i="1"/>
  <c r="B98" i="1"/>
  <c r="B24" i="1"/>
  <c r="C50" i="1"/>
  <c r="L38" i="1"/>
  <c r="L81" i="1"/>
  <c r="B91" i="1"/>
  <c r="B64" i="1"/>
  <c r="B43" i="1"/>
  <c r="B18" i="1"/>
  <c r="C90" i="1"/>
  <c r="C69" i="1"/>
  <c r="C43" i="1"/>
  <c r="C16" i="1"/>
  <c r="L52" i="1"/>
  <c r="L44" i="1"/>
  <c r="L36" i="1"/>
  <c r="L28" i="1"/>
  <c r="L20" i="1"/>
  <c r="L12" i="1"/>
  <c r="L4" i="1"/>
  <c r="L95" i="1"/>
  <c r="L87" i="1"/>
  <c r="L79" i="1"/>
  <c r="L71" i="1"/>
  <c r="L63" i="1"/>
  <c r="L55" i="1"/>
  <c r="B101" i="1"/>
  <c r="B6" i="1"/>
  <c r="C32" i="1"/>
  <c r="B100" i="1"/>
  <c r="C78" i="1"/>
  <c r="B46" i="1"/>
  <c r="C72" i="1"/>
  <c r="L3" i="1"/>
  <c r="L22" i="1"/>
  <c r="L73" i="1"/>
  <c r="B88" i="1"/>
  <c r="B63" i="1"/>
  <c r="B37" i="1"/>
  <c r="B15" i="1"/>
  <c r="C89" i="1"/>
  <c r="C63" i="1"/>
  <c r="C41" i="1"/>
  <c r="C8" i="1"/>
  <c r="L51" i="1"/>
  <c r="L43" i="1"/>
  <c r="L35" i="1"/>
  <c r="L27" i="1"/>
  <c r="L19" i="1"/>
  <c r="L11" i="1"/>
  <c r="L102" i="1"/>
  <c r="L94" i="1"/>
  <c r="L86" i="1"/>
  <c r="L78" i="1"/>
  <c r="L70" i="1"/>
  <c r="L62" i="1"/>
  <c r="L54" i="1"/>
  <c r="B28" i="1"/>
  <c r="B27" i="1"/>
  <c r="L46" i="1"/>
  <c r="L14" i="1"/>
  <c r="L89" i="1"/>
  <c r="B83" i="1"/>
  <c r="B61" i="1"/>
  <c r="B36" i="1"/>
  <c r="B10" i="1"/>
  <c r="C87" i="1"/>
  <c r="C62" i="1"/>
  <c r="C5" i="1"/>
  <c r="L50" i="1"/>
  <c r="L42" i="1"/>
  <c r="L34" i="1"/>
  <c r="L26" i="1"/>
  <c r="L18" i="1"/>
  <c r="L10" i="1"/>
  <c r="L101" i="1"/>
  <c r="L93" i="1"/>
  <c r="L85" i="1"/>
  <c r="L77" i="1"/>
  <c r="L69" i="1"/>
  <c r="L61" i="1"/>
  <c r="O5" i="1"/>
  <c r="B96" i="1"/>
  <c r="B87" i="1"/>
  <c r="B78" i="1"/>
  <c r="B69" i="1"/>
  <c r="B60" i="1"/>
  <c r="B51" i="1"/>
  <c r="B42" i="1"/>
  <c r="B32" i="1"/>
  <c r="B23" i="1"/>
  <c r="B14" i="1"/>
  <c r="B5" i="1"/>
  <c r="C95" i="1"/>
  <c r="C86" i="1"/>
  <c r="C77" i="1"/>
  <c r="C67" i="1"/>
  <c r="C58" i="1"/>
  <c r="C49" i="1"/>
  <c r="C40" i="1"/>
  <c r="C31" i="1"/>
  <c r="C22" i="1"/>
  <c r="C13" i="1"/>
  <c r="B95" i="1"/>
  <c r="B86" i="1"/>
  <c r="B77" i="1"/>
  <c r="B68" i="1"/>
  <c r="B59" i="1"/>
  <c r="B50" i="1"/>
  <c r="B40" i="1"/>
  <c r="B31" i="1"/>
  <c r="B22" i="1"/>
  <c r="B13" i="1"/>
  <c r="B4" i="1"/>
  <c r="C94" i="1"/>
  <c r="C85" i="1"/>
  <c r="C75" i="1"/>
  <c r="C66" i="1"/>
  <c r="C57" i="1"/>
  <c r="C48" i="1"/>
  <c r="C39" i="1"/>
  <c r="C30" i="1"/>
  <c r="C21" i="1"/>
  <c r="C11" i="1"/>
  <c r="B94" i="1"/>
  <c r="B85" i="1"/>
  <c r="B76" i="1"/>
  <c r="B67" i="1"/>
  <c r="B58" i="1"/>
  <c r="B48" i="1"/>
  <c r="B39" i="1"/>
  <c r="B30" i="1"/>
  <c r="B21" i="1"/>
  <c r="B12" i="1"/>
  <c r="C102" i="1"/>
  <c r="C93" i="1"/>
  <c r="C83" i="1"/>
  <c r="C74" i="1"/>
  <c r="C65" i="1"/>
  <c r="C56" i="1"/>
  <c r="C47" i="1"/>
  <c r="C38" i="1"/>
  <c r="C29" i="1"/>
  <c r="C19" i="1"/>
  <c r="C10" i="1"/>
  <c r="C23" i="1"/>
  <c r="C14" i="1"/>
  <c r="B102" i="1"/>
  <c r="B93" i="1"/>
  <c r="B84" i="1"/>
  <c r="B75" i="1"/>
  <c r="B66" i="1"/>
  <c r="B56" i="1"/>
  <c r="B47" i="1"/>
  <c r="B38" i="1"/>
  <c r="B29" i="1"/>
  <c r="B20" i="1"/>
  <c r="B11" i="1"/>
  <c r="C101" i="1"/>
  <c r="C91" i="1"/>
  <c r="C82" i="1"/>
  <c r="C73" i="1"/>
  <c r="C64" i="1"/>
  <c r="C55" i="1"/>
  <c r="C46" i="1"/>
  <c r="C37" i="1"/>
  <c r="C27" i="1"/>
  <c r="C18" i="1"/>
  <c r="C9" i="1"/>
  <c r="C6" i="1"/>
  <c r="B99" i="1"/>
  <c r="B90" i="1"/>
  <c r="B80" i="1"/>
  <c r="B71" i="1"/>
  <c r="B62" i="1"/>
  <c r="B53" i="1"/>
  <c r="B44" i="1"/>
  <c r="B35" i="1"/>
  <c r="B26" i="1"/>
  <c r="B16" i="1"/>
  <c r="B7" i="1"/>
  <c r="C97" i="1"/>
  <c r="C88" i="1"/>
  <c r="C79" i="1"/>
  <c r="C70" i="1"/>
  <c r="C61" i="1"/>
  <c r="C51" i="1"/>
  <c r="C42" i="1"/>
  <c r="C33" i="1"/>
  <c r="C24" i="1"/>
  <c r="C15" i="1"/>
  <c r="C12" i="1"/>
  <c r="C7" i="1"/>
  <c r="B97" i="1"/>
  <c r="B89" i="1"/>
  <c r="B81" i="1"/>
  <c r="B73" i="1"/>
  <c r="B65" i="1"/>
  <c r="B57" i="1"/>
  <c r="B49" i="1"/>
  <c r="B41" i="1"/>
  <c r="B33" i="1"/>
  <c r="B25" i="1"/>
  <c r="B17" i="1"/>
  <c r="B9" i="1"/>
  <c r="C100" i="1"/>
  <c r="C92" i="1"/>
  <c r="C84" i="1"/>
  <c r="C76" i="1"/>
  <c r="C68" i="1"/>
  <c r="C60" i="1"/>
  <c r="C52" i="1"/>
  <c r="C44" i="1"/>
  <c r="C36" i="1"/>
  <c r="C28" i="1"/>
  <c r="C20" i="1"/>
  <c r="C4" i="1"/>
  <c r="C3" i="1"/>
  <c r="B3" i="1"/>
  <c r="F6" i="1"/>
  <c r="F5" i="1"/>
  <c r="L103" i="1" l="1"/>
  <c r="O10" i="1" s="1"/>
  <c r="F7" i="2" s="1"/>
  <c r="B17" i="2" s="1"/>
  <c r="J11" i="2" s="1"/>
  <c r="P3" i="2" s="1"/>
</calcChain>
</file>

<file path=xl/sharedStrings.xml><?xml version="1.0" encoding="utf-8"?>
<sst xmlns="http://schemas.openxmlformats.org/spreadsheetml/2006/main" count="46" uniqueCount="42">
  <si>
    <t>PDF</t>
  </si>
  <si>
    <t>CDF</t>
  </si>
  <si>
    <t>upper bound</t>
  </si>
  <si>
    <t>lower bound</t>
  </si>
  <si>
    <t>écart-type (F)</t>
  </si>
  <si>
    <t>moyenne (F)</t>
  </si>
  <si>
    <t>Données d'entrée</t>
  </si>
  <si>
    <t>SRQ</t>
  </si>
  <si>
    <t>Calcul de Uinput</t>
  </si>
  <si>
    <t>n</t>
  </si>
  <si>
    <t>(Si-S_barr)^2</t>
  </si>
  <si>
    <t>somme</t>
  </si>
  <si>
    <t>selon MonteCarlo</t>
  </si>
  <si>
    <t>Forces distribution normale (seed 0)</t>
  </si>
  <si>
    <t>Déflexion maximale @ L1</t>
  </si>
  <si>
    <t>D=</t>
  </si>
  <si>
    <t>delta_model</t>
  </si>
  <si>
    <t>S=</t>
  </si>
  <si>
    <t>E=</t>
  </si>
  <si>
    <t>k=</t>
  </si>
  <si>
    <t>Calcul U_d</t>
  </si>
  <si>
    <t>b_r</t>
  </si>
  <si>
    <t>s_r</t>
  </si>
  <si>
    <t>Ud</t>
  </si>
  <si>
    <t>(epistemique)</t>
  </si>
  <si>
    <t>(aleatoire)</t>
  </si>
  <si>
    <t>Calcul U_input</t>
  </si>
  <si>
    <t>Calcul U_num</t>
  </si>
  <si>
    <t>GCI</t>
  </si>
  <si>
    <t>Unum</t>
  </si>
  <si>
    <t>Uinput</t>
  </si>
  <si>
    <t>k*uval</t>
  </si>
  <si>
    <t>Calcul u_val</t>
  </si>
  <si>
    <t>u_val</t>
  </si>
  <si>
    <t>Calcul  delta_model</t>
  </si>
  <si>
    <t>inf</t>
  </si>
  <si>
    <t>sup</t>
  </si>
  <si>
    <t>Repetabilité des mesures de force</t>
  </si>
  <si>
    <t>(erreur du capteur)</t>
  </si>
  <si>
    <t>Incertitude sur les mesures</t>
  </si>
  <si>
    <t>moyenne (S_barr)</t>
  </si>
  <si>
    <t>écart-type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</si>
</sst>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B5E6A2"/>
        <bgColor rgb="FF000000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5" xfId="0" applyFill="1" applyBorder="1"/>
    <xf numFmtId="0" fontId="1" fillId="3" borderId="1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2" borderId="12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/>
    <xf numFmtId="0" fontId="1" fillId="0" borderId="14" xfId="0" applyFont="1" applyBorder="1"/>
    <xf numFmtId="0" fontId="1" fillId="4" borderId="6" xfId="0" applyFont="1" applyFill="1" applyBorder="1" applyAlignment="1">
      <alignment wrapText="1"/>
    </xf>
    <xf numFmtId="0" fontId="1" fillId="4" borderId="1" xfId="0" applyFont="1" applyFill="1" applyBorder="1"/>
    <xf numFmtId="0" fontId="1" fillId="6" borderId="6" xfId="0" applyFont="1" applyFill="1" applyBorder="1" applyAlignment="1">
      <alignment wrapText="1"/>
    </xf>
    <xf numFmtId="0" fontId="1" fillId="6" borderId="1" xfId="0" applyFont="1" applyFill="1" applyBorder="1"/>
    <xf numFmtId="0" fontId="1" fillId="0" borderId="13" xfId="0" applyFont="1" applyBorder="1"/>
    <xf numFmtId="0" fontId="1" fillId="0" borderId="12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 applyAlignment="1">
      <alignment wrapText="1"/>
    </xf>
    <xf numFmtId="0" fontId="0" fillId="5" borderId="9" xfId="0" applyFill="1" applyBorder="1"/>
    <xf numFmtId="0" fontId="0" fillId="5" borderId="10" xfId="0" applyFill="1" applyBorder="1"/>
    <xf numFmtId="0" fontId="0" fillId="5" borderId="8" xfId="0" applyFill="1" applyBorder="1"/>
    <xf numFmtId="0" fontId="0" fillId="5" borderId="0" xfId="0" applyFill="1"/>
    <xf numFmtId="0" fontId="1" fillId="0" borderId="8" xfId="0" applyFont="1" applyBorder="1"/>
    <xf numFmtId="0" fontId="0" fillId="0" borderId="12" xfId="0" applyBorder="1" applyAlignment="1">
      <alignment wrapText="1"/>
    </xf>
    <xf numFmtId="0" fontId="0" fillId="7" borderId="0" xfId="0" applyFill="1"/>
    <xf numFmtId="0" fontId="0" fillId="4" borderId="0" xfId="0" applyFill="1"/>
    <xf numFmtId="0" fontId="0" fillId="4" borderId="7" xfId="0" applyFill="1" applyBorder="1"/>
    <xf numFmtId="0" fontId="0" fillId="8" borderId="9" xfId="0" applyFill="1" applyBorder="1"/>
    <xf numFmtId="0" fontId="0" fillId="8" borderId="10" xfId="0" applyFill="1" applyBorder="1"/>
    <xf numFmtId="0" fontId="2" fillId="9" borderId="1" xfId="0" applyFont="1" applyFill="1" applyBorder="1" applyAlignment="1">
      <alignment wrapText="1"/>
    </xf>
    <xf numFmtId="0" fontId="1" fillId="0" borderId="5" xfId="0" applyFont="1" applyBorder="1"/>
    <xf numFmtId="0" fontId="3" fillId="1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Propagation!$B$2</c:f>
              <c:strCache>
                <c:ptCount val="1"/>
                <c:pt idx="0">
                  <c:v>PDF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Propagation!$A$3:$A$102</c:f>
              <c:numCache>
                <c:formatCode>General</c:formatCode>
                <c:ptCount val="100"/>
                <c:pt idx="0">
                  <c:v>204.41013086491901</c:v>
                </c:pt>
                <c:pt idx="1">
                  <c:v>201.00039302091801</c:v>
                </c:pt>
                <c:pt idx="2">
                  <c:v>202.446844960264</c:v>
                </c:pt>
                <c:pt idx="3">
                  <c:v>205.60223299800299</c:v>
                </c:pt>
                <c:pt idx="4">
                  <c:v>204.668894975374</c:v>
                </c:pt>
                <c:pt idx="5">
                  <c:v>197.55680530030801</c:v>
                </c:pt>
                <c:pt idx="6">
                  <c:v>202.37522104381301</c:v>
                </c:pt>
                <c:pt idx="7">
                  <c:v>199.62160697925501</c:v>
                </c:pt>
                <c:pt idx="8">
                  <c:v>199.741952870516</c:v>
                </c:pt>
                <c:pt idx="9">
                  <c:v>201.026496254845</c:v>
                </c:pt>
                <c:pt idx="10">
                  <c:v>200.36010892790199</c:v>
                </c:pt>
                <c:pt idx="11">
                  <c:v>203.63568376740699</c:v>
                </c:pt>
                <c:pt idx="12">
                  <c:v>201.902594312867</c:v>
                </c:pt>
                <c:pt idx="13">
                  <c:v>200.30418754123201</c:v>
                </c:pt>
                <c:pt idx="14">
                  <c:v>201.10965808186299</c:v>
                </c:pt>
                <c:pt idx="15">
                  <c:v>200.834185818435</c:v>
                </c:pt>
                <c:pt idx="16">
                  <c:v>203.73519768289401</c:v>
                </c:pt>
                <c:pt idx="17">
                  <c:v>199.48710434058501</c:v>
                </c:pt>
                <c:pt idx="18">
                  <c:v>200.782669254127</c:v>
                </c:pt>
                <c:pt idx="19">
                  <c:v>197.864760651745</c:v>
                </c:pt>
                <c:pt idx="20">
                  <c:v>193.61752546041399</c:v>
                </c:pt>
                <c:pt idx="21">
                  <c:v>201.63404648860001</c:v>
                </c:pt>
                <c:pt idx="22">
                  <c:v>202.161090497148</c:v>
                </c:pt>
                <c:pt idx="23">
                  <c:v>198.144587448983</c:v>
                </c:pt>
                <c:pt idx="24">
                  <c:v>205.67438655996901</c:v>
                </c:pt>
                <c:pt idx="25">
                  <c:v>196.36408581350301</c:v>
                </c:pt>
                <c:pt idx="26">
                  <c:v>200.11439629325301</c:v>
                </c:pt>
                <c:pt idx="27">
                  <c:v>199.53204037493501</c:v>
                </c:pt>
                <c:pt idx="28">
                  <c:v>203.831948035896</c:v>
                </c:pt>
                <c:pt idx="29">
                  <c:v>203.67339692474999</c:v>
                </c:pt>
                <c:pt idx="30">
                  <c:v>200.387368564242</c:v>
                </c:pt>
                <c:pt idx="31">
                  <c:v>200.94540629900499</c:v>
                </c:pt>
                <c:pt idx="32">
                  <c:v>197.78053563092399</c:v>
                </c:pt>
                <c:pt idx="33">
                  <c:v>195.04800882943999</c:v>
                </c:pt>
                <c:pt idx="34">
                  <c:v>199.13021962668401</c:v>
                </c:pt>
                <c:pt idx="35">
                  <c:v>200.390872422759</c:v>
                </c:pt>
                <c:pt idx="36">
                  <c:v>203.07572670181901</c:v>
                </c:pt>
                <c:pt idx="37">
                  <c:v>203.00594962196101</c:v>
                </c:pt>
                <c:pt idx="38">
                  <c:v>199.03168295648001</c:v>
                </c:pt>
                <c:pt idx="39">
                  <c:v>199.24424312356101</c:v>
                </c:pt>
                <c:pt idx="40">
                  <c:v>197.378617587332</c:v>
                </c:pt>
                <c:pt idx="41">
                  <c:v>196.44995515705199</c:v>
                </c:pt>
                <c:pt idx="42">
                  <c:v>195.73432452343701</c:v>
                </c:pt>
                <c:pt idx="43">
                  <c:v>204.87693848807899</c:v>
                </c:pt>
                <c:pt idx="44">
                  <c:v>198.72586954561999</c:v>
                </c:pt>
                <c:pt idx="45">
                  <c:v>198.90481424597201</c:v>
                </c:pt>
                <c:pt idx="46">
                  <c:v>196.86801159987499</c:v>
                </c:pt>
                <c:pt idx="47">
                  <c:v>201.94372588957901</c:v>
                </c:pt>
                <c:pt idx="48">
                  <c:v>195.96525538110501</c:v>
                </c:pt>
                <c:pt idx="49">
                  <c:v>199.46814929946501</c:v>
                </c:pt>
                <c:pt idx="50">
                  <c:v>197.76133359701501</c:v>
                </c:pt>
                <c:pt idx="51">
                  <c:v>200.96725624464801</c:v>
                </c:pt>
                <c:pt idx="52">
                  <c:v>198.72298715607701</c:v>
                </c:pt>
                <c:pt idx="53">
                  <c:v>197.04841953969299</c:v>
                </c:pt>
                <c:pt idx="54">
                  <c:v>199.929544429153</c:v>
                </c:pt>
                <c:pt idx="55">
                  <c:v>201.07082967632601</c:v>
                </c:pt>
                <c:pt idx="56">
                  <c:v>200.166293055957</c:v>
                </c:pt>
                <c:pt idx="57">
                  <c:v>200.756179744349</c:v>
                </c:pt>
                <c:pt idx="58">
                  <c:v>198.41419476579699</c:v>
                </c:pt>
                <c:pt idx="59">
                  <c:v>199.093147085032</c:v>
                </c:pt>
                <c:pt idx="60">
                  <c:v>198.31884888056001</c:v>
                </c:pt>
                <c:pt idx="61">
                  <c:v>199.10111709614799</c:v>
                </c:pt>
                <c:pt idx="62">
                  <c:v>197.96713429488801</c:v>
                </c:pt>
                <c:pt idx="63">
                  <c:v>195.68429349416999</c:v>
                </c:pt>
                <c:pt idx="64">
                  <c:v>200.44356535563401</c:v>
                </c:pt>
                <c:pt idx="65">
                  <c:v>198.995547659479</c:v>
                </c:pt>
                <c:pt idx="66">
                  <c:v>195.92450413258399</c:v>
                </c:pt>
                <c:pt idx="67">
                  <c:v>201.156955638814</c:v>
                </c:pt>
                <c:pt idx="68">
                  <c:v>197.731754089041</c:v>
                </c:pt>
                <c:pt idx="69">
                  <c:v>200.12986348948999</c:v>
                </c:pt>
                <c:pt idx="70">
                  <c:v>201.82272640544301</c:v>
                </c:pt>
                <c:pt idx="71">
                  <c:v>200.322457276893</c:v>
                </c:pt>
                <c:pt idx="72">
                  <c:v>202.84850171135801</c:v>
                </c:pt>
                <c:pt idx="73">
                  <c:v>196.912935449115</c:v>
                </c:pt>
                <c:pt idx="74">
                  <c:v>201.005854102943</c:v>
                </c:pt>
                <c:pt idx="75">
                  <c:v>198.28797477264899</c:v>
                </c:pt>
                <c:pt idx="76">
                  <c:v>197.823007127045</c:v>
                </c:pt>
                <c:pt idx="77">
                  <c:v>198.552875838088</c:v>
                </c:pt>
                <c:pt idx="78">
                  <c:v>199.221118669681</c:v>
                </c:pt>
                <c:pt idx="79">
                  <c:v>200.140413355574</c:v>
                </c:pt>
                <c:pt idx="80">
                  <c:v>197.087125398041</c:v>
                </c:pt>
                <c:pt idx="81">
                  <c:v>202.25206621738499</c:v>
                </c:pt>
                <c:pt idx="82">
                  <c:v>201.16415609932599</c:v>
                </c:pt>
                <c:pt idx="83">
                  <c:v>196.159390784306</c:v>
                </c:pt>
                <c:pt idx="84">
                  <c:v>203.72063048448899</c:v>
                </c:pt>
                <c:pt idx="85">
                  <c:v>204.73972294007601</c:v>
                </c:pt>
                <c:pt idx="86">
                  <c:v>202.946948927899</c:v>
                </c:pt>
                <c:pt idx="87">
                  <c:v>199.55018791046899</c:v>
                </c:pt>
                <c:pt idx="88">
                  <c:v>197.32311844622299</c:v>
                </c:pt>
                <c:pt idx="89">
                  <c:v>202.636129317327</c:v>
                </c:pt>
                <c:pt idx="90">
                  <c:v>198.992057632567</c:v>
                </c:pt>
                <c:pt idx="91">
                  <c:v>203.056112675956</c:v>
                </c:pt>
                <c:pt idx="92">
                  <c:v>200.52068744519201</c:v>
                </c:pt>
                <c:pt idx="93">
                  <c:v>202.44159759120899</c:v>
                </c:pt>
                <c:pt idx="94">
                  <c:v>200.89091599293599</c:v>
                </c:pt>
                <c:pt idx="95">
                  <c:v>201.76643292047899</c:v>
                </c:pt>
                <c:pt idx="96">
                  <c:v>200.02625005180201</c:v>
                </c:pt>
                <c:pt idx="97">
                  <c:v>204.464676234764</c:v>
                </c:pt>
                <c:pt idx="98">
                  <c:v>200.31728023175901</c:v>
                </c:pt>
                <c:pt idx="99">
                  <c:v>201.00497340861099</c:v>
                </c:pt>
              </c:numCache>
            </c:numRef>
          </c:xVal>
          <c:yVal>
            <c:numRef>
              <c:f>Propagation!$B$3:$B$102</c:f>
              <c:numCache>
                <c:formatCode>General</c:formatCode>
                <c:ptCount val="100"/>
                <c:pt idx="0">
                  <c:v>3.7904734170483165E-2</c:v>
                </c:pt>
                <c:pt idx="1">
                  <c:v>0.14955410927044616</c:v>
                </c:pt>
                <c:pt idx="2">
                  <c:v>0.10448428450375419</c:v>
                </c:pt>
                <c:pt idx="3">
                  <c:v>1.5228467532023584E-2</c:v>
                </c:pt>
                <c:pt idx="4">
                  <c:v>3.1694785108504923E-2</c:v>
                </c:pt>
                <c:pt idx="5">
                  <c:v>9.3249586885584851E-2</c:v>
                </c:pt>
                <c:pt idx="6">
                  <c:v>0.10718426307950996</c:v>
                </c:pt>
                <c:pt idx="7">
                  <c:v>0.154891776784811</c:v>
                </c:pt>
                <c:pt idx="8">
                  <c:v>0.1562711802978908</c:v>
                </c:pt>
                <c:pt idx="9">
                  <c:v>0.1490238383332762</c:v>
                </c:pt>
                <c:pt idx="10">
                  <c:v>0.1577769193445033</c:v>
                </c:pt>
                <c:pt idx="11">
                  <c:v>6.0797922991691164E-2</c:v>
                </c:pt>
                <c:pt idx="12">
                  <c:v>0.12429324488251216</c:v>
                </c:pt>
                <c:pt idx="13">
                  <c:v>0.15803092241959293</c:v>
                </c:pt>
                <c:pt idx="14">
                  <c:v>0.14724155690983584</c:v>
                </c:pt>
                <c:pt idx="15">
                  <c:v>0.15259045479238484</c:v>
                </c:pt>
                <c:pt idx="16">
                  <c:v>5.7520019310411563E-2</c:v>
                </c:pt>
                <c:pt idx="17">
                  <c:v>0.15295106324344271</c:v>
                </c:pt>
                <c:pt idx="18">
                  <c:v>0.15340846854046195</c:v>
                </c:pt>
                <c:pt idx="19">
                  <c:v>0.10495912789751234</c:v>
                </c:pt>
                <c:pt idx="20">
                  <c:v>5.4986282083927711E-3</c:v>
                </c:pt>
                <c:pt idx="21">
                  <c:v>0.13310203521375372</c:v>
                </c:pt>
                <c:pt idx="22">
                  <c:v>0.11512343269449873</c:v>
                </c:pt>
                <c:pt idx="23">
                  <c:v>0.11536540568093176</c:v>
                </c:pt>
                <c:pt idx="24">
                  <c:v>1.4307559925235256E-2</c:v>
                </c:pt>
                <c:pt idx="25">
                  <c:v>5.1222251622699083E-2</c:v>
                </c:pt>
                <c:pt idx="26">
                  <c:v>0.1583135428859582</c:v>
                </c:pt>
                <c:pt idx="27">
                  <c:v>0.15364540937774973</c:v>
                </c:pt>
                <c:pt idx="28">
                  <c:v>5.4421220836282799E-2</c:v>
                </c:pt>
                <c:pt idx="29">
                  <c:v>5.954518752166213E-2</c:v>
                </c:pt>
                <c:pt idx="30">
                  <c:v>0.1576251001313928</c:v>
                </c:pt>
                <c:pt idx="31">
                  <c:v>0.15062441071830257</c:v>
                </c:pt>
                <c:pt idx="32">
                  <c:v>0.10176870344671349</c:v>
                </c:pt>
                <c:pt idx="33">
                  <c:v>2.0390712029194753E-2</c:v>
                </c:pt>
                <c:pt idx="34">
                  <c:v>0.14588983543130332</c:v>
                </c:pt>
                <c:pt idx="35">
                  <c:v>0.15760425852187279</c:v>
                </c:pt>
                <c:pt idx="36">
                  <c:v>8.066722794537777E-2</c:v>
                </c:pt>
                <c:pt idx="37">
                  <c:v>8.3271729941075151E-2</c:v>
                </c:pt>
                <c:pt idx="38">
                  <c:v>0.14349028716222337</c:v>
                </c:pt>
                <c:pt idx="39">
                  <c:v>0.14843305203091925</c:v>
                </c:pt>
                <c:pt idx="40">
                  <c:v>8.6488581519591351E-2</c:v>
                </c:pt>
                <c:pt idx="41">
                  <c:v>5.3881731823511345E-2</c:v>
                </c:pt>
                <c:pt idx="42">
                  <c:v>3.4105405128352771E-2</c:v>
                </c:pt>
                <c:pt idx="43">
                  <c:v>2.7239035671498369E-2</c:v>
                </c:pt>
                <c:pt idx="44">
                  <c:v>0.13497079201821341</c:v>
                </c:pt>
                <c:pt idx="45">
                  <c:v>0.14014285764010531</c:v>
                </c:pt>
                <c:pt idx="46">
                  <c:v>6.7804766952290083E-2</c:v>
                </c:pt>
                <c:pt idx="47">
                  <c:v>0.12287321980856815</c:v>
                </c:pt>
                <c:pt idx="48">
                  <c:v>3.9879050221473762E-2</c:v>
                </c:pt>
                <c:pt idx="49">
                  <c:v>0.15264455485566994</c:v>
                </c:pt>
                <c:pt idx="50">
                  <c:v>0.10103921332628944</c:v>
                </c:pt>
                <c:pt idx="51">
                  <c:v>0.15020675806295286</c:v>
                </c:pt>
                <c:pt idx="52">
                  <c:v>0.13488349584892678</c:v>
                </c:pt>
                <c:pt idx="53">
                  <c:v>7.4240896775144186E-2</c:v>
                </c:pt>
                <c:pt idx="54">
                  <c:v>0.15772670857628684</c:v>
                </c:pt>
                <c:pt idx="55">
                  <c:v>0.14809111366931454</c:v>
                </c:pt>
                <c:pt idx="56">
                  <c:v>0.1583254169210678</c:v>
                </c:pt>
                <c:pt idx="57">
                  <c:v>0.15380576085647149</c:v>
                </c:pt>
                <c:pt idx="58">
                  <c:v>0.12490078829469359</c:v>
                </c:pt>
                <c:pt idx="59">
                  <c:v>0.14500839791489933</c:v>
                </c:pt>
                <c:pt idx="60">
                  <c:v>0.12160076523092783</c:v>
                </c:pt>
                <c:pt idx="61">
                  <c:v>0.14520009488362809</c:v>
                </c:pt>
                <c:pt idx="62">
                  <c:v>0.10880817260586005</c:v>
                </c:pt>
                <c:pt idx="63">
                  <c:v>3.2932694567721639E-2</c:v>
                </c:pt>
                <c:pt idx="64">
                  <c:v>0.15725448666901912</c:v>
                </c:pt>
                <c:pt idx="65">
                  <c:v>0.14256560321724521</c:v>
                </c:pt>
                <c:pt idx="66">
                  <c:v>3.8817188945765267E-2</c:v>
                </c:pt>
                <c:pt idx="67">
                  <c:v>0.14616637977311461</c:v>
                </c:pt>
                <c:pt idx="68">
                  <c:v>9.9914344256577858E-2</c:v>
                </c:pt>
                <c:pt idx="69">
                  <c:v>0.15832410714197453</c:v>
                </c:pt>
                <c:pt idx="70">
                  <c:v>0.12700094951203802</c:v>
                </c:pt>
                <c:pt idx="71">
                  <c:v>0.15795645049740084</c:v>
                </c:pt>
                <c:pt idx="72">
                  <c:v>8.921007065315055E-2</c:v>
                </c:pt>
                <c:pt idx="73">
                  <c:v>6.9386544034069783E-2</c:v>
                </c:pt>
                <c:pt idx="74">
                  <c:v>0.1494443416586945</c:v>
                </c:pt>
                <c:pt idx="75">
                  <c:v>0.1205139885578487</c:v>
                </c:pt>
                <c:pt idx="76">
                  <c:v>0.10337964078765481</c:v>
                </c:pt>
                <c:pt idx="77">
                  <c:v>0.12952971018700518</c:v>
                </c:pt>
                <c:pt idx="78">
                  <c:v>0.14793820529713281</c:v>
                </c:pt>
                <c:pt idx="79">
                  <c:v>0.15832789075990628</c:v>
                </c:pt>
                <c:pt idx="80">
                  <c:v>7.5648899377487838E-2</c:v>
                </c:pt>
                <c:pt idx="81">
                  <c:v>0.11177954823477343</c:v>
                </c:pt>
                <c:pt idx="82">
                  <c:v>0.14599887555884145</c:v>
                </c:pt>
                <c:pt idx="83">
                  <c:v>4.5187852620915785E-2</c:v>
                </c:pt>
                <c:pt idx="84">
                  <c:v>5.7994226027220132E-2</c:v>
                </c:pt>
                <c:pt idx="85">
                  <c:v>3.0124516036146597E-2</c:v>
                </c:pt>
                <c:pt idx="86">
                  <c:v>8.5488329016590481E-2</c:v>
                </c:pt>
                <c:pt idx="87">
                  <c:v>0.15391283852298837</c:v>
                </c:pt>
                <c:pt idx="88">
                  <c:v>8.4398357789117751E-2</c:v>
                </c:pt>
                <c:pt idx="89">
                  <c:v>9.7292646200529548E-2</c:v>
                </c:pt>
                <c:pt idx="90">
                  <c:v>0.14247505964442361</c:v>
                </c:pt>
                <c:pt idx="91">
                  <c:v>8.1397305884409313E-2</c:v>
                </c:pt>
                <c:pt idx="92">
                  <c:v>0.15662041880691788</c:v>
                </c:pt>
                <c:pt idx="93">
                  <c:v>0.10468263396515473</c:v>
                </c:pt>
                <c:pt idx="94">
                  <c:v>0.15162135733957002</c:v>
                </c:pt>
                <c:pt idx="95">
                  <c:v>0.12886697825341703</c:v>
                </c:pt>
                <c:pt idx="96">
                  <c:v>0.15813956601440485</c:v>
                </c:pt>
                <c:pt idx="97">
                  <c:v>3.6533789560184021E-2</c:v>
                </c:pt>
                <c:pt idx="98">
                  <c:v>0.15797839313029371</c:v>
                </c:pt>
                <c:pt idx="99">
                  <c:v>0.14946208562444691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0-4E35-8A46-E697C57F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58720"/>
        <c:axId val="1457253920"/>
      </c:scatterChart>
      <c:valAx>
        <c:axId val="14572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53920"/>
        <c:crosses val="autoZero"/>
        <c:crossBetween val="midCat"/>
      </c:valAx>
      <c:valAx>
        <c:axId val="14572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Propagation!$C$2</c:f>
              <c:strCache>
                <c:ptCount val="1"/>
                <c:pt idx="0">
                  <c:v>CDF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Propagation!$A$3:$A$102</c:f>
              <c:numCache>
                <c:formatCode>General</c:formatCode>
                <c:ptCount val="100"/>
                <c:pt idx="0">
                  <c:v>204.41013086491901</c:v>
                </c:pt>
                <c:pt idx="1">
                  <c:v>201.00039302091801</c:v>
                </c:pt>
                <c:pt idx="2">
                  <c:v>202.446844960264</c:v>
                </c:pt>
                <c:pt idx="3">
                  <c:v>205.60223299800299</c:v>
                </c:pt>
                <c:pt idx="4">
                  <c:v>204.668894975374</c:v>
                </c:pt>
                <c:pt idx="5">
                  <c:v>197.55680530030801</c:v>
                </c:pt>
                <c:pt idx="6">
                  <c:v>202.37522104381301</c:v>
                </c:pt>
                <c:pt idx="7">
                  <c:v>199.62160697925501</c:v>
                </c:pt>
                <c:pt idx="8">
                  <c:v>199.741952870516</c:v>
                </c:pt>
                <c:pt idx="9">
                  <c:v>201.026496254845</c:v>
                </c:pt>
                <c:pt idx="10">
                  <c:v>200.36010892790199</c:v>
                </c:pt>
                <c:pt idx="11">
                  <c:v>203.63568376740699</c:v>
                </c:pt>
                <c:pt idx="12">
                  <c:v>201.902594312867</c:v>
                </c:pt>
                <c:pt idx="13">
                  <c:v>200.30418754123201</c:v>
                </c:pt>
                <c:pt idx="14">
                  <c:v>201.10965808186299</c:v>
                </c:pt>
                <c:pt idx="15">
                  <c:v>200.834185818435</c:v>
                </c:pt>
                <c:pt idx="16">
                  <c:v>203.73519768289401</c:v>
                </c:pt>
                <c:pt idx="17">
                  <c:v>199.48710434058501</c:v>
                </c:pt>
                <c:pt idx="18">
                  <c:v>200.782669254127</c:v>
                </c:pt>
                <c:pt idx="19">
                  <c:v>197.864760651745</c:v>
                </c:pt>
                <c:pt idx="20">
                  <c:v>193.61752546041399</c:v>
                </c:pt>
                <c:pt idx="21">
                  <c:v>201.63404648860001</c:v>
                </c:pt>
                <c:pt idx="22">
                  <c:v>202.161090497148</c:v>
                </c:pt>
                <c:pt idx="23">
                  <c:v>198.144587448983</c:v>
                </c:pt>
                <c:pt idx="24">
                  <c:v>205.67438655996901</c:v>
                </c:pt>
                <c:pt idx="25">
                  <c:v>196.36408581350301</c:v>
                </c:pt>
                <c:pt idx="26">
                  <c:v>200.11439629325301</c:v>
                </c:pt>
                <c:pt idx="27">
                  <c:v>199.53204037493501</c:v>
                </c:pt>
                <c:pt idx="28">
                  <c:v>203.831948035896</c:v>
                </c:pt>
                <c:pt idx="29">
                  <c:v>203.67339692474999</c:v>
                </c:pt>
                <c:pt idx="30">
                  <c:v>200.387368564242</c:v>
                </c:pt>
                <c:pt idx="31">
                  <c:v>200.94540629900499</c:v>
                </c:pt>
                <c:pt idx="32">
                  <c:v>197.78053563092399</c:v>
                </c:pt>
                <c:pt idx="33">
                  <c:v>195.04800882943999</c:v>
                </c:pt>
                <c:pt idx="34">
                  <c:v>199.13021962668401</c:v>
                </c:pt>
                <c:pt idx="35">
                  <c:v>200.390872422759</c:v>
                </c:pt>
                <c:pt idx="36">
                  <c:v>203.07572670181901</c:v>
                </c:pt>
                <c:pt idx="37">
                  <c:v>203.00594962196101</c:v>
                </c:pt>
                <c:pt idx="38">
                  <c:v>199.03168295648001</c:v>
                </c:pt>
                <c:pt idx="39">
                  <c:v>199.24424312356101</c:v>
                </c:pt>
                <c:pt idx="40">
                  <c:v>197.378617587332</c:v>
                </c:pt>
                <c:pt idx="41">
                  <c:v>196.44995515705199</c:v>
                </c:pt>
                <c:pt idx="42">
                  <c:v>195.73432452343701</c:v>
                </c:pt>
                <c:pt idx="43">
                  <c:v>204.87693848807899</c:v>
                </c:pt>
                <c:pt idx="44">
                  <c:v>198.72586954561999</c:v>
                </c:pt>
                <c:pt idx="45">
                  <c:v>198.90481424597201</c:v>
                </c:pt>
                <c:pt idx="46">
                  <c:v>196.86801159987499</c:v>
                </c:pt>
                <c:pt idx="47">
                  <c:v>201.94372588957901</c:v>
                </c:pt>
                <c:pt idx="48">
                  <c:v>195.96525538110501</c:v>
                </c:pt>
                <c:pt idx="49">
                  <c:v>199.46814929946501</c:v>
                </c:pt>
                <c:pt idx="50">
                  <c:v>197.76133359701501</c:v>
                </c:pt>
                <c:pt idx="51">
                  <c:v>200.96725624464801</c:v>
                </c:pt>
                <c:pt idx="52">
                  <c:v>198.72298715607701</c:v>
                </c:pt>
                <c:pt idx="53">
                  <c:v>197.04841953969299</c:v>
                </c:pt>
                <c:pt idx="54">
                  <c:v>199.929544429153</c:v>
                </c:pt>
                <c:pt idx="55">
                  <c:v>201.07082967632601</c:v>
                </c:pt>
                <c:pt idx="56">
                  <c:v>200.166293055957</c:v>
                </c:pt>
                <c:pt idx="57">
                  <c:v>200.756179744349</c:v>
                </c:pt>
                <c:pt idx="58">
                  <c:v>198.41419476579699</c:v>
                </c:pt>
                <c:pt idx="59">
                  <c:v>199.093147085032</c:v>
                </c:pt>
                <c:pt idx="60">
                  <c:v>198.31884888056001</c:v>
                </c:pt>
                <c:pt idx="61">
                  <c:v>199.10111709614799</c:v>
                </c:pt>
                <c:pt idx="62">
                  <c:v>197.96713429488801</c:v>
                </c:pt>
                <c:pt idx="63">
                  <c:v>195.68429349416999</c:v>
                </c:pt>
                <c:pt idx="64">
                  <c:v>200.44356535563401</c:v>
                </c:pt>
                <c:pt idx="65">
                  <c:v>198.995547659479</c:v>
                </c:pt>
                <c:pt idx="66">
                  <c:v>195.92450413258399</c:v>
                </c:pt>
                <c:pt idx="67">
                  <c:v>201.156955638814</c:v>
                </c:pt>
                <c:pt idx="68">
                  <c:v>197.731754089041</c:v>
                </c:pt>
                <c:pt idx="69">
                  <c:v>200.12986348948999</c:v>
                </c:pt>
                <c:pt idx="70">
                  <c:v>201.82272640544301</c:v>
                </c:pt>
                <c:pt idx="71">
                  <c:v>200.322457276893</c:v>
                </c:pt>
                <c:pt idx="72">
                  <c:v>202.84850171135801</c:v>
                </c:pt>
                <c:pt idx="73">
                  <c:v>196.912935449115</c:v>
                </c:pt>
                <c:pt idx="74">
                  <c:v>201.005854102943</c:v>
                </c:pt>
                <c:pt idx="75">
                  <c:v>198.28797477264899</c:v>
                </c:pt>
                <c:pt idx="76">
                  <c:v>197.823007127045</c:v>
                </c:pt>
                <c:pt idx="77">
                  <c:v>198.552875838088</c:v>
                </c:pt>
                <c:pt idx="78">
                  <c:v>199.221118669681</c:v>
                </c:pt>
                <c:pt idx="79">
                  <c:v>200.140413355574</c:v>
                </c:pt>
                <c:pt idx="80">
                  <c:v>197.087125398041</c:v>
                </c:pt>
                <c:pt idx="81">
                  <c:v>202.25206621738499</c:v>
                </c:pt>
                <c:pt idx="82">
                  <c:v>201.16415609932599</c:v>
                </c:pt>
                <c:pt idx="83">
                  <c:v>196.159390784306</c:v>
                </c:pt>
                <c:pt idx="84">
                  <c:v>203.72063048448899</c:v>
                </c:pt>
                <c:pt idx="85">
                  <c:v>204.73972294007601</c:v>
                </c:pt>
                <c:pt idx="86">
                  <c:v>202.946948927899</c:v>
                </c:pt>
                <c:pt idx="87">
                  <c:v>199.55018791046899</c:v>
                </c:pt>
                <c:pt idx="88">
                  <c:v>197.32311844622299</c:v>
                </c:pt>
                <c:pt idx="89">
                  <c:v>202.636129317327</c:v>
                </c:pt>
                <c:pt idx="90">
                  <c:v>198.992057632567</c:v>
                </c:pt>
                <c:pt idx="91">
                  <c:v>203.056112675956</c:v>
                </c:pt>
                <c:pt idx="92">
                  <c:v>200.52068744519201</c:v>
                </c:pt>
                <c:pt idx="93">
                  <c:v>202.44159759120899</c:v>
                </c:pt>
                <c:pt idx="94">
                  <c:v>200.89091599293599</c:v>
                </c:pt>
                <c:pt idx="95">
                  <c:v>201.76643292047899</c:v>
                </c:pt>
                <c:pt idx="96">
                  <c:v>200.02625005180201</c:v>
                </c:pt>
                <c:pt idx="97">
                  <c:v>204.464676234764</c:v>
                </c:pt>
                <c:pt idx="98">
                  <c:v>200.31728023175901</c:v>
                </c:pt>
                <c:pt idx="99">
                  <c:v>201.00497340861099</c:v>
                </c:pt>
              </c:numCache>
            </c:numRef>
          </c:xVal>
          <c:yVal>
            <c:numRef>
              <c:f>Propagation!$C$3:$C$102</c:f>
              <c:numCache>
                <c:formatCode>General</c:formatCode>
                <c:ptCount val="100"/>
                <c:pt idx="0">
                  <c:v>0.95457358756676702</c:v>
                </c:pt>
                <c:pt idx="1">
                  <c:v>0.63220063626819689</c:v>
                </c:pt>
                <c:pt idx="2">
                  <c:v>0.81904808994822176</c:v>
                </c:pt>
                <c:pt idx="3">
                  <c:v>0.98476889155515612</c:v>
                </c:pt>
                <c:pt idx="4">
                  <c:v>0.96356246272970569</c:v>
                </c:pt>
                <c:pt idx="5">
                  <c:v>0.15174565016498445</c:v>
                </c:pt>
                <c:pt idx="6">
                  <c:v>0.81146772550675117</c:v>
                </c:pt>
                <c:pt idx="7">
                  <c:v>0.41702358768754488</c:v>
                </c:pt>
                <c:pt idx="8">
                  <c:v>0.43575061646287538</c:v>
                </c:pt>
                <c:pt idx="9">
                  <c:v>0.63609759202923499</c:v>
                </c:pt>
                <c:pt idx="10">
                  <c:v>0.53330353657770946</c:v>
                </c:pt>
                <c:pt idx="11">
                  <c:v>0.91675337809533153</c:v>
                </c:pt>
                <c:pt idx="12">
                  <c:v>0.75670594111259815</c:v>
                </c:pt>
                <c:pt idx="13">
                  <c:v>0.52447296980846603</c:v>
                </c:pt>
                <c:pt idx="14">
                  <c:v>0.64841754749741209</c:v>
                </c:pt>
                <c:pt idx="15">
                  <c:v>0.60708307411602669</c:v>
                </c:pt>
                <c:pt idx="16">
                  <c:v>0.92263977752448711</c:v>
                </c:pt>
                <c:pt idx="17">
                  <c:v>0.39631610820947261</c:v>
                </c:pt>
                <c:pt idx="18">
                  <c:v>0.5992008117129386</c:v>
                </c:pt>
                <c:pt idx="19">
                  <c:v>0.18226779471942578</c:v>
                </c:pt>
                <c:pt idx="20">
                  <c:v>4.7659404763480051E-3</c:v>
                </c:pt>
                <c:pt idx="21">
                  <c:v>0.72212524808503464</c:v>
                </c:pt>
                <c:pt idx="22">
                  <c:v>0.78766209103656193</c:v>
                </c:pt>
                <c:pt idx="23">
                  <c:v>0.21310288642006284</c:v>
                </c:pt>
                <c:pt idx="24">
                  <c:v>0.98583418375585297</c:v>
                </c:pt>
                <c:pt idx="25">
                  <c:v>6.6505701622977823E-2</c:v>
                </c:pt>
                <c:pt idx="26">
                  <c:v>0.49443907521988695</c:v>
                </c:pt>
                <c:pt idx="27">
                  <c:v>0.40320489382247793</c:v>
                </c:pt>
                <c:pt idx="28">
                  <c:v>0.92805423642531848</c:v>
                </c:pt>
                <c:pt idx="29">
                  <c:v>0.91902259781877693</c:v>
                </c:pt>
                <c:pt idx="30">
                  <c:v>0.53760245035077547</c:v>
                </c:pt>
                <c:pt idx="31">
                  <c:v>0.62394742731090869</c:v>
                </c:pt>
                <c:pt idx="32">
                  <c:v>0.17356184741128206</c:v>
                </c:pt>
                <c:pt idx="33">
                  <c:v>2.1451877447993546E-2</c:v>
                </c:pt>
                <c:pt idx="34">
                  <c:v>0.34291094176805831</c:v>
                </c:pt>
                <c:pt idx="35">
                  <c:v>0.53815470997552772</c:v>
                </c:pt>
                <c:pt idx="36">
                  <c:v>0.87724589161520894</c:v>
                </c:pt>
                <c:pt idx="37">
                  <c:v>0.87152641647705309</c:v>
                </c:pt>
                <c:pt idx="38">
                  <c:v>0.32865217461368879</c:v>
                </c:pt>
                <c:pt idx="39">
                  <c:v>0.35969325025665738</c:v>
                </c:pt>
                <c:pt idx="40">
                  <c:v>0.13573296772029253</c:v>
                </c:pt>
                <c:pt idx="41">
                  <c:v>7.101778006571148E-2</c:v>
                </c:pt>
                <c:pt idx="42">
                  <c:v>3.9864004218007697E-2</c:v>
                </c:pt>
                <c:pt idx="43">
                  <c:v>0.96968463933222726</c:v>
                </c:pt>
                <c:pt idx="44">
                  <c:v>0.28603461153231308</c:v>
                </c:pt>
                <c:pt idx="45">
                  <c:v>0.31065712295318937</c:v>
                </c:pt>
                <c:pt idx="46">
                  <c:v>9.6400428571887062E-2</c:v>
                </c:pt>
                <c:pt idx="47">
                  <c:v>0.76178917126282852</c:v>
                </c:pt>
                <c:pt idx="48">
                  <c:v>4.839524874195917E-2</c:v>
                </c:pt>
                <c:pt idx="49">
                  <c:v>0.3934198067683311</c:v>
                </c:pt>
                <c:pt idx="50">
                  <c:v>0.17161468413781142</c:v>
                </c:pt>
                <c:pt idx="51">
                  <c:v>0.62723401813725232</c:v>
                </c:pt>
                <c:pt idx="52">
                  <c:v>0.28564569891473091</c:v>
                </c:pt>
                <c:pt idx="53">
                  <c:v>0.10921020867200611</c:v>
                </c:pt>
                <c:pt idx="54">
                  <c:v>0.46521568951786596</c:v>
                </c:pt>
                <c:pt idx="55">
                  <c:v>0.64268380149907334</c:v>
                </c:pt>
                <c:pt idx="56">
                  <c:v>0.50265563415412329</c:v>
                </c:pt>
                <c:pt idx="57">
                  <c:v>0.59513179933837312</c:v>
                </c:pt>
                <c:pt idx="58">
                  <c:v>0.24550553622106763</c:v>
                </c:pt>
                <c:pt idx="59">
                  <c:v>0.33751869256165645</c:v>
                </c:pt>
                <c:pt idx="60">
                  <c:v>0.23375338166801501</c:v>
                </c:pt>
                <c:pt idx="61">
                  <c:v>0.33867517581445472</c:v>
                </c:pt>
                <c:pt idx="62">
                  <c:v>0.19321018591618561</c:v>
                </c:pt>
                <c:pt idx="63">
                  <c:v>3.8187127636405277E-2</c:v>
                </c:pt>
                <c:pt idx="64">
                  <c:v>0.54645042424897527</c:v>
                </c:pt>
                <c:pt idx="65">
                  <c:v>0.32348374675628228</c:v>
                </c:pt>
                <c:pt idx="66">
                  <c:v>4.6791826110368875E-2</c:v>
                </c:pt>
                <c:pt idx="67">
                  <c:v>0.65535645947960275</c:v>
                </c:pt>
                <c:pt idx="68">
                  <c:v>0.16864262736899305</c:v>
                </c:pt>
                <c:pt idx="69">
                  <c:v>0.4968878312427869</c:v>
                </c:pt>
                <c:pt idx="70">
                  <c:v>0.74667031854905397</c:v>
                </c:pt>
                <c:pt idx="71">
                  <c:v>0.52735948528883059</c:v>
                </c:pt>
                <c:pt idx="72">
                  <c:v>0.85794891670510243</c:v>
                </c:pt>
                <c:pt idx="73">
                  <c:v>9.9481954529947014E-2</c:v>
                </c:pt>
                <c:pt idx="74">
                  <c:v>0.63301706408404446</c:v>
                </c:pt>
                <c:pt idx="75">
                  <c:v>0.23001582149011587</c:v>
                </c:pt>
                <c:pt idx="76">
                  <c:v>0.1779183395635032</c:v>
                </c:pt>
                <c:pt idx="77">
                  <c:v>0.26315039038779331</c:v>
                </c:pt>
                <c:pt idx="78">
                  <c:v>0.35626651765388717</c:v>
                </c:pt>
                <c:pt idx="79">
                  <c:v>0.49855815176938423</c:v>
                </c:pt>
                <c:pt idx="80">
                  <c:v>0.11211098699720051</c:v>
                </c:pt>
                <c:pt idx="81">
                  <c:v>0.79798379608521686</c:v>
                </c:pt>
                <c:pt idx="82">
                  <c:v>0.65640832227216406</c:v>
                </c:pt>
                <c:pt idx="83">
                  <c:v>5.6645846120738634E-2</c:v>
                </c:pt>
                <c:pt idx="84">
                  <c:v>0.92179842044220284</c:v>
                </c:pt>
                <c:pt idx="85">
                  <c:v>0.96575140356653555</c:v>
                </c:pt>
                <c:pt idx="86">
                  <c:v>0.86654799501513946</c:v>
                </c:pt>
                <c:pt idx="87">
                  <c:v>0.40599561729884748</c:v>
                </c:pt>
                <c:pt idx="88">
                  <c:v>0.13099097333145027</c:v>
                </c:pt>
                <c:pt idx="89">
                  <c:v>0.83814558780525761</c:v>
                </c:pt>
                <c:pt idx="90">
                  <c:v>0.32298634690128936</c:v>
                </c:pt>
                <c:pt idx="91">
                  <c:v>0.87565652536212712</c:v>
                </c:pt>
                <c:pt idx="92">
                  <c:v>0.5585546970043368</c:v>
                </c:pt>
                <c:pt idx="93">
                  <c:v>0.81849930190672771</c:v>
                </c:pt>
                <c:pt idx="94">
                  <c:v>0.61571240403672856</c:v>
                </c:pt>
                <c:pt idx="95">
                  <c:v>0.7394682980020022</c:v>
                </c:pt>
                <c:pt idx="96">
                  <c:v>0.48049057810439888</c:v>
                </c:pt>
                <c:pt idx="97">
                  <c:v>0.95660357568545573</c:v>
                </c:pt>
                <c:pt idx="98">
                  <c:v>0.52654168053001993</c:v>
                </c:pt>
                <c:pt idx="99">
                  <c:v>0.63288544148470416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4-4BD9-A5D0-79B4CB48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58944"/>
        <c:axId val="1453159424"/>
      </c:scatterChart>
      <c:valAx>
        <c:axId val="14531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59424"/>
        <c:crosses val="autoZero"/>
        <c:crossBetween val="midCat"/>
      </c:valAx>
      <c:valAx>
        <c:axId val="14531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Propagation!$J$2</c:f>
              <c:strCache>
                <c:ptCount val="1"/>
                <c:pt idx="0">
                  <c:v>PDF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Propagation!$I$3:$I$102</c:f>
              <c:numCache>
                <c:formatCode>General</c:formatCode>
                <c:ptCount val="100"/>
                <c:pt idx="0">
                  <c:v>44.470399999999998</c:v>
                </c:pt>
                <c:pt idx="1">
                  <c:v>42.195799999999998</c:v>
                </c:pt>
                <c:pt idx="2">
                  <c:v>43.149500000000003</c:v>
                </c:pt>
                <c:pt idx="3">
                  <c:v>45.290100000000002</c:v>
                </c:pt>
                <c:pt idx="4">
                  <c:v>44.648299999999999</c:v>
                </c:pt>
                <c:pt idx="5">
                  <c:v>40.012799999999999</c:v>
                </c:pt>
                <c:pt idx="6">
                  <c:v>43.103000000000002</c:v>
                </c:pt>
                <c:pt idx="7">
                  <c:v>41.306699999999999</c:v>
                </c:pt>
                <c:pt idx="8">
                  <c:v>41.383299999999998</c:v>
                </c:pt>
                <c:pt idx="9">
                  <c:v>42.215299999999999</c:v>
                </c:pt>
                <c:pt idx="10">
                  <c:v>41.781199999999998</c:v>
                </c:pt>
                <c:pt idx="11">
                  <c:v>43.947099999999999</c:v>
                </c:pt>
                <c:pt idx="12">
                  <c:v>42.785400000000003</c:v>
                </c:pt>
                <c:pt idx="13">
                  <c:v>41.7425</c:v>
                </c:pt>
                <c:pt idx="14">
                  <c:v>42.267499999999998</c:v>
                </c:pt>
                <c:pt idx="15">
                  <c:v>42.085299999999997</c:v>
                </c:pt>
                <c:pt idx="16">
                  <c:v>44.014699999999998</c:v>
                </c:pt>
                <c:pt idx="17">
                  <c:v>41.223799999999997</c:v>
                </c:pt>
                <c:pt idx="18">
                  <c:v>42.052900000000001</c:v>
                </c:pt>
                <c:pt idx="19">
                  <c:v>40.198799999999999</c:v>
                </c:pt>
                <c:pt idx="20">
                  <c:v>37.648299999999999</c:v>
                </c:pt>
                <c:pt idx="21">
                  <c:v>42.607700000000001</c:v>
                </c:pt>
                <c:pt idx="22">
                  <c:v>42.9572</c:v>
                </c:pt>
                <c:pt idx="23">
                  <c:v>40.373100000000001</c:v>
                </c:pt>
                <c:pt idx="24">
                  <c:v>45.338700000000003</c:v>
                </c:pt>
                <c:pt idx="25">
                  <c:v>39.2774</c:v>
                </c:pt>
                <c:pt idx="26">
                  <c:v>41.6203</c:v>
                </c:pt>
                <c:pt idx="27">
                  <c:v>41.249299999999998</c:v>
                </c:pt>
                <c:pt idx="28">
                  <c:v>44.075699999999998</c:v>
                </c:pt>
                <c:pt idx="29">
                  <c:v>43.967399999999998</c:v>
                </c:pt>
                <c:pt idx="30">
                  <c:v>41.800600000000003</c:v>
                </c:pt>
                <c:pt idx="31">
                  <c:v>42.1633</c:v>
                </c:pt>
                <c:pt idx="32">
                  <c:v>40.149099999999997</c:v>
                </c:pt>
                <c:pt idx="33">
                  <c:v>38.489899999999999</c:v>
                </c:pt>
                <c:pt idx="34">
                  <c:v>40.9953</c:v>
                </c:pt>
                <c:pt idx="35">
                  <c:v>41.800600000000003</c:v>
                </c:pt>
                <c:pt idx="36">
                  <c:v>43.570099999999996</c:v>
                </c:pt>
                <c:pt idx="37">
                  <c:v>43.523200000000003</c:v>
                </c:pt>
                <c:pt idx="38">
                  <c:v>40.932000000000002</c:v>
                </c:pt>
                <c:pt idx="39">
                  <c:v>41.064999999999998</c:v>
                </c:pt>
                <c:pt idx="40">
                  <c:v>39.901699999999998</c:v>
                </c:pt>
                <c:pt idx="41">
                  <c:v>39.332099999999997</c:v>
                </c:pt>
                <c:pt idx="42">
                  <c:v>38.896700000000003</c:v>
                </c:pt>
                <c:pt idx="43">
                  <c:v>44.792499999999997</c:v>
                </c:pt>
                <c:pt idx="44">
                  <c:v>40.742800000000003</c:v>
                </c:pt>
                <c:pt idx="45">
                  <c:v>40.849899999999998</c:v>
                </c:pt>
                <c:pt idx="46">
                  <c:v>39.588299999999997</c:v>
                </c:pt>
                <c:pt idx="47">
                  <c:v>42.811799999999998</c:v>
                </c:pt>
                <c:pt idx="48">
                  <c:v>39.0413</c:v>
                </c:pt>
                <c:pt idx="49">
                  <c:v>41.211100000000002</c:v>
                </c:pt>
                <c:pt idx="50">
                  <c:v>40.136699999999998</c:v>
                </c:pt>
                <c:pt idx="51">
                  <c:v>42.176299999999998</c:v>
                </c:pt>
                <c:pt idx="52">
                  <c:v>40.736499999999999</c:v>
                </c:pt>
                <c:pt idx="53">
                  <c:v>39.698599999999999</c:v>
                </c:pt>
                <c:pt idx="54">
                  <c:v>41.504800000000003</c:v>
                </c:pt>
                <c:pt idx="55">
                  <c:v>42.241399999999999</c:v>
                </c:pt>
                <c:pt idx="56">
                  <c:v>41.658900000000003</c:v>
                </c:pt>
                <c:pt idx="57">
                  <c:v>42.039900000000003</c:v>
                </c:pt>
                <c:pt idx="58">
                  <c:v>40.541899999999998</c:v>
                </c:pt>
                <c:pt idx="59">
                  <c:v>40.97</c:v>
                </c:pt>
                <c:pt idx="60">
                  <c:v>40.485500000000002</c:v>
                </c:pt>
                <c:pt idx="61">
                  <c:v>40.976300000000002</c:v>
                </c:pt>
                <c:pt idx="62">
                  <c:v>40.267200000000003</c:v>
                </c:pt>
                <c:pt idx="63">
                  <c:v>38.866700000000002</c:v>
                </c:pt>
                <c:pt idx="64">
                  <c:v>41.832799999999999</c:v>
                </c:pt>
                <c:pt idx="65">
                  <c:v>40.9131</c:v>
                </c:pt>
                <c:pt idx="66">
                  <c:v>39.011200000000002</c:v>
                </c:pt>
                <c:pt idx="67">
                  <c:v>42.3001</c:v>
                </c:pt>
                <c:pt idx="68">
                  <c:v>40.118099999999998</c:v>
                </c:pt>
                <c:pt idx="69">
                  <c:v>41.633200000000002</c:v>
                </c:pt>
                <c:pt idx="70">
                  <c:v>42.732700000000001</c:v>
                </c:pt>
                <c:pt idx="71">
                  <c:v>41.755400000000002</c:v>
                </c:pt>
                <c:pt idx="72">
                  <c:v>43.4161</c:v>
                </c:pt>
                <c:pt idx="73">
                  <c:v>39.6128</c:v>
                </c:pt>
                <c:pt idx="74">
                  <c:v>42.202300000000001</c:v>
                </c:pt>
                <c:pt idx="75">
                  <c:v>40.466799999999999</c:v>
                </c:pt>
                <c:pt idx="76">
                  <c:v>40.173900000000003</c:v>
                </c:pt>
                <c:pt idx="77">
                  <c:v>40.629600000000003</c:v>
                </c:pt>
                <c:pt idx="78">
                  <c:v>41.052300000000002</c:v>
                </c:pt>
                <c:pt idx="79">
                  <c:v>41.639600000000002</c:v>
                </c:pt>
                <c:pt idx="80">
                  <c:v>39.723199999999999</c:v>
                </c:pt>
                <c:pt idx="81">
                  <c:v>43.016800000000003</c:v>
                </c:pt>
                <c:pt idx="82">
                  <c:v>42.3001</c:v>
                </c:pt>
                <c:pt idx="83">
                  <c:v>39.156199999999998</c:v>
                </c:pt>
                <c:pt idx="84">
                  <c:v>44.001199999999997</c:v>
                </c:pt>
                <c:pt idx="85">
                  <c:v>44.696300000000001</c:v>
                </c:pt>
                <c:pt idx="86">
                  <c:v>43.482999999999997</c:v>
                </c:pt>
                <c:pt idx="87">
                  <c:v>41.262</c:v>
                </c:pt>
                <c:pt idx="88">
                  <c:v>39.864699999999999</c:v>
                </c:pt>
                <c:pt idx="89">
                  <c:v>43.2759</c:v>
                </c:pt>
                <c:pt idx="90">
                  <c:v>40.906700000000001</c:v>
                </c:pt>
                <c:pt idx="91">
                  <c:v>43.556699999999999</c:v>
                </c:pt>
                <c:pt idx="92">
                  <c:v>41.884500000000003</c:v>
                </c:pt>
                <c:pt idx="93">
                  <c:v>43.142899999999997</c:v>
                </c:pt>
                <c:pt idx="94">
                  <c:v>42.124299999999998</c:v>
                </c:pt>
                <c:pt idx="95">
                  <c:v>42.699800000000003</c:v>
                </c:pt>
                <c:pt idx="96">
                  <c:v>41.568899999999999</c:v>
                </c:pt>
                <c:pt idx="97">
                  <c:v>44.5045</c:v>
                </c:pt>
                <c:pt idx="98">
                  <c:v>41.755400000000002</c:v>
                </c:pt>
                <c:pt idx="99">
                  <c:v>42.195799999999998</c:v>
                </c:pt>
              </c:numCache>
            </c:numRef>
          </c:xVal>
          <c:yVal>
            <c:numRef>
              <c:f>Propagation!$J$3:$J$102</c:f>
              <c:numCache>
                <c:formatCode>General</c:formatCode>
                <c:ptCount val="100"/>
                <c:pt idx="0">
                  <c:v>5.5645681009155977E-2</c:v>
                </c:pt>
                <c:pt idx="1">
                  <c:v>0.23380120414346059</c:v>
                </c:pt>
                <c:pt idx="2">
                  <c:v>0.16278338400561479</c:v>
                </c:pt>
                <c:pt idx="3">
                  <c:v>2.0467812439145975E-2</c:v>
                </c:pt>
                <c:pt idx="4">
                  <c:v>4.5772187359017877E-2</c:v>
                </c:pt>
                <c:pt idx="5">
                  <c:v>0.14542576088324943</c:v>
                </c:pt>
                <c:pt idx="6">
                  <c:v>0.1670183563275196</c:v>
                </c:pt>
                <c:pt idx="7">
                  <c:v>0.23986875439514213</c:v>
                </c:pt>
                <c:pt idx="8">
                  <c:v>0.24219244483028918</c:v>
                </c:pt>
                <c:pt idx="9">
                  <c:v>0.2328830476141939</c:v>
                </c:pt>
                <c:pt idx="10">
                  <c:v>0.24564054450273876</c:v>
                </c:pt>
                <c:pt idx="11">
                  <c:v>9.217746299955322E-2</c:v>
                </c:pt>
                <c:pt idx="12">
                  <c:v>0.19470971978449803</c:v>
                </c:pt>
                <c:pt idx="13">
                  <c:v>0.24595304634925536</c:v>
                </c:pt>
                <c:pt idx="14">
                  <c:v>0.23027878726095055</c:v>
                </c:pt>
                <c:pt idx="15">
                  <c:v>0.23842000165967059</c:v>
                </c:pt>
                <c:pt idx="16">
                  <c:v>8.6867270980848149E-2</c:v>
                </c:pt>
                <c:pt idx="17">
                  <c:v>0.23678229560623387</c:v>
                </c:pt>
                <c:pt idx="18">
                  <c:v>0.23958025248054624</c:v>
                </c:pt>
                <c:pt idx="19">
                  <c:v>0.16252500051304039</c:v>
                </c:pt>
                <c:pt idx="20">
                  <c:v>1.1228263253862515E-2</c:v>
                </c:pt>
                <c:pt idx="21">
                  <c:v>0.20863507100230883</c:v>
                </c:pt>
                <c:pt idx="22">
                  <c:v>0.18006105645427264</c:v>
                </c:pt>
                <c:pt idx="23">
                  <c:v>0.17822557993744312</c:v>
                </c:pt>
                <c:pt idx="24">
                  <c:v>1.9135039067744729E-2</c:v>
                </c:pt>
                <c:pt idx="25">
                  <c:v>8.2363958716054564E-2</c:v>
                </c:pt>
                <c:pt idx="26">
                  <c:v>0.24601983809362124</c:v>
                </c:pt>
                <c:pt idx="27">
                  <c:v>0.23779368589676456</c:v>
                </c:pt>
                <c:pt idx="28">
                  <c:v>8.2215728902886073E-2</c:v>
                </c:pt>
                <c:pt idx="29">
                  <c:v>9.0566157027494265E-2</c:v>
                </c:pt>
                <c:pt idx="30">
                  <c:v>0.24543137092773412</c:v>
                </c:pt>
                <c:pt idx="31">
                  <c:v>0.23526381436527929</c:v>
                </c:pt>
                <c:pt idx="32">
                  <c:v>0.15797192886877406</c:v>
                </c:pt>
                <c:pt idx="33">
                  <c:v>3.56606273394241E-2</c:v>
                </c:pt>
                <c:pt idx="34">
                  <c:v>0.22540500696708723</c:v>
                </c:pt>
                <c:pt idx="35">
                  <c:v>0.24543137092773412</c:v>
                </c:pt>
                <c:pt idx="36">
                  <c:v>0.1243015169290262</c:v>
                </c:pt>
                <c:pt idx="37">
                  <c:v>0.12852473485927504</c:v>
                </c:pt>
                <c:pt idx="38">
                  <c:v>0.2215705882704731</c:v>
                </c:pt>
                <c:pt idx="39">
                  <c:v>0.22929890311440979</c:v>
                </c:pt>
                <c:pt idx="40">
                  <c:v>0.13523056861100183</c:v>
                </c:pt>
                <c:pt idx="41">
                  <c:v>8.6532777140489042E-2</c:v>
                </c:pt>
                <c:pt idx="42">
                  <c:v>5.6596755910305378E-2</c:v>
                </c:pt>
                <c:pt idx="43">
                  <c:v>3.8725883546570618E-2</c:v>
                </c:pt>
                <c:pt idx="44">
                  <c:v>0.2085885606930985</c:v>
                </c:pt>
                <c:pt idx="45">
                  <c:v>0.21620247575669987</c:v>
                </c:pt>
                <c:pt idx="46">
                  <c:v>0.10740648608759901</c:v>
                </c:pt>
                <c:pt idx="47">
                  <c:v>0.19252416609129031</c:v>
                </c:pt>
                <c:pt idx="48">
                  <c:v>6.5690899541142989E-2</c:v>
                </c:pt>
                <c:pt idx="49">
                  <c:v>0.23625836868354952</c:v>
                </c:pt>
                <c:pt idx="50">
                  <c:v>0.1568329822272807</c:v>
                </c:pt>
                <c:pt idx="51">
                  <c:v>0.23468900094386219</c:v>
                </c:pt>
                <c:pt idx="52">
                  <c:v>0.20812082046728503</c:v>
                </c:pt>
                <c:pt idx="53">
                  <c:v>0.11697494889614968</c:v>
                </c:pt>
                <c:pt idx="54">
                  <c:v>0.24480020063374547</c:v>
                </c:pt>
                <c:pt idx="55">
                  <c:v>0.23160728971176384</c:v>
                </c:pt>
                <c:pt idx="56">
                  <c:v>0.24614990455561916</c:v>
                </c:pt>
                <c:pt idx="57">
                  <c:v>0.24002040178280423</c:v>
                </c:pt>
                <c:pt idx="58">
                  <c:v>0.1927382575955944</c:v>
                </c:pt>
                <c:pt idx="59">
                  <c:v>0.2239055293738999</c:v>
                </c:pt>
                <c:pt idx="60">
                  <c:v>0.18798905131014704</c:v>
                </c:pt>
                <c:pt idx="61">
                  <c:v>0.22428309249300765</c:v>
                </c:pt>
                <c:pt idx="62">
                  <c:v>0.16874685413230381</c:v>
                </c:pt>
                <c:pt idx="63">
                  <c:v>5.4819164078566428E-2</c:v>
                </c:pt>
                <c:pt idx="64">
                  <c:v>0.24500707075902842</c:v>
                </c:pt>
                <c:pt idx="65">
                  <c:v>0.22037322485845531</c:v>
                </c:pt>
                <c:pt idx="66">
                  <c:v>6.37263906247134E-2</c:v>
                </c:pt>
                <c:pt idx="67">
                  <c:v>0.22854685670613203</c:v>
                </c:pt>
                <c:pt idx="68">
                  <c:v>0.15512291223152724</c:v>
                </c:pt>
                <c:pt idx="69">
                  <c:v>0.24607882850513932</c:v>
                </c:pt>
                <c:pt idx="70">
                  <c:v>0.1989890520408342</c:v>
                </c:pt>
                <c:pt idx="71">
                  <c:v>0.24586441201320619</c:v>
                </c:pt>
                <c:pt idx="72">
                  <c:v>0.13827973609716337</c:v>
                </c:pt>
                <c:pt idx="73">
                  <c:v>0.10950568020693632</c:v>
                </c:pt>
                <c:pt idx="74">
                  <c:v>0.23349850651943801</c:v>
                </c:pt>
                <c:pt idx="75">
                  <c:v>0.18639054122390356</c:v>
                </c:pt>
                <c:pt idx="76">
                  <c:v>0.16024654987309578</c:v>
                </c:pt>
                <c:pt idx="77">
                  <c:v>0.19988109711374449</c:v>
                </c:pt>
                <c:pt idx="78">
                  <c:v>0.228615923308362</c:v>
                </c:pt>
                <c:pt idx="79">
                  <c:v>0.2461023133187408</c:v>
                </c:pt>
                <c:pt idx="80">
                  <c:v>0.11914736646174139</c:v>
                </c:pt>
                <c:pt idx="81">
                  <c:v>0.17478156341838993</c:v>
                </c:pt>
                <c:pt idx="82">
                  <c:v>0.22854685670613203</c:v>
                </c:pt>
                <c:pt idx="83">
                  <c:v>7.3529557846383237E-2</c:v>
                </c:pt>
                <c:pt idx="84">
                  <c:v>8.7914933333184966E-2</c:v>
                </c:pt>
                <c:pt idx="85">
                  <c:v>4.3332813300544365E-2</c:v>
                </c:pt>
                <c:pt idx="86">
                  <c:v>0.13217052738166238</c:v>
                </c:pt>
                <c:pt idx="87">
                  <c:v>0.23827700114856509</c:v>
                </c:pt>
                <c:pt idx="88">
                  <c:v>0.13185880893418606</c:v>
                </c:pt>
                <c:pt idx="89">
                  <c:v>0.15117611261130826</c:v>
                </c:pt>
                <c:pt idx="90">
                  <c:v>0.21996245640105277</c:v>
                </c:pt>
                <c:pt idx="91">
                  <c:v>0.12550451173530616</c:v>
                </c:pt>
                <c:pt idx="92">
                  <c:v>0.24412568285241179</c:v>
                </c:pt>
                <c:pt idx="93">
                  <c:v>0.16338606437517869</c:v>
                </c:pt>
                <c:pt idx="94">
                  <c:v>0.23690523658576165</c:v>
                </c:pt>
                <c:pt idx="95">
                  <c:v>0.20160003299800669</c:v>
                </c:pt>
                <c:pt idx="96">
                  <c:v>0.2456303391206103</c:v>
                </c:pt>
                <c:pt idx="97">
                  <c:v>5.3650853348709761E-2</c:v>
                </c:pt>
                <c:pt idx="98">
                  <c:v>0.24586441201320619</c:v>
                </c:pt>
                <c:pt idx="99">
                  <c:v>0.23380120414346059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7-46B8-81FC-80B04274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44352"/>
        <c:axId val="2041938592"/>
      </c:scatterChart>
      <c:valAx>
        <c:axId val="2041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38592"/>
        <c:crosses val="autoZero"/>
        <c:crossBetween val="midCat"/>
      </c:valAx>
      <c:valAx>
        <c:axId val="20419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Propagation!$K$2</c:f>
              <c:strCache>
                <c:ptCount val="1"/>
                <c:pt idx="0">
                  <c:v>CDF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Propagation!$I$3:$I$102</c:f>
              <c:numCache>
                <c:formatCode>General</c:formatCode>
                <c:ptCount val="100"/>
                <c:pt idx="0">
                  <c:v>44.470399999999998</c:v>
                </c:pt>
                <c:pt idx="1">
                  <c:v>42.195799999999998</c:v>
                </c:pt>
                <c:pt idx="2">
                  <c:v>43.149500000000003</c:v>
                </c:pt>
                <c:pt idx="3">
                  <c:v>45.290100000000002</c:v>
                </c:pt>
                <c:pt idx="4">
                  <c:v>44.648299999999999</c:v>
                </c:pt>
                <c:pt idx="5">
                  <c:v>40.012799999999999</c:v>
                </c:pt>
                <c:pt idx="6">
                  <c:v>43.103000000000002</c:v>
                </c:pt>
                <c:pt idx="7">
                  <c:v>41.306699999999999</c:v>
                </c:pt>
                <c:pt idx="8">
                  <c:v>41.383299999999998</c:v>
                </c:pt>
                <c:pt idx="9">
                  <c:v>42.215299999999999</c:v>
                </c:pt>
                <c:pt idx="10">
                  <c:v>41.781199999999998</c:v>
                </c:pt>
                <c:pt idx="11">
                  <c:v>43.947099999999999</c:v>
                </c:pt>
                <c:pt idx="12">
                  <c:v>42.785400000000003</c:v>
                </c:pt>
                <c:pt idx="13">
                  <c:v>41.7425</c:v>
                </c:pt>
                <c:pt idx="14">
                  <c:v>42.267499999999998</c:v>
                </c:pt>
                <c:pt idx="15">
                  <c:v>42.085299999999997</c:v>
                </c:pt>
                <c:pt idx="16">
                  <c:v>44.014699999999998</c:v>
                </c:pt>
                <c:pt idx="17">
                  <c:v>41.223799999999997</c:v>
                </c:pt>
                <c:pt idx="18">
                  <c:v>42.052900000000001</c:v>
                </c:pt>
                <c:pt idx="19">
                  <c:v>40.198799999999999</c:v>
                </c:pt>
                <c:pt idx="20">
                  <c:v>37.648299999999999</c:v>
                </c:pt>
                <c:pt idx="21">
                  <c:v>42.607700000000001</c:v>
                </c:pt>
                <c:pt idx="22">
                  <c:v>42.9572</c:v>
                </c:pt>
                <c:pt idx="23">
                  <c:v>40.373100000000001</c:v>
                </c:pt>
                <c:pt idx="24">
                  <c:v>45.338700000000003</c:v>
                </c:pt>
                <c:pt idx="25">
                  <c:v>39.2774</c:v>
                </c:pt>
                <c:pt idx="26">
                  <c:v>41.6203</c:v>
                </c:pt>
                <c:pt idx="27">
                  <c:v>41.249299999999998</c:v>
                </c:pt>
                <c:pt idx="28">
                  <c:v>44.075699999999998</c:v>
                </c:pt>
                <c:pt idx="29">
                  <c:v>43.967399999999998</c:v>
                </c:pt>
                <c:pt idx="30">
                  <c:v>41.800600000000003</c:v>
                </c:pt>
                <c:pt idx="31">
                  <c:v>42.1633</c:v>
                </c:pt>
                <c:pt idx="32">
                  <c:v>40.149099999999997</c:v>
                </c:pt>
                <c:pt idx="33">
                  <c:v>38.489899999999999</c:v>
                </c:pt>
                <c:pt idx="34">
                  <c:v>40.9953</c:v>
                </c:pt>
                <c:pt idx="35">
                  <c:v>41.800600000000003</c:v>
                </c:pt>
                <c:pt idx="36">
                  <c:v>43.570099999999996</c:v>
                </c:pt>
                <c:pt idx="37">
                  <c:v>43.523200000000003</c:v>
                </c:pt>
                <c:pt idx="38">
                  <c:v>40.932000000000002</c:v>
                </c:pt>
                <c:pt idx="39">
                  <c:v>41.064999999999998</c:v>
                </c:pt>
                <c:pt idx="40">
                  <c:v>39.901699999999998</c:v>
                </c:pt>
                <c:pt idx="41">
                  <c:v>39.332099999999997</c:v>
                </c:pt>
                <c:pt idx="42">
                  <c:v>38.896700000000003</c:v>
                </c:pt>
                <c:pt idx="43">
                  <c:v>44.792499999999997</c:v>
                </c:pt>
                <c:pt idx="44">
                  <c:v>40.742800000000003</c:v>
                </c:pt>
                <c:pt idx="45">
                  <c:v>40.849899999999998</c:v>
                </c:pt>
                <c:pt idx="46">
                  <c:v>39.588299999999997</c:v>
                </c:pt>
                <c:pt idx="47">
                  <c:v>42.811799999999998</c:v>
                </c:pt>
                <c:pt idx="48">
                  <c:v>39.0413</c:v>
                </c:pt>
                <c:pt idx="49">
                  <c:v>41.211100000000002</c:v>
                </c:pt>
                <c:pt idx="50">
                  <c:v>40.136699999999998</c:v>
                </c:pt>
                <c:pt idx="51">
                  <c:v>42.176299999999998</c:v>
                </c:pt>
                <c:pt idx="52">
                  <c:v>40.736499999999999</c:v>
                </c:pt>
                <c:pt idx="53">
                  <c:v>39.698599999999999</c:v>
                </c:pt>
                <c:pt idx="54">
                  <c:v>41.504800000000003</c:v>
                </c:pt>
                <c:pt idx="55">
                  <c:v>42.241399999999999</c:v>
                </c:pt>
                <c:pt idx="56">
                  <c:v>41.658900000000003</c:v>
                </c:pt>
                <c:pt idx="57">
                  <c:v>42.039900000000003</c:v>
                </c:pt>
                <c:pt idx="58">
                  <c:v>40.541899999999998</c:v>
                </c:pt>
                <c:pt idx="59">
                  <c:v>40.97</c:v>
                </c:pt>
                <c:pt idx="60">
                  <c:v>40.485500000000002</c:v>
                </c:pt>
                <c:pt idx="61">
                  <c:v>40.976300000000002</c:v>
                </c:pt>
                <c:pt idx="62">
                  <c:v>40.267200000000003</c:v>
                </c:pt>
                <c:pt idx="63">
                  <c:v>38.866700000000002</c:v>
                </c:pt>
                <c:pt idx="64">
                  <c:v>41.832799999999999</c:v>
                </c:pt>
                <c:pt idx="65">
                  <c:v>40.9131</c:v>
                </c:pt>
                <c:pt idx="66">
                  <c:v>39.011200000000002</c:v>
                </c:pt>
                <c:pt idx="67">
                  <c:v>42.3001</c:v>
                </c:pt>
                <c:pt idx="68">
                  <c:v>40.118099999999998</c:v>
                </c:pt>
                <c:pt idx="69">
                  <c:v>41.633200000000002</c:v>
                </c:pt>
                <c:pt idx="70">
                  <c:v>42.732700000000001</c:v>
                </c:pt>
                <c:pt idx="71">
                  <c:v>41.755400000000002</c:v>
                </c:pt>
                <c:pt idx="72">
                  <c:v>43.4161</c:v>
                </c:pt>
                <c:pt idx="73">
                  <c:v>39.6128</c:v>
                </c:pt>
                <c:pt idx="74">
                  <c:v>42.202300000000001</c:v>
                </c:pt>
                <c:pt idx="75">
                  <c:v>40.466799999999999</c:v>
                </c:pt>
                <c:pt idx="76">
                  <c:v>40.173900000000003</c:v>
                </c:pt>
                <c:pt idx="77">
                  <c:v>40.629600000000003</c:v>
                </c:pt>
                <c:pt idx="78">
                  <c:v>41.052300000000002</c:v>
                </c:pt>
                <c:pt idx="79">
                  <c:v>41.639600000000002</c:v>
                </c:pt>
                <c:pt idx="80">
                  <c:v>39.723199999999999</c:v>
                </c:pt>
                <c:pt idx="81">
                  <c:v>43.016800000000003</c:v>
                </c:pt>
                <c:pt idx="82">
                  <c:v>42.3001</c:v>
                </c:pt>
                <c:pt idx="83">
                  <c:v>39.156199999999998</c:v>
                </c:pt>
                <c:pt idx="84">
                  <c:v>44.001199999999997</c:v>
                </c:pt>
                <c:pt idx="85">
                  <c:v>44.696300000000001</c:v>
                </c:pt>
                <c:pt idx="86">
                  <c:v>43.482999999999997</c:v>
                </c:pt>
                <c:pt idx="87">
                  <c:v>41.262</c:v>
                </c:pt>
                <c:pt idx="88">
                  <c:v>39.864699999999999</c:v>
                </c:pt>
                <c:pt idx="89">
                  <c:v>43.2759</c:v>
                </c:pt>
                <c:pt idx="90">
                  <c:v>40.906700000000001</c:v>
                </c:pt>
                <c:pt idx="91">
                  <c:v>43.556699999999999</c:v>
                </c:pt>
                <c:pt idx="92">
                  <c:v>41.884500000000003</c:v>
                </c:pt>
                <c:pt idx="93">
                  <c:v>43.142899999999997</c:v>
                </c:pt>
                <c:pt idx="94">
                  <c:v>42.124299999999998</c:v>
                </c:pt>
                <c:pt idx="95">
                  <c:v>42.699800000000003</c:v>
                </c:pt>
                <c:pt idx="96">
                  <c:v>41.568899999999999</c:v>
                </c:pt>
                <c:pt idx="97">
                  <c:v>44.5045</c:v>
                </c:pt>
                <c:pt idx="98">
                  <c:v>41.755400000000002</c:v>
                </c:pt>
                <c:pt idx="99">
                  <c:v>42.195799999999998</c:v>
                </c:pt>
              </c:numCache>
            </c:numRef>
          </c:xVal>
          <c:yVal>
            <c:numRef>
              <c:f>Propagation!$K$3:$K$102</c:f>
              <c:numCache>
                <c:formatCode>General</c:formatCode>
                <c:ptCount val="100"/>
                <c:pt idx="0">
                  <c:v>0.95769322960601722</c:v>
                </c:pt>
                <c:pt idx="1">
                  <c:v>0.62589702644402978</c:v>
                </c:pt>
                <c:pt idx="2">
                  <c:v>0.81845051058988905</c:v>
                </c:pt>
                <c:pt idx="3">
                  <c:v>0.98713654588033362</c:v>
                </c:pt>
                <c:pt idx="4">
                  <c:v>0.96669480564892474</c:v>
                </c:pt>
                <c:pt idx="5">
                  <c:v>0.15244812135465124</c:v>
                </c:pt>
                <c:pt idx="6">
                  <c:v>0.81078251556408076</c:v>
                </c:pt>
                <c:pt idx="7">
                  <c:v>0.40997726987734051</c:v>
                </c:pt>
                <c:pt idx="8">
                  <c:v>0.42844350834093031</c:v>
                </c:pt>
                <c:pt idx="9">
                  <c:v>0.63044724692424325</c:v>
                </c:pt>
                <c:pt idx="10">
                  <c:v>0.52598526431707437</c:v>
                </c:pt>
                <c:pt idx="11">
                  <c:v>0.91948654141674901</c:v>
                </c:pt>
                <c:pt idx="12">
                  <c:v>0.75326872407140444</c:v>
                </c:pt>
                <c:pt idx="13">
                  <c:v>0.51647247758744452</c:v>
                </c:pt>
                <c:pt idx="14">
                  <c:v>0.64253668855930979</c:v>
                </c:pt>
                <c:pt idx="15">
                  <c:v>0.59979752732464064</c:v>
                </c:pt>
                <c:pt idx="16">
                  <c:v>0.92553735580103946</c:v>
                </c:pt>
                <c:pt idx="17">
                  <c:v>0.39021605147970062</c:v>
                </c:pt>
                <c:pt idx="18">
                  <c:v>0.59205368049568952</c:v>
                </c:pt>
                <c:pt idx="19">
                  <c:v>0.18108950333441115</c:v>
                </c:pt>
                <c:pt idx="20">
                  <c:v>6.47795999498736E-3</c:v>
                </c:pt>
                <c:pt idx="21">
                  <c:v>0.71740987342761886</c:v>
                </c:pt>
                <c:pt idx="22">
                  <c:v>0.78547527826392605</c:v>
                </c:pt>
                <c:pt idx="23">
                  <c:v>0.21079350599049909</c:v>
                </c:pt>
                <c:pt idx="24">
                  <c:v>0.98809860384679893</c:v>
                </c:pt>
                <c:pt idx="25">
                  <c:v>6.9468580800096991E-2</c:v>
                </c:pt>
                <c:pt idx="26">
                  <c:v>0.48639868855910157</c:v>
                </c:pt>
                <c:pt idx="27">
                  <c:v>0.39626701092073591</c:v>
                </c:pt>
                <c:pt idx="28">
                  <c:v>0.93069369474803865</c:v>
                </c:pt>
                <c:pt idx="29">
                  <c:v>0.92134136534199496</c:v>
                </c:pt>
                <c:pt idx="30">
                  <c:v>0.5307487184896712</c:v>
                </c:pt>
                <c:pt idx="31">
                  <c:v>0.61827448914778815</c:v>
                </c:pt>
                <c:pt idx="32">
                  <c:v>0.17312506629796284</c:v>
                </c:pt>
                <c:pt idx="33">
                  <c:v>2.4667868344549738E-2</c:v>
                </c:pt>
                <c:pt idx="34">
                  <c:v>0.3373342776089619</c:v>
                </c:pt>
                <c:pt idx="35">
                  <c:v>0.5307487184896712</c:v>
                </c:pt>
                <c:pt idx="36">
                  <c:v>0.87879868051897236</c:v>
                </c:pt>
                <c:pt idx="37">
                  <c:v>0.87287004264359147</c:v>
                </c:pt>
                <c:pt idx="38">
                  <c:v>0.32318604847949772</c:v>
                </c:pt>
                <c:pt idx="39">
                  <c:v>0.35318276419155503</c:v>
                </c:pt>
                <c:pt idx="40">
                  <c:v>0.13685841852511108</c:v>
                </c:pt>
                <c:pt idx="41">
                  <c:v>7.4087406737254974E-2</c:v>
                </c:pt>
                <c:pt idx="42">
                  <c:v>4.3203124297205769E-2</c:v>
                </c:pt>
                <c:pt idx="43">
                  <c:v>0.97277697822399567</c:v>
                </c:pt>
                <c:pt idx="44">
                  <c:v>0.28245911835093235</c:v>
                </c:pt>
                <c:pt idx="45">
                  <c:v>0.30521252149283429</c:v>
                </c:pt>
                <c:pt idx="46">
                  <c:v>9.8886359456997586E-2</c:v>
                </c:pt>
                <c:pt idx="47">
                  <c:v>0.75838027012063391</c:v>
                </c:pt>
                <c:pt idx="48">
                  <c:v>5.2034053574936401E-2</c:v>
                </c:pt>
                <c:pt idx="49">
                  <c:v>0.38721222911793934</c:v>
                </c:pt>
                <c:pt idx="50">
                  <c:v>0.17117327484338948</c:v>
                </c:pt>
                <c:pt idx="51">
                  <c:v>0.62132919730342562</c:v>
                </c:pt>
                <c:pt idx="52">
                  <c:v>0.28114648269856307</c:v>
                </c:pt>
                <c:pt idx="53">
                  <c:v>0.11125826523443111</c:v>
                </c:pt>
                <c:pt idx="54">
                  <c:v>0.45804188938398971</c:v>
                </c:pt>
                <c:pt idx="55">
                  <c:v>0.63650896159767545</c:v>
                </c:pt>
                <c:pt idx="56">
                  <c:v>0.49589801342970002</c:v>
                </c:pt>
                <c:pt idx="57">
                  <c:v>0.58893626040247338</c:v>
                </c:pt>
                <c:pt idx="58">
                  <c:v>0.24211517740921523</c:v>
                </c:pt>
                <c:pt idx="59">
                  <c:v>0.33165040499350618</c:v>
                </c:pt>
                <c:pt idx="60">
                  <c:v>0.23137814060507103</c:v>
                </c:pt>
                <c:pt idx="61">
                  <c:v>0.33306220059627339</c:v>
                </c:pt>
                <c:pt idx="62">
                  <c:v>0.19241935015015904</c:v>
                </c:pt>
                <c:pt idx="63">
                  <c:v>4.1531979591818688E-2</c:v>
                </c:pt>
                <c:pt idx="64">
                  <c:v>0.53864503519212437</c:v>
                </c:pt>
                <c:pt idx="65">
                  <c:v>0.31900964233070805</c:v>
                </c:pt>
                <c:pt idx="66">
                  <c:v>5.0086416981725765E-2</c:v>
                </c:pt>
                <c:pt idx="67">
                  <c:v>0.65001576322112431</c:v>
                </c:pt>
                <c:pt idx="68">
                  <c:v>0.16827208224003107</c:v>
                </c:pt>
                <c:pt idx="69">
                  <c:v>0.4895727417020157</c:v>
                </c:pt>
                <c:pt idx="70">
                  <c:v>0.74289425585967883</c:v>
                </c:pt>
                <c:pt idx="71">
                  <c:v>0.51964471690851854</c:v>
                </c:pt>
                <c:pt idx="72">
                  <c:v>0.85858383396177773</c:v>
                </c:pt>
                <c:pt idx="73">
                  <c:v>0.10154350114225273</c:v>
                </c:pt>
                <c:pt idx="74">
                  <c:v>0.62741575232713864</c:v>
                </c:pt>
                <c:pt idx="75">
                  <c:v>0.22787767384957111</c:v>
                </c:pt>
                <c:pt idx="76">
                  <c:v>0.17707098522972231</c:v>
                </c:pt>
                <c:pt idx="77">
                  <c:v>0.25933383790225994</c:v>
                </c:pt>
                <c:pt idx="78">
                  <c:v>0.35027499231967896</c:v>
                </c:pt>
                <c:pt idx="79">
                  <c:v>0.49114772340147411</c:v>
                </c:pt>
                <c:pt idx="80">
                  <c:v>0.11416254352746476</c:v>
                </c:pt>
                <c:pt idx="81">
                  <c:v>0.79604999975634361</c:v>
                </c:pt>
                <c:pt idx="82">
                  <c:v>0.65001576322112431</c:v>
                </c:pt>
                <c:pt idx="83">
                  <c:v>6.00271567332488E-2</c:v>
                </c:pt>
                <c:pt idx="84">
                  <c:v>0.92435758322965733</c:v>
                </c:pt>
                <c:pt idx="85">
                  <c:v>0.96883294759674199</c:v>
                </c:pt>
                <c:pt idx="86">
                  <c:v>0.86763014083546097</c:v>
                </c:pt>
                <c:pt idx="87">
                  <c:v>0.39929007421515017</c:v>
                </c:pt>
                <c:pt idx="88">
                  <c:v>0.13191731292362716</c:v>
                </c:pt>
                <c:pt idx="89">
                  <c:v>0.8382937631392573</c:v>
                </c:pt>
                <c:pt idx="90">
                  <c:v>0.31760056672820142</c:v>
                </c:pt>
                <c:pt idx="91">
                  <c:v>0.87712498353015445</c:v>
                </c:pt>
                <c:pt idx="92">
                  <c:v>0.55129017553109261</c:v>
                </c:pt>
                <c:pt idx="93">
                  <c:v>0.81737415114758827</c:v>
                </c:pt>
                <c:pt idx="94">
                  <c:v>0.60906678540403336</c:v>
                </c:pt>
                <c:pt idx="95">
                  <c:v>0.73630443241793941</c:v>
                </c:pt>
                <c:pt idx="96">
                  <c:v>0.47376222244031158</c:v>
                </c:pt>
                <c:pt idx="97">
                  <c:v>0.95955659732009346</c:v>
                </c:pt>
                <c:pt idx="98">
                  <c:v>0.51964471690851854</c:v>
                </c:pt>
                <c:pt idx="99">
                  <c:v>0.62589702644402978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E-4A15-B32E-86D796C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40032"/>
        <c:axId val="2041041472"/>
      </c:scatterChart>
      <c:valAx>
        <c:axId val="20410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41472"/>
        <c:crosses val="autoZero"/>
        <c:crossBetween val="midCat"/>
      </c:valAx>
      <c:valAx>
        <c:axId val="20410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Incertitude sur </a:t>
            </a:r>
            <a:r>
              <a:rPr lang="el-GR"/>
              <a:t>δ</a:t>
            </a:r>
            <a:r>
              <a:rPr lang="en-CA" sz="1000"/>
              <a:t>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E=S-D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[1]Calculs!$D$37</c:f>
                <c:numCache>
                  <c:formatCode>General</c:formatCode>
                  <c:ptCount val="1"/>
                  <c:pt idx="0">
                    <c:v>39.351498826031808</c:v>
                  </c:pt>
                </c:numCache>
              </c:numRef>
            </c:plus>
            <c:minus>
              <c:numRef>
                <c:f>[1]Calculs!$D$39</c:f>
                <c:numCache>
                  <c:formatCode>General</c:formatCode>
                  <c:ptCount val="1"/>
                  <c:pt idx="0">
                    <c:v>43.297217483647891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[1]Calculs!$D$32</c:f>
              <c:numCache>
                <c:formatCode>General</c:formatCode>
                <c:ptCount val="1"/>
                <c:pt idx="0">
                  <c:v>-54.062185129918646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8-41BA-8BAD-B34D06D0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11967"/>
        <c:axId val="1632014847"/>
      </c:scatterChart>
      <c:valAx>
        <c:axId val="16320119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632014847"/>
        <c:crosses val="autoZero"/>
        <c:crossBetween val="midCat"/>
      </c:valAx>
      <c:valAx>
        <c:axId val="16320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E=S-D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11</xdr:row>
      <xdr:rowOff>15240</xdr:rowOff>
    </xdr:from>
    <xdr:to>
      <xdr:col>7</xdr:col>
      <xdr:colOff>441960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3150A-9307-8620-5B82-2C263A6C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25</xdr:row>
      <xdr:rowOff>144780</xdr:rowOff>
    </xdr:from>
    <xdr:to>
      <xdr:col>7</xdr:col>
      <xdr:colOff>396240</xdr:colOff>
      <xdr:row>38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CAC18-27A0-432F-8473-6A4175FF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12</xdr:row>
      <xdr:rowOff>148590</xdr:rowOff>
    </xdr:from>
    <xdr:to>
      <xdr:col>16</xdr:col>
      <xdr:colOff>1051560</xdr:colOff>
      <xdr:row>27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9798-7EF7-6C48-8E2E-E353F580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29</xdr:row>
      <xdr:rowOff>160020</xdr:rowOff>
    </xdr:from>
    <xdr:to>
      <xdr:col>16</xdr:col>
      <xdr:colOff>1051560</xdr:colOff>
      <xdr:row>44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00AC3F-A78B-491E-9248-A22DF9402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14</xdr:row>
      <xdr:rowOff>68580</xdr:rowOff>
    </xdr:from>
    <xdr:to>
      <xdr:col>15</xdr:col>
      <xdr:colOff>391069</xdr:colOff>
      <xdr:row>32</xdr:row>
      <xdr:rowOff>3673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BC512-22C8-482F-8775-75BF02155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cco\Desktop\POLYMTL%20-%20H2024\MEC8211\DEVOIR%203\MEC8211DEV3\bin\Calculs.xlsx" TargetMode="External"/><Relationship Id="rId1" Type="http://schemas.openxmlformats.org/officeDocument/2006/relationships/externalLinkPath" Target="/Users/picco/Desktop/POLYMTL%20-%20H2024/MEC8211/DEVOIR%203/MEC8211DEV3/bin/Calcu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s"/>
      <sheetName val="Monte-Carlo"/>
      <sheetName val="Données"/>
    </sheetNames>
    <sheetDataSet>
      <sheetData sheetId="0">
        <row r="32">
          <cell r="D32">
            <v>-54.062185129918646</v>
          </cell>
        </row>
        <row r="37">
          <cell r="D37">
            <v>39.351498826031808</v>
          </cell>
        </row>
        <row r="39">
          <cell r="D39">
            <v>43.297217483647891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8C3A-9E70-450D-A6BE-44C05C078166}">
  <dimension ref="A1:Q105"/>
  <sheetViews>
    <sheetView tabSelected="1" zoomScale="85" zoomScaleNormal="85" workbookViewId="0">
      <selection activeCell="O3" sqref="O3"/>
    </sheetView>
  </sheetViews>
  <sheetFormatPr defaultRowHeight="14.4" x14ac:dyDescent="0.3"/>
  <cols>
    <col min="1" max="1" width="17.109375" customWidth="1"/>
    <col min="2" max="2" width="10.109375" bestFit="1" customWidth="1"/>
    <col min="4" max="4" width="12.44140625" bestFit="1" customWidth="1"/>
    <col min="5" max="5" width="15.44140625" customWidth="1"/>
    <col min="6" max="6" width="16.33203125" customWidth="1"/>
    <col min="9" max="9" width="14.6640625" customWidth="1"/>
    <col min="12" max="12" width="12.6640625" customWidth="1"/>
    <col min="13" max="13" width="9.109375" customWidth="1"/>
    <col min="14" max="14" width="17.44140625" customWidth="1"/>
    <col min="15" max="15" width="19.44140625" customWidth="1"/>
    <col min="17" max="17" width="19.33203125" customWidth="1"/>
  </cols>
  <sheetData>
    <row r="1" spans="1:17" x14ac:dyDescent="0.3">
      <c r="A1" s="14" t="s">
        <v>6</v>
      </c>
      <c r="B1" s="9"/>
      <c r="C1" s="9"/>
      <c r="D1" s="9"/>
      <c r="E1" s="9"/>
      <c r="F1" s="9"/>
      <c r="G1" s="9"/>
      <c r="H1" s="10"/>
      <c r="I1" s="11" t="s">
        <v>7</v>
      </c>
      <c r="J1" s="12"/>
      <c r="K1" s="12"/>
      <c r="L1" s="12"/>
      <c r="M1" s="12"/>
      <c r="N1" s="12"/>
      <c r="O1" s="12"/>
      <c r="P1" s="12"/>
      <c r="Q1" s="13"/>
    </row>
    <row r="2" spans="1:17" ht="28.8" x14ac:dyDescent="0.3">
      <c r="A2" s="22" t="s">
        <v>13</v>
      </c>
      <c r="B2" s="23" t="s">
        <v>0</v>
      </c>
      <c r="C2" s="23" t="s">
        <v>1</v>
      </c>
      <c r="H2" s="4"/>
      <c r="I2" s="20" t="s">
        <v>14</v>
      </c>
      <c r="J2" s="21" t="s">
        <v>0</v>
      </c>
      <c r="K2" s="21" t="s">
        <v>1</v>
      </c>
      <c r="L2" s="21" t="s">
        <v>10</v>
      </c>
      <c r="M2" s="18"/>
      <c r="Q2" s="4"/>
    </row>
    <row r="3" spans="1:17" x14ac:dyDescent="0.3">
      <c r="A3" s="1">
        <v>204.41013086491901</v>
      </c>
      <c r="B3" s="1">
        <f>_xlfn.NORM.DIST(A3,$F$3,$F$4,FALSE)</f>
        <v>3.7904734170483165E-2</v>
      </c>
      <c r="C3" s="1">
        <f>_xlfn.NORM.DIST(A3,$F$3,$F$4,TRUE)</f>
        <v>0.95457358756676702</v>
      </c>
      <c r="E3" s="16" t="s">
        <v>5</v>
      </c>
      <c r="F3" s="1">
        <f>AVERAGE(A3:A224)</f>
        <v>200.14952003883579</v>
      </c>
      <c r="H3" s="4"/>
      <c r="I3" s="42">
        <v>44.470399999999998</v>
      </c>
      <c r="J3" s="1">
        <f>_xlfn.NORM.DIST(I3,$O$3,$O$4,FALSE)</f>
        <v>5.5645681009155977E-2</v>
      </c>
      <c r="K3" s="1">
        <f>_xlfn.NORM.DIST(I3,$O$3,$O$4,TRUE)</f>
        <v>0.95769322960601722</v>
      </c>
      <c r="L3" s="1">
        <f>(I3-$O$3)^2</f>
        <v>7.8111082668959808</v>
      </c>
      <c r="N3" s="40" t="s">
        <v>40</v>
      </c>
      <c r="O3" s="1">
        <f>AVERAGE(I3:I224)</f>
        <v>41.675564000000001</v>
      </c>
      <c r="Q3" s="4"/>
    </row>
    <row r="4" spans="1:17" x14ac:dyDescent="0.3">
      <c r="A4" s="1">
        <v>201.00039302091801</v>
      </c>
      <c r="B4" s="1">
        <f t="shared" ref="B4:B67" si="0">_xlfn.NORM.DIST(A4,$F$3,$F$4,FALSE)</f>
        <v>0.14955410927044616</v>
      </c>
      <c r="C4" s="1">
        <f t="shared" ref="C4:C67" si="1">_xlfn.NORM.DIST(A4,$F$3,$F$4,TRUE)</f>
        <v>0.63220063626819689</v>
      </c>
      <c r="E4" s="16" t="s">
        <v>4</v>
      </c>
      <c r="F4" s="1">
        <f>_xlfn.STDEV.P(A3:A224)</f>
        <v>2.5197056117915104</v>
      </c>
      <c r="H4" s="4"/>
      <c r="I4" s="42">
        <v>42.195799999999998</v>
      </c>
      <c r="J4" s="1">
        <f t="shared" ref="J4:J67" si="2">_xlfn.NORM.DIST(I4,$O$3,$O$4,FALSE)</f>
        <v>0.23380120414346059</v>
      </c>
      <c r="K4" s="1">
        <f t="shared" ref="K4:K67" si="3">_xlfn.NORM.DIST(I4,$O$3,$O$4,TRUE)</f>
        <v>0.62589702644402978</v>
      </c>
      <c r="L4" s="1">
        <f t="shared" ref="L4:L67" si="4">(I4-$O$3)^2</f>
        <v>0.27064549569599694</v>
      </c>
      <c r="N4" s="40" t="s">
        <v>41</v>
      </c>
      <c r="O4" s="1">
        <f>_xlfn.STDEV.P(I3:I224)</f>
        <v>1.6206432917530007</v>
      </c>
      <c r="Q4" s="4"/>
    </row>
    <row r="5" spans="1:17" x14ac:dyDescent="0.3">
      <c r="A5" s="1">
        <v>202.446844960264</v>
      </c>
      <c r="B5" s="1">
        <f t="shared" si="0"/>
        <v>0.10448428450375419</v>
      </c>
      <c r="C5" s="1">
        <f t="shared" si="1"/>
        <v>0.81904808994822176</v>
      </c>
      <c r="E5" s="17" t="s">
        <v>2</v>
      </c>
      <c r="F5" s="1">
        <f>F3+F4</f>
        <v>202.66922565062731</v>
      </c>
      <c r="H5" s="4"/>
      <c r="I5" s="42">
        <v>43.149500000000003</v>
      </c>
      <c r="J5" s="1">
        <f t="shared" si="2"/>
        <v>0.16278338400561479</v>
      </c>
      <c r="K5" s="1">
        <f t="shared" si="3"/>
        <v>0.81845051058988905</v>
      </c>
      <c r="L5" s="1">
        <f t="shared" si="4"/>
        <v>2.1724873320960056</v>
      </c>
      <c r="N5" s="15" t="s">
        <v>2</v>
      </c>
      <c r="O5" s="1">
        <f>O3+O4</f>
        <v>43.296207291752999</v>
      </c>
      <c r="Q5" s="4"/>
    </row>
    <row r="6" spans="1:17" x14ac:dyDescent="0.3">
      <c r="A6" s="1">
        <v>205.60223299800299</v>
      </c>
      <c r="B6" s="1">
        <f t="shared" si="0"/>
        <v>1.5228467532023584E-2</v>
      </c>
      <c r="C6" s="1">
        <f t="shared" si="1"/>
        <v>0.98476889155515612</v>
      </c>
      <c r="E6" s="17" t="s">
        <v>3</v>
      </c>
      <c r="F6" s="1">
        <f>F3-F4</f>
        <v>197.62981442704427</v>
      </c>
      <c r="H6" s="4"/>
      <c r="I6" s="42">
        <v>45.290100000000002</v>
      </c>
      <c r="J6" s="1">
        <f t="shared" si="2"/>
        <v>2.0467812439145975E-2</v>
      </c>
      <c r="K6" s="1">
        <f t="shared" si="3"/>
        <v>0.98713654588033362</v>
      </c>
      <c r="L6" s="1">
        <f t="shared" si="4"/>
        <v>13.064870495296008</v>
      </c>
      <c r="N6" s="15" t="s">
        <v>3</v>
      </c>
      <c r="O6" s="1">
        <f>O3-O4</f>
        <v>40.054920708247003</v>
      </c>
      <c r="Q6" s="4"/>
    </row>
    <row r="7" spans="1:17" x14ac:dyDescent="0.3">
      <c r="A7" s="1">
        <v>204.668894975374</v>
      </c>
      <c r="B7" s="1">
        <f t="shared" si="0"/>
        <v>3.1694785108504923E-2</v>
      </c>
      <c r="C7" s="1">
        <f t="shared" si="1"/>
        <v>0.96356246272970569</v>
      </c>
      <c r="H7" s="4"/>
      <c r="I7" s="42">
        <v>44.648299999999999</v>
      </c>
      <c r="J7" s="1">
        <f t="shared" si="2"/>
        <v>4.5772187359017877E-2</v>
      </c>
      <c r="K7" s="1">
        <f t="shared" si="3"/>
        <v>0.96669480564892474</v>
      </c>
      <c r="L7" s="1">
        <f t="shared" si="4"/>
        <v>8.8371593256959855</v>
      </c>
      <c r="N7" s="1" t="s">
        <v>9</v>
      </c>
      <c r="O7" s="1">
        <v>100</v>
      </c>
      <c r="Q7" s="4"/>
    </row>
    <row r="8" spans="1:17" x14ac:dyDescent="0.3">
      <c r="A8" s="1">
        <v>197.55680530030801</v>
      </c>
      <c r="B8" s="1">
        <f t="shared" si="0"/>
        <v>9.3249586885584851E-2</v>
      </c>
      <c r="C8" s="1">
        <f t="shared" si="1"/>
        <v>0.15174565016498445</v>
      </c>
      <c r="H8" s="4"/>
      <c r="I8" s="42">
        <v>40.012799999999999</v>
      </c>
      <c r="J8" s="1">
        <f t="shared" si="2"/>
        <v>0.14542576088324943</v>
      </c>
      <c r="K8" s="1">
        <f t="shared" si="3"/>
        <v>0.15244812135465124</v>
      </c>
      <c r="L8" s="1">
        <f t="shared" si="4"/>
        <v>2.7647841196960092</v>
      </c>
      <c r="Q8" s="4"/>
    </row>
    <row r="9" spans="1:17" ht="15" thickBot="1" x14ac:dyDescent="0.35">
      <c r="A9" s="1">
        <v>202.37522104381301</v>
      </c>
      <c r="B9" s="1">
        <f t="shared" si="0"/>
        <v>0.10718426307950996</v>
      </c>
      <c r="C9" s="1">
        <f t="shared" si="1"/>
        <v>0.81146772550675117</v>
      </c>
      <c r="H9" s="4"/>
      <c r="I9" s="42">
        <v>43.103000000000002</v>
      </c>
      <c r="J9" s="1">
        <f t="shared" si="2"/>
        <v>0.1670183563275196</v>
      </c>
      <c r="K9" s="1">
        <f t="shared" si="3"/>
        <v>0.81078251556408076</v>
      </c>
      <c r="L9" s="1">
        <f t="shared" si="4"/>
        <v>2.0375735340960004</v>
      </c>
      <c r="Q9" s="4"/>
    </row>
    <row r="10" spans="1:17" x14ac:dyDescent="0.3">
      <c r="A10" s="1">
        <v>199.62160697925501</v>
      </c>
      <c r="B10" s="1">
        <f t="shared" si="0"/>
        <v>0.154891776784811</v>
      </c>
      <c r="C10" s="1">
        <f t="shared" si="1"/>
        <v>0.41702358768754488</v>
      </c>
      <c r="H10" s="4"/>
      <c r="I10" s="42">
        <v>41.306699999999999</v>
      </c>
      <c r="J10" s="1">
        <f t="shared" si="2"/>
        <v>0.23986875439514213</v>
      </c>
      <c r="K10" s="1">
        <f t="shared" si="3"/>
        <v>0.40997726987734051</v>
      </c>
      <c r="L10" s="1">
        <f t="shared" si="4"/>
        <v>0.13606065049600152</v>
      </c>
      <c r="N10" s="25" t="s">
        <v>8</v>
      </c>
      <c r="O10" s="41">
        <f>SQRT((1/(O7-1))*L103)</f>
        <v>1.6288077932579337</v>
      </c>
      <c r="Q10" s="4"/>
    </row>
    <row r="11" spans="1:17" ht="15" thickBot="1" x14ac:dyDescent="0.35">
      <c r="A11" s="1">
        <v>199.741952870516</v>
      </c>
      <c r="B11" s="1">
        <f t="shared" si="0"/>
        <v>0.1562711802978908</v>
      </c>
      <c r="C11" s="1">
        <f t="shared" si="1"/>
        <v>0.43575061646287538</v>
      </c>
      <c r="H11" s="4"/>
      <c r="I11" s="42">
        <v>41.383299999999998</v>
      </c>
      <c r="J11" s="1">
        <f t="shared" si="2"/>
        <v>0.24219244483028918</v>
      </c>
      <c r="K11" s="1">
        <f t="shared" si="3"/>
        <v>0.42844350834093031</v>
      </c>
      <c r="L11" s="1">
        <f t="shared" si="4"/>
        <v>8.5418245696001732E-2</v>
      </c>
      <c r="N11" s="6" t="s">
        <v>12</v>
      </c>
      <c r="O11" s="8"/>
      <c r="Q11" s="4"/>
    </row>
    <row r="12" spans="1:17" x14ac:dyDescent="0.3">
      <c r="A12" s="1">
        <v>201.026496254845</v>
      </c>
      <c r="B12" s="1">
        <f t="shared" si="0"/>
        <v>0.1490238383332762</v>
      </c>
      <c r="C12" s="1">
        <f t="shared" si="1"/>
        <v>0.63609759202923499</v>
      </c>
      <c r="H12" s="4"/>
      <c r="I12" s="42">
        <v>42.215299999999999</v>
      </c>
      <c r="J12" s="1">
        <f t="shared" si="2"/>
        <v>0.2328830476141939</v>
      </c>
      <c r="K12" s="1">
        <f t="shared" si="3"/>
        <v>0.63044724692424325</v>
      </c>
      <c r="L12" s="1">
        <f t="shared" si="4"/>
        <v>0.29131494969599758</v>
      </c>
      <c r="Q12" s="4"/>
    </row>
    <row r="13" spans="1:17" x14ac:dyDescent="0.3">
      <c r="A13" s="1">
        <v>200.36010892790199</v>
      </c>
      <c r="B13" s="1">
        <f t="shared" si="0"/>
        <v>0.1577769193445033</v>
      </c>
      <c r="C13" s="1">
        <f t="shared" si="1"/>
        <v>0.53330353657770946</v>
      </c>
      <c r="H13" s="4"/>
      <c r="I13" s="42">
        <v>41.781199999999998</v>
      </c>
      <c r="J13" s="1">
        <f t="shared" si="2"/>
        <v>0.24564054450273876</v>
      </c>
      <c r="K13" s="1">
        <f t="shared" si="3"/>
        <v>0.52598526431707437</v>
      </c>
      <c r="L13" s="1">
        <f t="shared" si="4"/>
        <v>1.1158964495999357E-2</v>
      </c>
      <c r="Q13" s="4"/>
    </row>
    <row r="14" spans="1:17" x14ac:dyDescent="0.3">
      <c r="A14" s="1">
        <v>203.63568376740699</v>
      </c>
      <c r="B14" s="1">
        <f t="shared" si="0"/>
        <v>6.0797922991691164E-2</v>
      </c>
      <c r="C14" s="1">
        <f t="shared" si="1"/>
        <v>0.91675337809533153</v>
      </c>
      <c r="H14" s="4"/>
      <c r="I14" s="42">
        <v>43.947099999999999</v>
      </c>
      <c r="J14" s="1">
        <f t="shared" si="2"/>
        <v>9.217746299955322E-2</v>
      </c>
      <c r="K14" s="1">
        <f t="shared" si="3"/>
        <v>0.91948654141674901</v>
      </c>
      <c r="L14" s="1">
        <f t="shared" si="4"/>
        <v>5.1598757992959889</v>
      </c>
      <c r="Q14" s="4"/>
    </row>
    <row r="15" spans="1:17" x14ac:dyDescent="0.3">
      <c r="A15" s="1">
        <v>201.902594312867</v>
      </c>
      <c r="B15" s="1">
        <f t="shared" si="0"/>
        <v>0.12429324488251216</v>
      </c>
      <c r="C15" s="1">
        <f t="shared" si="1"/>
        <v>0.75670594111259815</v>
      </c>
      <c r="H15" s="4"/>
      <c r="I15" s="42">
        <v>42.785400000000003</v>
      </c>
      <c r="J15" s="1">
        <f t="shared" si="2"/>
        <v>0.19470971978449803</v>
      </c>
      <c r="K15" s="1">
        <f t="shared" si="3"/>
        <v>0.75326872407140444</v>
      </c>
      <c r="L15" s="1">
        <f t="shared" si="4"/>
        <v>1.231735946896003</v>
      </c>
      <c r="Q15" s="4"/>
    </row>
    <row r="16" spans="1:17" x14ac:dyDescent="0.3">
      <c r="A16" s="1">
        <v>200.30418754123201</v>
      </c>
      <c r="B16" s="1">
        <f t="shared" si="0"/>
        <v>0.15803092241959293</v>
      </c>
      <c r="C16" s="1">
        <f t="shared" si="1"/>
        <v>0.52447296980846603</v>
      </c>
      <c r="H16" s="4"/>
      <c r="I16" s="42">
        <v>41.7425</v>
      </c>
      <c r="J16" s="1">
        <f t="shared" si="2"/>
        <v>0.24595304634925536</v>
      </c>
      <c r="K16" s="1">
        <f t="shared" si="3"/>
        <v>0.51647247758744452</v>
      </c>
      <c r="L16" s="1">
        <f t="shared" si="4"/>
        <v>4.4804280959997765E-3</v>
      </c>
      <c r="Q16" s="4"/>
    </row>
    <row r="17" spans="1:17" x14ac:dyDescent="0.3">
      <c r="A17" s="1">
        <v>201.10965808186299</v>
      </c>
      <c r="B17" s="1">
        <f t="shared" si="0"/>
        <v>0.14724155690983584</v>
      </c>
      <c r="C17" s="1">
        <f t="shared" si="1"/>
        <v>0.64841754749741209</v>
      </c>
      <c r="H17" s="4"/>
      <c r="I17" s="42">
        <v>42.267499999999998</v>
      </c>
      <c r="J17" s="1">
        <f t="shared" si="2"/>
        <v>0.23027878726095055</v>
      </c>
      <c r="K17" s="1">
        <f t="shared" si="3"/>
        <v>0.64253668855930979</v>
      </c>
      <c r="L17" s="1">
        <f t="shared" si="4"/>
        <v>0.35038822809599635</v>
      </c>
      <c r="Q17" s="4"/>
    </row>
    <row r="18" spans="1:17" x14ac:dyDescent="0.3">
      <c r="A18" s="1">
        <v>200.834185818435</v>
      </c>
      <c r="B18" s="1">
        <f t="shared" si="0"/>
        <v>0.15259045479238484</v>
      </c>
      <c r="C18" s="1">
        <f t="shared" si="1"/>
        <v>0.60708307411602669</v>
      </c>
      <c r="H18" s="4"/>
      <c r="I18" s="42">
        <v>42.085299999999997</v>
      </c>
      <c r="J18" s="1">
        <f t="shared" si="2"/>
        <v>0.23842000165967059</v>
      </c>
      <c r="K18" s="1">
        <f t="shared" si="3"/>
        <v>0.59979752732464064</v>
      </c>
      <c r="L18" s="1">
        <f t="shared" si="4"/>
        <v>0.16788358969599607</v>
      </c>
      <c r="Q18" s="4"/>
    </row>
    <row r="19" spans="1:17" x14ac:dyDescent="0.3">
      <c r="A19" s="1">
        <v>203.73519768289401</v>
      </c>
      <c r="B19" s="1">
        <f t="shared" si="0"/>
        <v>5.7520019310411563E-2</v>
      </c>
      <c r="C19" s="1">
        <f t="shared" si="1"/>
        <v>0.92263977752448711</v>
      </c>
      <c r="H19" s="4"/>
      <c r="I19" s="42">
        <v>44.014699999999998</v>
      </c>
      <c r="J19" s="1">
        <f t="shared" si="2"/>
        <v>8.6867270980848149E-2</v>
      </c>
      <c r="K19" s="1">
        <f t="shared" si="3"/>
        <v>0.92553735580103946</v>
      </c>
      <c r="L19" s="1">
        <f t="shared" si="4"/>
        <v>5.4715572264959826</v>
      </c>
      <c r="Q19" s="4"/>
    </row>
    <row r="20" spans="1:17" x14ac:dyDescent="0.3">
      <c r="A20" s="1">
        <v>199.48710434058501</v>
      </c>
      <c r="B20" s="1">
        <f t="shared" si="0"/>
        <v>0.15295106324344271</v>
      </c>
      <c r="C20" s="1">
        <f t="shared" si="1"/>
        <v>0.39631610820947261</v>
      </c>
      <c r="H20" s="4"/>
      <c r="I20" s="42">
        <v>41.223799999999997</v>
      </c>
      <c r="J20" s="1">
        <f t="shared" si="2"/>
        <v>0.23678229560623387</v>
      </c>
      <c r="K20" s="1">
        <f t="shared" si="3"/>
        <v>0.39021605147970062</v>
      </c>
      <c r="L20" s="1">
        <f t="shared" si="4"/>
        <v>0.20409071169600387</v>
      </c>
      <c r="Q20" s="4"/>
    </row>
    <row r="21" spans="1:17" x14ac:dyDescent="0.3">
      <c r="A21" s="1">
        <v>200.782669254127</v>
      </c>
      <c r="B21" s="1">
        <f t="shared" si="0"/>
        <v>0.15340846854046195</v>
      </c>
      <c r="C21" s="1">
        <f t="shared" si="1"/>
        <v>0.5992008117129386</v>
      </c>
      <c r="H21" s="4"/>
      <c r="I21" s="42">
        <v>42.052900000000001</v>
      </c>
      <c r="J21" s="1">
        <f t="shared" si="2"/>
        <v>0.23958025248054624</v>
      </c>
      <c r="K21" s="1">
        <f t="shared" si="3"/>
        <v>0.59205368049568952</v>
      </c>
      <c r="L21" s="1">
        <f t="shared" si="4"/>
        <v>0.14238245689599976</v>
      </c>
      <c r="Q21" s="4"/>
    </row>
    <row r="22" spans="1:17" x14ac:dyDescent="0.3">
      <c r="A22" s="1">
        <v>197.864760651745</v>
      </c>
      <c r="B22" s="1">
        <f t="shared" si="0"/>
        <v>0.10495912789751234</v>
      </c>
      <c r="C22" s="1">
        <f t="shared" si="1"/>
        <v>0.18226779471942578</v>
      </c>
      <c r="H22" s="4"/>
      <c r="I22" s="42">
        <v>40.198799999999999</v>
      </c>
      <c r="J22" s="1">
        <f t="shared" si="2"/>
        <v>0.16252500051304039</v>
      </c>
      <c r="K22" s="1">
        <f t="shared" si="3"/>
        <v>0.18108950333441115</v>
      </c>
      <c r="L22" s="1">
        <f t="shared" si="4"/>
        <v>2.1808319116960084</v>
      </c>
      <c r="Q22" s="4"/>
    </row>
    <row r="23" spans="1:17" x14ac:dyDescent="0.3">
      <c r="A23" s="1">
        <v>193.61752546041399</v>
      </c>
      <c r="B23" s="1">
        <f t="shared" si="0"/>
        <v>5.4986282083927711E-3</v>
      </c>
      <c r="C23" s="1">
        <f t="shared" si="1"/>
        <v>4.7659404763480051E-3</v>
      </c>
      <c r="H23" s="4"/>
      <c r="I23" s="42">
        <v>37.648299999999999</v>
      </c>
      <c r="J23" s="1">
        <f t="shared" si="2"/>
        <v>1.1228263253862515E-2</v>
      </c>
      <c r="K23" s="1">
        <f t="shared" si="3"/>
        <v>6.47795999498736E-3</v>
      </c>
      <c r="L23" s="1">
        <f t="shared" si="4"/>
        <v>16.218855325696019</v>
      </c>
      <c r="Q23" s="4"/>
    </row>
    <row r="24" spans="1:17" x14ac:dyDescent="0.3">
      <c r="A24" s="1">
        <v>201.63404648860001</v>
      </c>
      <c r="B24" s="1">
        <f t="shared" si="0"/>
        <v>0.13310203521375372</v>
      </c>
      <c r="C24" s="1">
        <f t="shared" si="1"/>
        <v>0.72212524808503464</v>
      </c>
      <c r="H24" s="4"/>
      <c r="I24" s="42">
        <v>42.607700000000001</v>
      </c>
      <c r="J24" s="1">
        <f t="shared" si="2"/>
        <v>0.20863507100230883</v>
      </c>
      <c r="K24" s="1">
        <f t="shared" si="3"/>
        <v>0.71740987342761886</v>
      </c>
      <c r="L24" s="1">
        <f t="shared" si="4"/>
        <v>0.8688775224959997</v>
      </c>
      <c r="Q24" s="4"/>
    </row>
    <row r="25" spans="1:17" x14ac:dyDescent="0.3">
      <c r="A25" s="1">
        <v>202.161090497148</v>
      </c>
      <c r="B25" s="1">
        <f t="shared" si="0"/>
        <v>0.11512343269449873</v>
      </c>
      <c r="C25" s="1">
        <f t="shared" si="1"/>
        <v>0.78766209103656193</v>
      </c>
      <c r="H25" s="4"/>
      <c r="I25" s="42">
        <v>42.9572</v>
      </c>
      <c r="J25" s="1">
        <f t="shared" si="2"/>
        <v>0.18006105645427264</v>
      </c>
      <c r="K25" s="1">
        <f t="shared" si="3"/>
        <v>0.78547527826392605</v>
      </c>
      <c r="L25" s="1">
        <f t="shared" si="4"/>
        <v>1.6425908364959971</v>
      </c>
      <c r="Q25" s="4"/>
    </row>
    <row r="26" spans="1:17" x14ac:dyDescent="0.3">
      <c r="A26" s="1">
        <v>198.144587448983</v>
      </c>
      <c r="B26" s="1">
        <f t="shared" si="0"/>
        <v>0.11536540568093176</v>
      </c>
      <c r="C26" s="1">
        <f t="shared" si="1"/>
        <v>0.21310288642006284</v>
      </c>
      <c r="H26" s="4"/>
      <c r="I26" s="42">
        <v>40.373100000000001</v>
      </c>
      <c r="J26" s="1">
        <f t="shared" si="2"/>
        <v>0.17822557993744312</v>
      </c>
      <c r="K26" s="1">
        <f t="shared" si="3"/>
        <v>0.21079350599049909</v>
      </c>
      <c r="L26" s="1">
        <f t="shared" si="4"/>
        <v>1.6964124712960014</v>
      </c>
      <c r="Q26" s="4"/>
    </row>
    <row r="27" spans="1:17" x14ac:dyDescent="0.3">
      <c r="A27" s="1">
        <v>205.67438655996901</v>
      </c>
      <c r="B27" s="1">
        <f t="shared" si="0"/>
        <v>1.4307559925235256E-2</v>
      </c>
      <c r="C27" s="1">
        <f t="shared" si="1"/>
        <v>0.98583418375585297</v>
      </c>
      <c r="H27" s="4"/>
      <c r="I27" s="42">
        <v>45.338700000000003</v>
      </c>
      <c r="J27" s="1">
        <f t="shared" si="2"/>
        <v>1.9135039067744729E-2</v>
      </c>
      <c r="K27" s="1">
        <f t="shared" si="3"/>
        <v>0.98809860384679893</v>
      </c>
      <c r="L27" s="1">
        <f t="shared" si="4"/>
        <v>13.41856535449601</v>
      </c>
      <c r="Q27" s="4"/>
    </row>
    <row r="28" spans="1:17" x14ac:dyDescent="0.3">
      <c r="A28" s="1">
        <v>196.36408581350301</v>
      </c>
      <c r="B28" s="1">
        <f t="shared" si="0"/>
        <v>5.1222251622699083E-2</v>
      </c>
      <c r="C28" s="1">
        <f t="shared" si="1"/>
        <v>6.6505701622977823E-2</v>
      </c>
      <c r="H28" s="4"/>
      <c r="I28" s="42">
        <v>39.2774</v>
      </c>
      <c r="J28" s="1">
        <f t="shared" si="2"/>
        <v>8.2363958716054564E-2</v>
      </c>
      <c r="K28" s="1">
        <f t="shared" si="3"/>
        <v>6.9468580800096991E-2</v>
      </c>
      <c r="L28" s="1">
        <f t="shared" si="4"/>
        <v>5.7511905708960063</v>
      </c>
      <c r="Q28" s="4"/>
    </row>
    <row r="29" spans="1:17" x14ac:dyDescent="0.3">
      <c r="A29" s="1">
        <v>200.11439629325301</v>
      </c>
      <c r="B29" s="1">
        <f t="shared" si="0"/>
        <v>0.1583135428859582</v>
      </c>
      <c r="C29" s="1">
        <f t="shared" si="1"/>
        <v>0.49443907521988695</v>
      </c>
      <c r="H29" s="4"/>
      <c r="I29" s="42">
        <v>41.6203</v>
      </c>
      <c r="J29" s="1">
        <f t="shared" si="2"/>
        <v>0.24601983809362124</v>
      </c>
      <c r="K29" s="1">
        <f t="shared" si="3"/>
        <v>0.48639868855910157</v>
      </c>
      <c r="L29" s="1">
        <f t="shared" si="4"/>
        <v>3.0541096960001205E-3</v>
      </c>
      <c r="Q29" s="4"/>
    </row>
    <row r="30" spans="1:17" x14ac:dyDescent="0.3">
      <c r="A30" s="1">
        <v>199.53204037493501</v>
      </c>
      <c r="B30" s="1">
        <f t="shared" si="0"/>
        <v>0.15364540937774973</v>
      </c>
      <c r="C30" s="1">
        <f t="shared" si="1"/>
        <v>0.40320489382247793</v>
      </c>
      <c r="H30" s="4"/>
      <c r="I30" s="42">
        <v>41.249299999999998</v>
      </c>
      <c r="J30" s="1">
        <f t="shared" si="2"/>
        <v>0.23779368589676456</v>
      </c>
      <c r="K30" s="1">
        <f t="shared" si="3"/>
        <v>0.39626701092073591</v>
      </c>
      <c r="L30" s="1">
        <f t="shared" si="4"/>
        <v>0.18170099769600281</v>
      </c>
      <c r="Q30" s="4"/>
    </row>
    <row r="31" spans="1:17" x14ac:dyDescent="0.3">
      <c r="A31" s="1">
        <v>203.831948035896</v>
      </c>
      <c r="B31" s="1">
        <f t="shared" si="0"/>
        <v>5.4421220836282799E-2</v>
      </c>
      <c r="C31" s="1">
        <f t="shared" si="1"/>
        <v>0.92805423642531848</v>
      </c>
      <c r="H31" s="4"/>
      <c r="I31" s="42">
        <v>44.075699999999998</v>
      </c>
      <c r="J31" s="1">
        <f t="shared" si="2"/>
        <v>8.2215728902886073E-2</v>
      </c>
      <c r="K31" s="1">
        <f t="shared" si="3"/>
        <v>0.93069369474803865</v>
      </c>
      <c r="L31" s="1">
        <f t="shared" si="4"/>
        <v>5.7606528184959824</v>
      </c>
      <c r="Q31" s="4"/>
    </row>
    <row r="32" spans="1:17" x14ac:dyDescent="0.3">
      <c r="A32" s="1">
        <v>203.67339692474999</v>
      </c>
      <c r="B32" s="1">
        <f t="shared" si="0"/>
        <v>5.954518752166213E-2</v>
      </c>
      <c r="C32" s="1">
        <f t="shared" si="1"/>
        <v>0.91902259781877693</v>
      </c>
      <c r="H32" s="4"/>
      <c r="I32" s="42">
        <v>43.967399999999998</v>
      </c>
      <c r="J32" s="1">
        <f t="shared" si="2"/>
        <v>9.0566157027494265E-2</v>
      </c>
      <c r="K32" s="1">
        <f t="shared" si="3"/>
        <v>0.92134136534199496</v>
      </c>
      <c r="L32" s="1">
        <f t="shared" si="4"/>
        <v>5.2525122508959834</v>
      </c>
      <c r="Q32" s="4"/>
    </row>
    <row r="33" spans="1:17" x14ac:dyDescent="0.3">
      <c r="A33" s="1">
        <v>200.387368564242</v>
      </c>
      <c r="B33" s="1">
        <f t="shared" si="0"/>
        <v>0.1576251001313928</v>
      </c>
      <c r="C33" s="1">
        <f t="shared" si="1"/>
        <v>0.53760245035077547</v>
      </c>
      <c r="H33" s="4"/>
      <c r="I33" s="42">
        <v>41.800600000000003</v>
      </c>
      <c r="J33" s="1">
        <f t="shared" si="2"/>
        <v>0.24543137092773412</v>
      </c>
      <c r="K33" s="1">
        <f t="shared" si="3"/>
        <v>0.5307487184896712</v>
      </c>
      <c r="L33" s="1">
        <f t="shared" si="4"/>
        <v>1.5634001296000372E-2</v>
      </c>
      <c r="Q33" s="4"/>
    </row>
    <row r="34" spans="1:17" x14ac:dyDescent="0.3">
      <c r="A34" s="1">
        <v>200.94540629900499</v>
      </c>
      <c r="B34" s="1">
        <f t="shared" si="0"/>
        <v>0.15062441071830257</v>
      </c>
      <c r="C34" s="1">
        <f t="shared" si="1"/>
        <v>0.62394742731090869</v>
      </c>
      <c r="H34" s="4"/>
      <c r="I34" s="42">
        <v>42.1633</v>
      </c>
      <c r="J34" s="1">
        <f t="shared" si="2"/>
        <v>0.23526381436527929</v>
      </c>
      <c r="K34" s="1">
        <f t="shared" si="3"/>
        <v>0.61827448914778815</v>
      </c>
      <c r="L34" s="1">
        <f t="shared" si="4"/>
        <v>0.23788640569599823</v>
      </c>
      <c r="Q34" s="4"/>
    </row>
    <row r="35" spans="1:17" x14ac:dyDescent="0.3">
      <c r="A35" s="1">
        <v>197.78053563092399</v>
      </c>
      <c r="B35" s="1">
        <f t="shared" si="0"/>
        <v>0.10176870344671349</v>
      </c>
      <c r="C35" s="1">
        <f t="shared" si="1"/>
        <v>0.17356184741128206</v>
      </c>
      <c r="H35" s="4"/>
      <c r="I35" s="42">
        <v>40.149099999999997</v>
      </c>
      <c r="J35" s="1">
        <f t="shared" si="2"/>
        <v>0.15797192886877406</v>
      </c>
      <c r="K35" s="1">
        <f t="shared" si="3"/>
        <v>0.17312506629796284</v>
      </c>
      <c r="L35" s="1">
        <f t="shared" si="4"/>
        <v>2.330092343296013</v>
      </c>
      <c r="Q35" s="4"/>
    </row>
    <row r="36" spans="1:17" x14ac:dyDescent="0.3">
      <c r="A36" s="1">
        <v>195.04800882943999</v>
      </c>
      <c r="B36" s="1">
        <f t="shared" si="0"/>
        <v>2.0390712029194753E-2</v>
      </c>
      <c r="C36" s="1">
        <f t="shared" si="1"/>
        <v>2.1451877447993546E-2</v>
      </c>
      <c r="H36" s="4"/>
      <c r="I36" s="42">
        <v>38.489899999999999</v>
      </c>
      <c r="J36" s="1">
        <f t="shared" si="2"/>
        <v>3.56606273394241E-2</v>
      </c>
      <c r="K36" s="1">
        <f t="shared" si="3"/>
        <v>2.4667868344549738E-2</v>
      </c>
      <c r="L36" s="1">
        <f t="shared" si="4"/>
        <v>10.148455120896017</v>
      </c>
      <c r="Q36" s="4"/>
    </row>
    <row r="37" spans="1:17" x14ac:dyDescent="0.3">
      <c r="A37" s="1">
        <v>199.13021962668401</v>
      </c>
      <c r="B37" s="1">
        <f t="shared" si="0"/>
        <v>0.14588983543130332</v>
      </c>
      <c r="C37" s="1">
        <f t="shared" si="1"/>
        <v>0.34291094176805831</v>
      </c>
      <c r="H37" s="4"/>
      <c r="I37" s="42">
        <v>40.9953</v>
      </c>
      <c r="J37" s="1">
        <f t="shared" si="2"/>
        <v>0.22540500696708723</v>
      </c>
      <c r="K37" s="1">
        <f t="shared" si="3"/>
        <v>0.3373342776089619</v>
      </c>
      <c r="L37" s="1">
        <f t="shared" si="4"/>
        <v>0.46275910969600148</v>
      </c>
      <c r="Q37" s="4"/>
    </row>
    <row r="38" spans="1:17" x14ac:dyDescent="0.3">
      <c r="A38" s="1">
        <v>200.390872422759</v>
      </c>
      <c r="B38" s="1">
        <f t="shared" si="0"/>
        <v>0.15760425852187279</v>
      </c>
      <c r="C38" s="1">
        <f t="shared" si="1"/>
        <v>0.53815470997552772</v>
      </c>
      <c r="H38" s="4"/>
      <c r="I38" s="42">
        <v>41.800600000000003</v>
      </c>
      <c r="J38" s="1">
        <f t="shared" si="2"/>
        <v>0.24543137092773412</v>
      </c>
      <c r="K38" s="1">
        <f t="shared" si="3"/>
        <v>0.5307487184896712</v>
      </c>
      <c r="L38" s="1">
        <f t="shared" si="4"/>
        <v>1.5634001296000372E-2</v>
      </c>
      <c r="Q38" s="4"/>
    </row>
    <row r="39" spans="1:17" x14ac:dyDescent="0.3">
      <c r="A39" s="1">
        <v>203.07572670181901</v>
      </c>
      <c r="B39" s="1">
        <f t="shared" si="0"/>
        <v>8.066722794537777E-2</v>
      </c>
      <c r="C39" s="1">
        <f t="shared" si="1"/>
        <v>0.87724589161520894</v>
      </c>
      <c r="H39" s="4"/>
      <c r="I39" s="42">
        <v>43.570099999999996</v>
      </c>
      <c r="J39" s="1">
        <f t="shared" si="2"/>
        <v>0.1243015169290262</v>
      </c>
      <c r="K39" s="1">
        <f t="shared" si="3"/>
        <v>0.87879868051897236</v>
      </c>
      <c r="L39" s="1">
        <f t="shared" si="4"/>
        <v>3.5892666552959813</v>
      </c>
      <c r="Q39" s="4"/>
    </row>
    <row r="40" spans="1:17" x14ac:dyDescent="0.3">
      <c r="A40" s="1">
        <v>203.00594962196101</v>
      </c>
      <c r="B40" s="1">
        <f t="shared" si="0"/>
        <v>8.3271729941075151E-2</v>
      </c>
      <c r="C40" s="1">
        <f t="shared" si="1"/>
        <v>0.87152641647705309</v>
      </c>
      <c r="H40" s="4"/>
      <c r="I40" s="42">
        <v>43.523200000000003</v>
      </c>
      <c r="J40" s="1">
        <f t="shared" si="2"/>
        <v>0.12852473485927504</v>
      </c>
      <c r="K40" s="1">
        <f t="shared" si="3"/>
        <v>0.87287004264359147</v>
      </c>
      <c r="L40" s="1">
        <f t="shared" si="4"/>
        <v>3.413758788496005</v>
      </c>
      <c r="Q40" s="4"/>
    </row>
    <row r="41" spans="1:17" x14ac:dyDescent="0.3">
      <c r="A41" s="1">
        <v>199.03168295648001</v>
      </c>
      <c r="B41" s="1">
        <f t="shared" si="0"/>
        <v>0.14349028716222337</v>
      </c>
      <c r="C41" s="1">
        <f t="shared" si="1"/>
        <v>0.32865217461368879</v>
      </c>
      <c r="H41" s="4"/>
      <c r="I41" s="42">
        <v>40.932000000000002</v>
      </c>
      <c r="J41" s="1">
        <f t="shared" si="2"/>
        <v>0.2215705882704731</v>
      </c>
      <c r="K41" s="1">
        <f t="shared" si="3"/>
        <v>0.32318604847949772</v>
      </c>
      <c r="L41" s="1">
        <f t="shared" si="4"/>
        <v>0.55288742209599884</v>
      </c>
      <c r="Q41" s="4"/>
    </row>
    <row r="42" spans="1:17" x14ac:dyDescent="0.3">
      <c r="A42" s="1">
        <v>199.24424312356101</v>
      </c>
      <c r="B42" s="1">
        <f t="shared" si="0"/>
        <v>0.14843305203091925</v>
      </c>
      <c r="C42" s="1">
        <f t="shared" si="1"/>
        <v>0.35969325025665738</v>
      </c>
      <c r="H42" s="4"/>
      <c r="I42" s="42">
        <v>41.064999999999998</v>
      </c>
      <c r="J42" s="1">
        <f t="shared" si="2"/>
        <v>0.22929890311440979</v>
      </c>
      <c r="K42" s="1">
        <f t="shared" si="3"/>
        <v>0.35318276419155503</v>
      </c>
      <c r="L42" s="1">
        <f t="shared" si="4"/>
        <v>0.37278839809600445</v>
      </c>
      <c r="Q42" s="4"/>
    </row>
    <row r="43" spans="1:17" x14ac:dyDescent="0.3">
      <c r="A43" s="1">
        <v>197.378617587332</v>
      </c>
      <c r="B43" s="1">
        <f t="shared" si="0"/>
        <v>8.6488581519591351E-2</v>
      </c>
      <c r="C43" s="1">
        <f t="shared" si="1"/>
        <v>0.13573296772029253</v>
      </c>
      <c r="H43" s="4"/>
      <c r="I43" s="42">
        <v>39.901699999999998</v>
      </c>
      <c r="J43" s="1">
        <f t="shared" si="2"/>
        <v>0.13523056861100183</v>
      </c>
      <c r="K43" s="1">
        <f t="shared" si="3"/>
        <v>0.13685841852511108</v>
      </c>
      <c r="L43" s="1">
        <f t="shared" si="4"/>
        <v>3.1465934904960116</v>
      </c>
      <c r="Q43" s="4"/>
    </row>
    <row r="44" spans="1:17" x14ac:dyDescent="0.3">
      <c r="A44" s="1">
        <v>196.44995515705199</v>
      </c>
      <c r="B44" s="1">
        <f t="shared" si="0"/>
        <v>5.3881731823511345E-2</v>
      </c>
      <c r="C44" s="1">
        <f t="shared" si="1"/>
        <v>7.101778006571148E-2</v>
      </c>
      <c r="H44" s="4"/>
      <c r="I44" s="42">
        <v>39.332099999999997</v>
      </c>
      <c r="J44" s="1">
        <f t="shared" si="2"/>
        <v>8.6532777140489042E-2</v>
      </c>
      <c r="K44" s="1">
        <f t="shared" si="3"/>
        <v>7.4087406737254974E-2</v>
      </c>
      <c r="L44" s="1">
        <f t="shared" si="4"/>
        <v>5.4918235192960205</v>
      </c>
      <c r="Q44" s="4"/>
    </row>
    <row r="45" spans="1:17" x14ac:dyDescent="0.3">
      <c r="A45" s="1">
        <v>195.73432452343701</v>
      </c>
      <c r="B45" s="1">
        <f t="shared" si="0"/>
        <v>3.4105405128352771E-2</v>
      </c>
      <c r="C45" s="1">
        <f t="shared" si="1"/>
        <v>3.9864004218007697E-2</v>
      </c>
      <c r="H45" s="4"/>
      <c r="I45" s="42">
        <v>38.896700000000003</v>
      </c>
      <c r="J45" s="1">
        <f t="shared" si="2"/>
        <v>5.6596755910305378E-2</v>
      </c>
      <c r="K45" s="1">
        <f t="shared" si="3"/>
        <v>4.3203124297205769E-2</v>
      </c>
      <c r="L45" s="1">
        <f t="shared" si="4"/>
        <v>7.7220851304959925</v>
      </c>
      <c r="Q45" s="4"/>
    </row>
    <row r="46" spans="1:17" x14ac:dyDescent="0.3">
      <c r="A46" s="1">
        <v>204.87693848807899</v>
      </c>
      <c r="B46" s="1">
        <f t="shared" si="0"/>
        <v>2.7239035671498369E-2</v>
      </c>
      <c r="C46" s="1">
        <f t="shared" si="1"/>
        <v>0.96968463933222726</v>
      </c>
      <c r="H46" s="4"/>
      <c r="I46" s="42">
        <v>44.792499999999997</v>
      </c>
      <c r="J46" s="1">
        <f t="shared" si="2"/>
        <v>3.8725883546570618E-2</v>
      </c>
      <c r="K46" s="1">
        <f t="shared" si="3"/>
        <v>0.97277697822399567</v>
      </c>
      <c r="L46" s="1">
        <f t="shared" si="4"/>
        <v>9.7152900280959713</v>
      </c>
      <c r="Q46" s="4"/>
    </row>
    <row r="47" spans="1:17" x14ac:dyDescent="0.3">
      <c r="A47" s="1">
        <v>198.72586954561999</v>
      </c>
      <c r="B47" s="1">
        <f t="shared" si="0"/>
        <v>0.13497079201821341</v>
      </c>
      <c r="C47" s="1">
        <f t="shared" si="1"/>
        <v>0.28603461153231308</v>
      </c>
      <c r="H47" s="4"/>
      <c r="I47" s="42">
        <v>40.742800000000003</v>
      </c>
      <c r="J47" s="1">
        <f t="shared" si="2"/>
        <v>0.2085885606930985</v>
      </c>
      <c r="K47" s="1">
        <f t="shared" si="3"/>
        <v>0.28245911835093235</v>
      </c>
      <c r="L47" s="1">
        <f t="shared" si="4"/>
        <v>0.87004867969599775</v>
      </c>
      <c r="Q47" s="4"/>
    </row>
    <row r="48" spans="1:17" x14ac:dyDescent="0.3">
      <c r="A48" s="1">
        <v>198.90481424597201</v>
      </c>
      <c r="B48" s="1">
        <f t="shared" si="0"/>
        <v>0.14014285764010531</v>
      </c>
      <c r="C48" s="1">
        <f t="shared" si="1"/>
        <v>0.31065712295318937</v>
      </c>
      <c r="H48" s="4"/>
      <c r="I48" s="42">
        <v>40.849899999999998</v>
      </c>
      <c r="J48" s="1">
        <f t="shared" si="2"/>
        <v>0.21620247575669987</v>
      </c>
      <c r="K48" s="1">
        <f t="shared" si="3"/>
        <v>0.30521252149283429</v>
      </c>
      <c r="L48" s="1">
        <f t="shared" si="4"/>
        <v>0.68172104089600538</v>
      </c>
      <c r="Q48" s="4"/>
    </row>
    <row r="49" spans="1:17" x14ac:dyDescent="0.3">
      <c r="A49" s="1">
        <v>196.86801159987499</v>
      </c>
      <c r="B49" s="1">
        <f t="shared" si="0"/>
        <v>6.7804766952290083E-2</v>
      </c>
      <c r="C49" s="1">
        <f t="shared" si="1"/>
        <v>9.6400428571887062E-2</v>
      </c>
      <c r="H49" s="4"/>
      <c r="I49" s="42">
        <v>39.588299999999997</v>
      </c>
      <c r="J49" s="1">
        <f t="shared" si="2"/>
        <v>0.10740648608759901</v>
      </c>
      <c r="K49" s="1">
        <f t="shared" si="3"/>
        <v>9.8886359456997586E-2</v>
      </c>
      <c r="L49" s="1">
        <f t="shared" si="4"/>
        <v>4.3566710056960192</v>
      </c>
      <c r="Q49" s="4"/>
    </row>
    <row r="50" spans="1:17" x14ac:dyDescent="0.3">
      <c r="A50" s="1">
        <v>201.94372588957901</v>
      </c>
      <c r="B50" s="1">
        <f t="shared" si="0"/>
        <v>0.12287321980856815</v>
      </c>
      <c r="C50" s="1">
        <f t="shared" si="1"/>
        <v>0.76178917126282852</v>
      </c>
      <c r="H50" s="4"/>
      <c r="I50" s="42">
        <v>42.811799999999998</v>
      </c>
      <c r="J50" s="1">
        <f t="shared" si="2"/>
        <v>0.19252416609129031</v>
      </c>
      <c r="K50" s="1">
        <f t="shared" si="3"/>
        <v>0.75838027012063391</v>
      </c>
      <c r="L50" s="1">
        <f t="shared" si="4"/>
        <v>1.2910322476959926</v>
      </c>
      <c r="Q50" s="4"/>
    </row>
    <row r="51" spans="1:17" x14ac:dyDescent="0.3">
      <c r="A51" s="1">
        <v>195.96525538110501</v>
      </c>
      <c r="B51" s="1">
        <f t="shared" si="0"/>
        <v>3.9879050221473762E-2</v>
      </c>
      <c r="C51" s="1">
        <f t="shared" si="1"/>
        <v>4.839524874195917E-2</v>
      </c>
      <c r="H51" s="4"/>
      <c r="I51" s="42">
        <v>39.0413</v>
      </c>
      <c r="J51" s="1">
        <f t="shared" si="2"/>
        <v>6.5690899541142989E-2</v>
      </c>
      <c r="K51" s="1">
        <f t="shared" si="3"/>
        <v>5.2034053574936401E-2</v>
      </c>
      <c r="L51" s="1">
        <f t="shared" si="4"/>
        <v>6.9393468216960095</v>
      </c>
      <c r="Q51" s="4"/>
    </row>
    <row r="52" spans="1:17" x14ac:dyDescent="0.3">
      <c r="A52" s="1">
        <v>199.46814929946501</v>
      </c>
      <c r="B52" s="1">
        <f t="shared" si="0"/>
        <v>0.15264455485566994</v>
      </c>
      <c r="C52" s="1">
        <f t="shared" si="1"/>
        <v>0.3934198067683311</v>
      </c>
      <c r="H52" s="4"/>
      <c r="I52" s="42">
        <v>41.211100000000002</v>
      </c>
      <c r="J52" s="1">
        <f t="shared" si="2"/>
        <v>0.23625836868354952</v>
      </c>
      <c r="K52" s="1">
        <f t="shared" si="3"/>
        <v>0.38721222911793934</v>
      </c>
      <c r="L52" s="1">
        <f t="shared" si="4"/>
        <v>0.21572680729599958</v>
      </c>
      <c r="Q52" s="4"/>
    </row>
    <row r="53" spans="1:17" x14ac:dyDescent="0.3">
      <c r="A53" s="1">
        <v>197.76133359701501</v>
      </c>
      <c r="B53" s="1">
        <f t="shared" si="0"/>
        <v>0.10103921332628944</v>
      </c>
      <c r="C53" s="1">
        <f t="shared" si="1"/>
        <v>0.17161468413781142</v>
      </c>
      <c r="H53" s="4"/>
      <c r="I53" s="42">
        <v>40.136699999999998</v>
      </c>
      <c r="J53" s="1">
        <f t="shared" si="2"/>
        <v>0.1568329822272807</v>
      </c>
      <c r="K53" s="1">
        <f t="shared" si="3"/>
        <v>0.17117327484338948</v>
      </c>
      <c r="L53" s="1">
        <f t="shared" si="4"/>
        <v>2.3681024104960118</v>
      </c>
      <c r="Q53" s="4"/>
    </row>
    <row r="54" spans="1:17" x14ac:dyDescent="0.3">
      <c r="A54" s="1">
        <v>200.96725624464801</v>
      </c>
      <c r="B54" s="1">
        <f t="shared" si="0"/>
        <v>0.15020675806295286</v>
      </c>
      <c r="C54" s="1">
        <f t="shared" si="1"/>
        <v>0.62723401813725232</v>
      </c>
      <c r="H54" s="4"/>
      <c r="I54" s="42">
        <v>42.176299999999998</v>
      </c>
      <c r="J54" s="1">
        <f t="shared" si="2"/>
        <v>0.23468900094386219</v>
      </c>
      <c r="K54" s="1">
        <f t="shared" si="3"/>
        <v>0.62132919730342562</v>
      </c>
      <c r="L54" s="1">
        <f t="shared" si="4"/>
        <v>0.2507365416959963</v>
      </c>
      <c r="Q54" s="4"/>
    </row>
    <row r="55" spans="1:17" x14ac:dyDescent="0.3">
      <c r="A55" s="1">
        <v>198.72298715607701</v>
      </c>
      <c r="B55" s="1">
        <f t="shared" si="0"/>
        <v>0.13488349584892678</v>
      </c>
      <c r="C55" s="1">
        <f t="shared" si="1"/>
        <v>0.28564569891473091</v>
      </c>
      <c r="H55" s="4"/>
      <c r="I55" s="42">
        <v>40.736499999999999</v>
      </c>
      <c r="J55" s="1">
        <f t="shared" si="2"/>
        <v>0.20812082046728503</v>
      </c>
      <c r="K55" s="1">
        <f t="shared" si="3"/>
        <v>0.28114648269856307</v>
      </c>
      <c r="L55" s="1">
        <f t="shared" si="4"/>
        <v>0.88184119609600353</v>
      </c>
      <c r="Q55" s="4"/>
    </row>
    <row r="56" spans="1:17" x14ac:dyDescent="0.3">
      <c r="A56" s="1">
        <v>197.04841953969299</v>
      </c>
      <c r="B56" s="1">
        <f t="shared" si="0"/>
        <v>7.4240896775144186E-2</v>
      </c>
      <c r="C56" s="1">
        <f t="shared" si="1"/>
        <v>0.10921020867200611</v>
      </c>
      <c r="H56" s="4"/>
      <c r="I56" s="42">
        <v>39.698599999999999</v>
      </c>
      <c r="J56" s="1">
        <f t="shared" si="2"/>
        <v>0.11697494889614968</v>
      </c>
      <c r="K56" s="1">
        <f t="shared" si="3"/>
        <v>0.11125826523443111</v>
      </c>
      <c r="L56" s="1">
        <f t="shared" si="4"/>
        <v>3.9083866572960093</v>
      </c>
      <c r="Q56" s="4"/>
    </row>
    <row r="57" spans="1:17" x14ac:dyDescent="0.3">
      <c r="A57" s="1">
        <v>199.929544429153</v>
      </c>
      <c r="B57" s="1">
        <f t="shared" si="0"/>
        <v>0.15772670857628684</v>
      </c>
      <c r="C57" s="1">
        <f t="shared" si="1"/>
        <v>0.46521568951786596</v>
      </c>
      <c r="H57" s="4"/>
      <c r="I57" s="42">
        <v>41.504800000000003</v>
      </c>
      <c r="J57" s="1">
        <f t="shared" si="2"/>
        <v>0.24480020063374547</v>
      </c>
      <c r="K57" s="1">
        <f t="shared" si="3"/>
        <v>0.45804188938398971</v>
      </c>
      <c r="L57" s="1">
        <f t="shared" si="4"/>
        <v>2.916034369599944E-2</v>
      </c>
      <c r="Q57" s="4"/>
    </row>
    <row r="58" spans="1:17" x14ac:dyDescent="0.3">
      <c r="A58" s="1">
        <v>201.07082967632601</v>
      </c>
      <c r="B58" s="1">
        <f t="shared" si="0"/>
        <v>0.14809111366931454</v>
      </c>
      <c r="C58" s="1">
        <f t="shared" si="1"/>
        <v>0.64268380149907334</v>
      </c>
      <c r="H58" s="4"/>
      <c r="I58" s="42">
        <v>42.241399999999999</v>
      </c>
      <c r="J58" s="1">
        <f t="shared" si="2"/>
        <v>0.23160728971176384</v>
      </c>
      <c r="K58" s="1">
        <f t="shared" si="3"/>
        <v>0.63650896159767545</v>
      </c>
      <c r="L58" s="1">
        <f t="shared" si="4"/>
        <v>0.32017037889599698</v>
      </c>
      <c r="Q58" s="4"/>
    </row>
    <row r="59" spans="1:17" x14ac:dyDescent="0.3">
      <c r="A59" s="1">
        <v>200.166293055957</v>
      </c>
      <c r="B59" s="1">
        <f t="shared" si="0"/>
        <v>0.1583254169210678</v>
      </c>
      <c r="C59" s="1">
        <f t="shared" si="1"/>
        <v>0.50265563415412329</v>
      </c>
      <c r="H59" s="4"/>
      <c r="I59" s="42">
        <v>41.658900000000003</v>
      </c>
      <c r="J59" s="1">
        <f t="shared" si="2"/>
        <v>0.24614990455561916</v>
      </c>
      <c r="K59" s="1">
        <f t="shared" si="3"/>
        <v>0.49589801342970002</v>
      </c>
      <c r="L59" s="1">
        <f t="shared" si="4"/>
        <v>2.7768889599995598E-4</v>
      </c>
      <c r="Q59" s="4"/>
    </row>
    <row r="60" spans="1:17" x14ac:dyDescent="0.3">
      <c r="A60" s="1">
        <v>200.756179744349</v>
      </c>
      <c r="B60" s="1">
        <f t="shared" si="0"/>
        <v>0.15380576085647149</v>
      </c>
      <c r="C60" s="1">
        <f t="shared" si="1"/>
        <v>0.59513179933837312</v>
      </c>
      <c r="H60" s="4"/>
      <c r="I60" s="42">
        <v>42.039900000000003</v>
      </c>
      <c r="J60" s="1">
        <f t="shared" si="2"/>
        <v>0.24002040178280423</v>
      </c>
      <c r="K60" s="1">
        <f t="shared" si="3"/>
        <v>0.58893626040247338</v>
      </c>
      <c r="L60" s="1">
        <f t="shared" si="4"/>
        <v>0.13274072089600114</v>
      </c>
      <c r="Q60" s="4"/>
    </row>
    <row r="61" spans="1:17" x14ac:dyDescent="0.3">
      <c r="A61" s="1">
        <v>198.41419476579699</v>
      </c>
      <c r="B61" s="1">
        <f t="shared" si="0"/>
        <v>0.12490078829469359</v>
      </c>
      <c r="C61" s="1">
        <f t="shared" si="1"/>
        <v>0.24550553622106763</v>
      </c>
      <c r="H61" s="4"/>
      <c r="I61" s="42">
        <v>40.541899999999998</v>
      </c>
      <c r="J61" s="1">
        <f t="shared" si="2"/>
        <v>0.1927382575955944</v>
      </c>
      <c r="K61" s="1">
        <f t="shared" si="3"/>
        <v>0.24211517740921523</v>
      </c>
      <c r="L61" s="1">
        <f t="shared" si="4"/>
        <v>1.285194064896007</v>
      </c>
      <c r="Q61" s="4"/>
    </row>
    <row r="62" spans="1:17" x14ac:dyDescent="0.3">
      <c r="A62" s="1">
        <v>199.093147085032</v>
      </c>
      <c r="B62" s="1">
        <f t="shared" si="0"/>
        <v>0.14500839791489933</v>
      </c>
      <c r="C62" s="1">
        <f t="shared" si="1"/>
        <v>0.33751869256165645</v>
      </c>
      <c r="H62" s="4"/>
      <c r="I62" s="42">
        <v>40.97</v>
      </c>
      <c r="J62" s="1">
        <f t="shared" si="2"/>
        <v>0.2239055293738999</v>
      </c>
      <c r="K62" s="1">
        <f t="shared" si="3"/>
        <v>0.33165040499350618</v>
      </c>
      <c r="L62" s="1">
        <f t="shared" si="4"/>
        <v>0.49782055809600356</v>
      </c>
      <c r="Q62" s="4"/>
    </row>
    <row r="63" spans="1:17" x14ac:dyDescent="0.3">
      <c r="A63" s="1">
        <v>198.31884888056001</v>
      </c>
      <c r="B63" s="1">
        <f t="shared" si="0"/>
        <v>0.12160076523092783</v>
      </c>
      <c r="C63" s="1">
        <f t="shared" si="1"/>
        <v>0.23375338166801501</v>
      </c>
      <c r="H63" s="4"/>
      <c r="I63" s="42">
        <v>40.485500000000002</v>
      </c>
      <c r="J63" s="1">
        <f t="shared" si="2"/>
        <v>0.18798905131014704</v>
      </c>
      <c r="K63" s="1">
        <f t="shared" si="3"/>
        <v>0.23137814060507103</v>
      </c>
      <c r="L63" s="1">
        <f t="shared" si="4"/>
        <v>1.416252324095999</v>
      </c>
      <c r="Q63" s="4"/>
    </row>
    <row r="64" spans="1:17" x14ac:dyDescent="0.3">
      <c r="A64" s="1">
        <v>199.10111709614799</v>
      </c>
      <c r="B64" s="1">
        <f t="shared" si="0"/>
        <v>0.14520009488362809</v>
      </c>
      <c r="C64" s="1">
        <f t="shared" si="1"/>
        <v>0.33867517581445472</v>
      </c>
      <c r="H64" s="4"/>
      <c r="I64" s="42">
        <v>40.976300000000002</v>
      </c>
      <c r="J64" s="1">
        <f t="shared" si="2"/>
        <v>0.22428309249300765</v>
      </c>
      <c r="K64" s="1">
        <f t="shared" si="3"/>
        <v>0.33306220059627339</v>
      </c>
      <c r="L64" s="1">
        <f t="shared" si="4"/>
        <v>0.48897014169599923</v>
      </c>
      <c r="Q64" s="4"/>
    </row>
    <row r="65" spans="1:17" x14ac:dyDescent="0.3">
      <c r="A65" s="1">
        <v>197.96713429488801</v>
      </c>
      <c r="B65" s="1">
        <f t="shared" si="0"/>
        <v>0.10880817260586005</v>
      </c>
      <c r="C65" s="1">
        <f t="shared" si="1"/>
        <v>0.19321018591618561</v>
      </c>
      <c r="H65" s="4"/>
      <c r="I65" s="42">
        <v>40.267200000000003</v>
      </c>
      <c r="J65" s="1">
        <f t="shared" si="2"/>
        <v>0.16874685413230381</v>
      </c>
      <c r="K65" s="1">
        <f t="shared" si="3"/>
        <v>0.19241935015015904</v>
      </c>
      <c r="L65" s="1">
        <f t="shared" si="4"/>
        <v>1.9834891564959967</v>
      </c>
      <c r="Q65" s="4"/>
    </row>
    <row r="66" spans="1:17" x14ac:dyDescent="0.3">
      <c r="A66" s="1">
        <v>195.68429349416999</v>
      </c>
      <c r="B66" s="1">
        <f t="shared" si="0"/>
        <v>3.2932694567721639E-2</v>
      </c>
      <c r="C66" s="1">
        <f t="shared" si="1"/>
        <v>3.8187127636405277E-2</v>
      </c>
      <c r="H66" s="4"/>
      <c r="I66" s="42">
        <v>38.866700000000002</v>
      </c>
      <c r="J66" s="1">
        <f t="shared" si="2"/>
        <v>5.4819164078566428E-2</v>
      </c>
      <c r="K66" s="1">
        <f t="shared" si="3"/>
        <v>4.1531979591818688E-2</v>
      </c>
      <c r="L66" s="1">
        <f t="shared" si="4"/>
        <v>7.8897169704959991</v>
      </c>
      <c r="Q66" s="4"/>
    </row>
    <row r="67" spans="1:17" x14ac:dyDescent="0.3">
      <c r="A67" s="1">
        <v>200.44356535563401</v>
      </c>
      <c r="B67" s="1">
        <f t="shared" si="0"/>
        <v>0.15725448666901912</v>
      </c>
      <c r="C67" s="1">
        <f t="shared" si="1"/>
        <v>0.54645042424897527</v>
      </c>
      <c r="H67" s="4"/>
      <c r="I67" s="42">
        <v>41.832799999999999</v>
      </c>
      <c r="J67" s="1">
        <f t="shared" si="2"/>
        <v>0.24500707075902842</v>
      </c>
      <c r="K67" s="1">
        <f t="shared" si="3"/>
        <v>0.53864503519212437</v>
      </c>
      <c r="L67" s="1">
        <f t="shared" si="4"/>
        <v>2.4723159695999211E-2</v>
      </c>
      <c r="Q67" s="4"/>
    </row>
    <row r="68" spans="1:17" x14ac:dyDescent="0.3">
      <c r="A68" s="1">
        <v>198.995547659479</v>
      </c>
      <c r="B68" s="1">
        <f t="shared" ref="B68:B102" si="5">_xlfn.NORM.DIST(A68,$F$3,$F$4,FALSE)</f>
        <v>0.14256560321724521</v>
      </c>
      <c r="C68" s="1">
        <f t="shared" ref="C68:C102" si="6">_xlfn.NORM.DIST(A68,$F$3,$F$4,TRUE)</f>
        <v>0.32348374675628228</v>
      </c>
      <c r="H68" s="4"/>
      <c r="I68" s="42">
        <v>40.9131</v>
      </c>
      <c r="J68" s="1">
        <f t="shared" ref="J68:J102" si="7">_xlfn.NORM.DIST(I68,$O$3,$O$4,FALSE)</f>
        <v>0.22037322485845531</v>
      </c>
      <c r="K68" s="1">
        <f t="shared" ref="K68:K102" si="8">_xlfn.NORM.DIST(I68,$O$3,$O$4,TRUE)</f>
        <v>0.31900964233070805</v>
      </c>
      <c r="L68" s="1">
        <f t="shared" ref="L68:L102" si="9">(I68-$O$3)^2</f>
        <v>0.58135135129600213</v>
      </c>
      <c r="Q68" s="4"/>
    </row>
    <row r="69" spans="1:17" x14ac:dyDescent="0.3">
      <c r="A69" s="1">
        <v>195.92450413258399</v>
      </c>
      <c r="B69" s="1">
        <f t="shared" si="5"/>
        <v>3.8817188945765267E-2</v>
      </c>
      <c r="C69" s="1">
        <f t="shared" si="6"/>
        <v>4.6791826110368875E-2</v>
      </c>
      <c r="H69" s="4"/>
      <c r="I69" s="42">
        <v>39.011200000000002</v>
      </c>
      <c r="J69" s="1">
        <f t="shared" si="7"/>
        <v>6.37263906247134E-2</v>
      </c>
      <c r="K69" s="1">
        <f t="shared" si="8"/>
        <v>5.0086416981725765E-2</v>
      </c>
      <c r="L69" s="1">
        <f t="shared" si="9"/>
        <v>7.0988355244959953</v>
      </c>
      <c r="Q69" s="4"/>
    </row>
    <row r="70" spans="1:17" x14ac:dyDescent="0.3">
      <c r="A70" s="1">
        <v>201.156955638814</v>
      </c>
      <c r="B70" s="1">
        <f t="shared" si="5"/>
        <v>0.14616637977311461</v>
      </c>
      <c r="C70" s="1">
        <f t="shared" si="6"/>
        <v>0.65535645947960275</v>
      </c>
      <c r="H70" s="4"/>
      <c r="I70" s="42">
        <v>42.3001</v>
      </c>
      <c r="J70" s="1">
        <f t="shared" si="7"/>
        <v>0.22854685670613203</v>
      </c>
      <c r="K70" s="1">
        <f t="shared" si="8"/>
        <v>0.65001576322112431</v>
      </c>
      <c r="L70" s="1">
        <f t="shared" si="9"/>
        <v>0.39004521529599889</v>
      </c>
      <c r="Q70" s="4"/>
    </row>
    <row r="71" spans="1:17" x14ac:dyDescent="0.3">
      <c r="A71" s="1">
        <v>197.731754089041</v>
      </c>
      <c r="B71" s="1">
        <f t="shared" si="5"/>
        <v>9.9914344256577858E-2</v>
      </c>
      <c r="C71" s="1">
        <f t="shared" si="6"/>
        <v>0.16864262736899305</v>
      </c>
      <c r="H71" s="4"/>
      <c r="I71" s="42">
        <v>40.118099999999998</v>
      </c>
      <c r="J71" s="1">
        <f t="shared" si="7"/>
        <v>0.15512291223152724</v>
      </c>
      <c r="K71" s="1">
        <f t="shared" si="8"/>
        <v>0.16827208224003107</v>
      </c>
      <c r="L71" s="1">
        <f t="shared" si="9"/>
        <v>2.4256941112960098</v>
      </c>
      <c r="Q71" s="4"/>
    </row>
    <row r="72" spans="1:17" x14ac:dyDescent="0.3">
      <c r="A72" s="1">
        <v>200.12986348948999</v>
      </c>
      <c r="B72" s="1">
        <f t="shared" si="5"/>
        <v>0.15832410714197453</v>
      </c>
      <c r="C72" s="1">
        <f t="shared" si="6"/>
        <v>0.4968878312427869</v>
      </c>
      <c r="H72" s="4"/>
      <c r="I72" s="42">
        <v>41.633200000000002</v>
      </c>
      <c r="J72" s="1">
        <f t="shared" si="7"/>
        <v>0.24607882850513932</v>
      </c>
      <c r="K72" s="1">
        <f t="shared" si="8"/>
        <v>0.4895727417020157</v>
      </c>
      <c r="L72" s="1">
        <f t="shared" si="9"/>
        <v>1.7947084959999305E-3</v>
      </c>
      <c r="Q72" s="4"/>
    </row>
    <row r="73" spans="1:17" x14ac:dyDescent="0.3">
      <c r="A73" s="1">
        <v>201.82272640544301</v>
      </c>
      <c r="B73" s="1">
        <f t="shared" si="5"/>
        <v>0.12700094951203802</v>
      </c>
      <c r="C73" s="1">
        <f t="shared" si="6"/>
        <v>0.74667031854905397</v>
      </c>
      <c r="H73" s="4"/>
      <c r="I73" s="42">
        <v>42.732700000000001</v>
      </c>
      <c r="J73" s="1">
        <f t="shared" si="7"/>
        <v>0.1989890520408342</v>
      </c>
      <c r="K73" s="1">
        <f t="shared" si="8"/>
        <v>0.74289425585967883</v>
      </c>
      <c r="L73" s="1">
        <f t="shared" si="9"/>
        <v>1.1175365224959997</v>
      </c>
      <c r="Q73" s="4"/>
    </row>
    <row r="74" spans="1:17" x14ac:dyDescent="0.3">
      <c r="A74" s="1">
        <v>200.322457276893</v>
      </c>
      <c r="B74" s="1">
        <f t="shared" si="5"/>
        <v>0.15795645049740084</v>
      </c>
      <c r="C74" s="1">
        <f t="shared" si="6"/>
        <v>0.52735948528883059</v>
      </c>
      <c r="H74" s="4"/>
      <c r="I74" s="42">
        <v>41.755400000000002</v>
      </c>
      <c r="J74" s="1">
        <f t="shared" si="7"/>
        <v>0.24586441201320619</v>
      </c>
      <c r="K74" s="1">
        <f t="shared" si="8"/>
        <v>0.51964471690851854</v>
      </c>
      <c r="L74" s="1">
        <f t="shared" si="9"/>
        <v>6.3737868960000383E-3</v>
      </c>
      <c r="Q74" s="4"/>
    </row>
    <row r="75" spans="1:17" x14ac:dyDescent="0.3">
      <c r="A75" s="1">
        <v>202.84850171135801</v>
      </c>
      <c r="B75" s="1">
        <f t="shared" si="5"/>
        <v>8.921007065315055E-2</v>
      </c>
      <c r="C75" s="1">
        <f t="shared" si="6"/>
        <v>0.85794891670510243</v>
      </c>
      <c r="H75" s="4"/>
      <c r="I75" s="42">
        <v>43.4161</v>
      </c>
      <c r="J75" s="1">
        <f t="shared" si="7"/>
        <v>0.13827973609716337</v>
      </c>
      <c r="K75" s="1">
        <f t="shared" si="8"/>
        <v>0.85858383396177773</v>
      </c>
      <c r="L75" s="1">
        <f t="shared" si="9"/>
        <v>3.0294655672959956</v>
      </c>
      <c r="Q75" s="4"/>
    </row>
    <row r="76" spans="1:17" x14ac:dyDescent="0.3">
      <c r="A76" s="1">
        <v>196.912935449115</v>
      </c>
      <c r="B76" s="1">
        <f t="shared" si="5"/>
        <v>6.9386544034069783E-2</v>
      </c>
      <c r="C76" s="1">
        <f t="shared" si="6"/>
        <v>9.9481954529947014E-2</v>
      </c>
      <c r="H76" s="4"/>
      <c r="I76" s="42">
        <v>39.6128</v>
      </c>
      <c r="J76" s="1">
        <f t="shared" si="7"/>
        <v>0.10950568020693632</v>
      </c>
      <c r="K76" s="1">
        <f t="shared" si="8"/>
        <v>0.10154350114225273</v>
      </c>
      <c r="L76" s="1">
        <f t="shared" si="9"/>
        <v>4.2549953196960058</v>
      </c>
      <c r="Q76" s="4"/>
    </row>
    <row r="77" spans="1:17" x14ac:dyDescent="0.3">
      <c r="A77" s="1">
        <v>201.005854102943</v>
      </c>
      <c r="B77" s="1">
        <f t="shared" si="5"/>
        <v>0.1494443416586945</v>
      </c>
      <c r="C77" s="1">
        <f t="shared" si="6"/>
        <v>0.63301706408404446</v>
      </c>
      <c r="H77" s="4"/>
      <c r="I77" s="42">
        <v>42.202300000000001</v>
      </c>
      <c r="J77" s="1">
        <f t="shared" si="7"/>
        <v>0.23349850651943801</v>
      </c>
      <c r="K77" s="1">
        <f t="shared" si="8"/>
        <v>0.62741575232713864</v>
      </c>
      <c r="L77" s="1">
        <f t="shared" si="9"/>
        <v>0.27745081369599961</v>
      </c>
      <c r="Q77" s="4"/>
    </row>
    <row r="78" spans="1:17" x14ac:dyDescent="0.3">
      <c r="A78" s="1">
        <v>198.28797477264899</v>
      </c>
      <c r="B78" s="1">
        <f t="shared" si="5"/>
        <v>0.1205139885578487</v>
      </c>
      <c r="C78" s="1">
        <f t="shared" si="6"/>
        <v>0.23001582149011587</v>
      </c>
      <c r="H78" s="4"/>
      <c r="I78" s="42">
        <v>40.466799999999999</v>
      </c>
      <c r="J78" s="1">
        <f t="shared" si="7"/>
        <v>0.18639054122390356</v>
      </c>
      <c r="K78" s="1">
        <f t="shared" si="8"/>
        <v>0.22787767384957111</v>
      </c>
      <c r="L78" s="1">
        <f t="shared" si="9"/>
        <v>1.4611104076960053</v>
      </c>
      <c r="Q78" s="4"/>
    </row>
    <row r="79" spans="1:17" x14ac:dyDescent="0.3">
      <c r="A79" s="1">
        <v>197.823007127045</v>
      </c>
      <c r="B79" s="1">
        <f t="shared" si="5"/>
        <v>0.10337964078765481</v>
      </c>
      <c r="C79" s="1">
        <f t="shared" si="6"/>
        <v>0.1779183395635032</v>
      </c>
      <c r="H79" s="4"/>
      <c r="I79" s="42">
        <v>40.173900000000003</v>
      </c>
      <c r="J79" s="1">
        <f t="shared" si="7"/>
        <v>0.16024654987309578</v>
      </c>
      <c r="K79" s="1">
        <f t="shared" si="8"/>
        <v>0.17707098522972231</v>
      </c>
      <c r="L79" s="1">
        <f t="shared" si="9"/>
        <v>2.2549947688959944</v>
      </c>
      <c r="Q79" s="4"/>
    </row>
    <row r="80" spans="1:17" x14ac:dyDescent="0.3">
      <c r="A80" s="1">
        <v>198.552875838088</v>
      </c>
      <c r="B80" s="1">
        <f t="shared" si="5"/>
        <v>0.12952971018700518</v>
      </c>
      <c r="C80" s="1">
        <f t="shared" si="6"/>
        <v>0.26315039038779331</v>
      </c>
      <c r="H80" s="4"/>
      <c r="I80" s="42">
        <v>40.629600000000003</v>
      </c>
      <c r="J80" s="1">
        <f t="shared" si="7"/>
        <v>0.19988109711374449</v>
      </c>
      <c r="K80" s="1">
        <f t="shared" si="8"/>
        <v>0.25933383790225994</v>
      </c>
      <c r="L80" s="1">
        <f t="shared" si="9"/>
        <v>1.0940406892959955</v>
      </c>
      <c r="Q80" s="4"/>
    </row>
    <row r="81" spans="1:17" x14ac:dyDescent="0.3">
      <c r="A81" s="1">
        <v>199.221118669681</v>
      </c>
      <c r="B81" s="1">
        <f t="shared" si="5"/>
        <v>0.14793820529713281</v>
      </c>
      <c r="C81" s="1">
        <f t="shared" si="6"/>
        <v>0.35626651765388717</v>
      </c>
      <c r="H81" s="4"/>
      <c r="I81" s="42">
        <v>41.052300000000002</v>
      </c>
      <c r="J81" s="1">
        <f t="shared" si="7"/>
        <v>0.228615923308362</v>
      </c>
      <c r="K81" s="1">
        <f t="shared" si="8"/>
        <v>0.35027499231967896</v>
      </c>
      <c r="L81" s="1">
        <f t="shared" si="9"/>
        <v>0.38845801369599864</v>
      </c>
      <c r="Q81" s="4"/>
    </row>
    <row r="82" spans="1:17" x14ac:dyDescent="0.3">
      <c r="A82" s="1">
        <v>200.140413355574</v>
      </c>
      <c r="B82" s="1">
        <f t="shared" si="5"/>
        <v>0.15832789075990628</v>
      </c>
      <c r="C82" s="1">
        <f t="shared" si="6"/>
        <v>0.49855815176938423</v>
      </c>
      <c r="H82" s="4"/>
      <c r="I82" s="42">
        <v>41.639600000000002</v>
      </c>
      <c r="J82" s="1">
        <f t="shared" si="7"/>
        <v>0.2461023133187408</v>
      </c>
      <c r="K82" s="1">
        <f t="shared" si="8"/>
        <v>0.49114772340147411</v>
      </c>
      <c r="L82" s="1">
        <f t="shared" si="9"/>
        <v>1.2934092959999918E-3</v>
      </c>
      <c r="Q82" s="4"/>
    </row>
    <row r="83" spans="1:17" x14ac:dyDescent="0.3">
      <c r="A83" s="1">
        <v>197.087125398041</v>
      </c>
      <c r="B83" s="1">
        <f t="shared" si="5"/>
        <v>7.5648899377487838E-2</v>
      </c>
      <c r="C83" s="1">
        <f t="shared" si="6"/>
        <v>0.11211098699720051</v>
      </c>
      <c r="H83" s="4"/>
      <c r="I83" s="42">
        <v>39.723199999999999</v>
      </c>
      <c r="J83" s="1">
        <f t="shared" si="7"/>
        <v>0.11914736646174139</v>
      </c>
      <c r="K83" s="1">
        <f t="shared" si="8"/>
        <v>0.11416254352746476</v>
      </c>
      <c r="L83" s="1">
        <f t="shared" si="9"/>
        <v>3.8117251884960113</v>
      </c>
      <c r="Q83" s="4"/>
    </row>
    <row r="84" spans="1:17" x14ac:dyDescent="0.3">
      <c r="A84" s="1">
        <v>202.25206621738499</v>
      </c>
      <c r="B84" s="1">
        <f t="shared" si="5"/>
        <v>0.11177954823477343</v>
      </c>
      <c r="C84" s="1">
        <f t="shared" si="6"/>
        <v>0.79798379608521686</v>
      </c>
      <c r="H84" s="4"/>
      <c r="I84" s="42">
        <v>43.016800000000003</v>
      </c>
      <c r="J84" s="1">
        <f t="shared" si="7"/>
        <v>0.17478156341838993</v>
      </c>
      <c r="K84" s="1">
        <f t="shared" si="8"/>
        <v>0.79604999975634361</v>
      </c>
      <c r="L84" s="1">
        <f t="shared" si="9"/>
        <v>1.7989140076960055</v>
      </c>
      <c r="Q84" s="4"/>
    </row>
    <row r="85" spans="1:17" x14ac:dyDescent="0.3">
      <c r="A85" s="1">
        <v>201.16415609932599</v>
      </c>
      <c r="B85" s="1">
        <f t="shared" si="5"/>
        <v>0.14599887555884145</v>
      </c>
      <c r="C85" s="1">
        <f t="shared" si="6"/>
        <v>0.65640832227216406</v>
      </c>
      <c r="H85" s="4"/>
      <c r="I85" s="42">
        <v>42.3001</v>
      </c>
      <c r="J85" s="1">
        <f t="shared" si="7"/>
        <v>0.22854685670613203</v>
      </c>
      <c r="K85" s="1">
        <f t="shared" si="8"/>
        <v>0.65001576322112431</v>
      </c>
      <c r="L85" s="1">
        <f t="shared" si="9"/>
        <v>0.39004521529599889</v>
      </c>
      <c r="Q85" s="4"/>
    </row>
    <row r="86" spans="1:17" x14ac:dyDescent="0.3">
      <c r="A86" s="1">
        <v>196.159390784306</v>
      </c>
      <c r="B86" s="1">
        <f t="shared" si="5"/>
        <v>4.5187852620915785E-2</v>
      </c>
      <c r="C86" s="1">
        <f t="shared" si="6"/>
        <v>5.6645846120738634E-2</v>
      </c>
      <c r="H86" s="4"/>
      <c r="I86" s="42">
        <v>39.156199999999998</v>
      </c>
      <c r="J86" s="1">
        <f t="shared" si="7"/>
        <v>7.3529557846383237E-2</v>
      </c>
      <c r="K86" s="1">
        <f t="shared" si="8"/>
        <v>6.00271567332488E-2</v>
      </c>
      <c r="L86" s="1">
        <f t="shared" si="9"/>
        <v>6.3471949644960155</v>
      </c>
      <c r="Q86" s="4"/>
    </row>
    <row r="87" spans="1:17" x14ac:dyDescent="0.3">
      <c r="A87" s="1">
        <v>203.72063048448899</v>
      </c>
      <c r="B87" s="1">
        <f t="shared" si="5"/>
        <v>5.7994226027220132E-2</v>
      </c>
      <c r="C87" s="1">
        <f t="shared" si="6"/>
        <v>0.92179842044220284</v>
      </c>
      <c r="H87" s="4"/>
      <c r="I87" s="42">
        <v>44.001199999999997</v>
      </c>
      <c r="J87" s="1">
        <f t="shared" si="7"/>
        <v>8.7914933333184966E-2</v>
      </c>
      <c r="K87" s="1">
        <f t="shared" si="8"/>
        <v>0.92435758322965733</v>
      </c>
      <c r="L87" s="1">
        <f t="shared" si="9"/>
        <v>5.4085828044959809</v>
      </c>
      <c r="Q87" s="4"/>
    </row>
    <row r="88" spans="1:17" x14ac:dyDescent="0.3">
      <c r="A88" s="1">
        <v>204.73972294007601</v>
      </c>
      <c r="B88" s="1">
        <f t="shared" si="5"/>
        <v>3.0124516036146597E-2</v>
      </c>
      <c r="C88" s="1">
        <f t="shared" si="6"/>
        <v>0.96575140356653555</v>
      </c>
      <c r="H88" s="4"/>
      <c r="I88" s="42">
        <v>44.696300000000001</v>
      </c>
      <c r="J88" s="1">
        <f t="shared" si="7"/>
        <v>4.3332813300544365E-2</v>
      </c>
      <c r="K88" s="1">
        <f t="shared" si="8"/>
        <v>0.96883294759674199</v>
      </c>
      <c r="L88" s="1">
        <f t="shared" si="9"/>
        <v>9.1248459816959961</v>
      </c>
      <c r="Q88" s="4"/>
    </row>
    <row r="89" spans="1:17" x14ac:dyDescent="0.3">
      <c r="A89" s="1">
        <v>202.946948927899</v>
      </c>
      <c r="B89" s="1">
        <f t="shared" si="5"/>
        <v>8.5488329016590481E-2</v>
      </c>
      <c r="C89" s="1">
        <f t="shared" si="6"/>
        <v>0.86654799501513946</v>
      </c>
      <c r="H89" s="4"/>
      <c r="I89" s="42">
        <v>43.482999999999997</v>
      </c>
      <c r="J89" s="1">
        <f t="shared" si="7"/>
        <v>0.13217052738166238</v>
      </c>
      <c r="K89" s="1">
        <f t="shared" si="8"/>
        <v>0.86763014083546097</v>
      </c>
      <c r="L89" s="1">
        <f t="shared" si="9"/>
        <v>3.2668248940959841</v>
      </c>
      <c r="Q89" s="4"/>
    </row>
    <row r="90" spans="1:17" x14ac:dyDescent="0.3">
      <c r="A90" s="1">
        <v>199.55018791046899</v>
      </c>
      <c r="B90" s="1">
        <f t="shared" si="5"/>
        <v>0.15391283852298837</v>
      </c>
      <c r="C90" s="1">
        <f t="shared" si="6"/>
        <v>0.40599561729884748</v>
      </c>
      <c r="H90" s="4"/>
      <c r="I90" s="42">
        <v>41.262</v>
      </c>
      <c r="J90" s="1">
        <f t="shared" si="7"/>
        <v>0.23827700114856509</v>
      </c>
      <c r="K90" s="1">
        <f t="shared" si="8"/>
        <v>0.39929007421515017</v>
      </c>
      <c r="L90" s="1">
        <f t="shared" si="9"/>
        <v>0.17103518209600077</v>
      </c>
      <c r="Q90" s="4"/>
    </row>
    <row r="91" spans="1:17" x14ac:dyDescent="0.3">
      <c r="A91" s="1">
        <v>197.32311844622299</v>
      </c>
      <c r="B91" s="1">
        <f t="shared" si="5"/>
        <v>8.4398357789117751E-2</v>
      </c>
      <c r="C91" s="1">
        <f t="shared" si="6"/>
        <v>0.13099097333145027</v>
      </c>
      <c r="H91" s="4"/>
      <c r="I91" s="42">
        <v>39.864699999999999</v>
      </c>
      <c r="J91" s="1">
        <f t="shared" si="7"/>
        <v>0.13185880893418606</v>
      </c>
      <c r="K91" s="1">
        <f t="shared" si="8"/>
        <v>0.13191731292362716</v>
      </c>
      <c r="L91" s="1">
        <f t="shared" si="9"/>
        <v>3.2792284264960081</v>
      </c>
      <c r="Q91" s="4"/>
    </row>
    <row r="92" spans="1:17" x14ac:dyDescent="0.3">
      <c r="A92" s="1">
        <v>202.636129317327</v>
      </c>
      <c r="B92" s="1">
        <f t="shared" si="5"/>
        <v>9.7292646200529548E-2</v>
      </c>
      <c r="C92" s="1">
        <f t="shared" si="6"/>
        <v>0.83814558780525761</v>
      </c>
      <c r="H92" s="4"/>
      <c r="I92" s="42">
        <v>43.2759</v>
      </c>
      <c r="J92" s="1">
        <f t="shared" si="7"/>
        <v>0.15117611261130826</v>
      </c>
      <c r="K92" s="1">
        <f t="shared" si="8"/>
        <v>0.8382937631392573</v>
      </c>
      <c r="L92" s="1">
        <f t="shared" si="9"/>
        <v>2.5610753128959955</v>
      </c>
      <c r="Q92" s="4"/>
    </row>
    <row r="93" spans="1:17" x14ac:dyDescent="0.3">
      <c r="A93" s="1">
        <v>198.992057632567</v>
      </c>
      <c r="B93" s="1">
        <f t="shared" si="5"/>
        <v>0.14247505964442361</v>
      </c>
      <c r="C93" s="1">
        <f t="shared" si="6"/>
        <v>0.32298634690128936</v>
      </c>
      <c r="H93" s="4"/>
      <c r="I93" s="42">
        <v>40.906700000000001</v>
      </c>
      <c r="J93" s="1">
        <f t="shared" si="7"/>
        <v>0.21996245640105277</v>
      </c>
      <c r="K93" s="1">
        <f t="shared" si="8"/>
        <v>0.31760056672820142</v>
      </c>
      <c r="L93" s="1">
        <f t="shared" si="9"/>
        <v>0.59115185049600105</v>
      </c>
      <c r="Q93" s="4"/>
    </row>
    <row r="94" spans="1:17" x14ac:dyDescent="0.3">
      <c r="A94" s="1">
        <v>203.056112675956</v>
      </c>
      <c r="B94" s="1">
        <f t="shared" si="5"/>
        <v>8.1397305884409313E-2</v>
      </c>
      <c r="C94" s="1">
        <f t="shared" si="6"/>
        <v>0.87565652536212712</v>
      </c>
      <c r="H94" s="4"/>
      <c r="I94" s="42">
        <v>43.556699999999999</v>
      </c>
      <c r="J94" s="1">
        <f t="shared" si="7"/>
        <v>0.12550451173530616</v>
      </c>
      <c r="K94" s="1">
        <f t="shared" si="8"/>
        <v>0.87712498353015445</v>
      </c>
      <c r="L94" s="1">
        <f t="shared" si="9"/>
        <v>3.5386726504959922</v>
      </c>
      <c r="Q94" s="4"/>
    </row>
    <row r="95" spans="1:17" x14ac:dyDescent="0.3">
      <c r="A95" s="1">
        <v>200.52068744519201</v>
      </c>
      <c r="B95" s="1">
        <f t="shared" si="5"/>
        <v>0.15662041880691788</v>
      </c>
      <c r="C95" s="1">
        <f t="shared" si="6"/>
        <v>0.5585546970043368</v>
      </c>
      <c r="H95" s="4"/>
      <c r="I95" s="42">
        <v>41.884500000000003</v>
      </c>
      <c r="J95" s="1">
        <f t="shared" si="7"/>
        <v>0.24412568285241179</v>
      </c>
      <c r="K95" s="1">
        <f t="shared" si="8"/>
        <v>0.55129017553109261</v>
      </c>
      <c r="L95" s="1">
        <f t="shared" si="9"/>
        <v>4.3654252096000559E-2</v>
      </c>
      <c r="Q95" s="4"/>
    </row>
    <row r="96" spans="1:17" x14ac:dyDescent="0.3">
      <c r="A96" s="1">
        <v>202.44159759120899</v>
      </c>
      <c r="B96" s="1">
        <f t="shared" si="5"/>
        <v>0.10468263396515473</v>
      </c>
      <c r="C96" s="1">
        <f t="shared" si="6"/>
        <v>0.81849930190672771</v>
      </c>
      <c r="H96" s="4"/>
      <c r="I96" s="42">
        <v>43.142899999999997</v>
      </c>
      <c r="J96" s="1">
        <f t="shared" si="7"/>
        <v>0.16338606437517869</v>
      </c>
      <c r="K96" s="1">
        <f t="shared" si="8"/>
        <v>0.81737415114758827</v>
      </c>
      <c r="L96" s="1">
        <f t="shared" si="9"/>
        <v>2.1530749368959881</v>
      </c>
      <c r="Q96" s="4"/>
    </row>
    <row r="97" spans="1:17" x14ac:dyDescent="0.3">
      <c r="A97" s="1">
        <v>200.89091599293599</v>
      </c>
      <c r="B97" s="1">
        <f t="shared" si="5"/>
        <v>0.15162135733957002</v>
      </c>
      <c r="C97" s="1">
        <f t="shared" si="6"/>
        <v>0.61571240403672856</v>
      </c>
      <c r="H97" s="4"/>
      <c r="I97" s="42">
        <v>42.124299999999998</v>
      </c>
      <c r="J97" s="1">
        <f t="shared" si="7"/>
        <v>0.23690523658576165</v>
      </c>
      <c r="K97" s="1">
        <f t="shared" si="8"/>
        <v>0.60906678540403336</v>
      </c>
      <c r="L97" s="1">
        <f t="shared" si="9"/>
        <v>0.20136399769599703</v>
      </c>
      <c r="Q97" s="4"/>
    </row>
    <row r="98" spans="1:17" x14ac:dyDescent="0.3">
      <c r="A98" s="1">
        <v>201.76643292047899</v>
      </c>
      <c r="B98" s="1">
        <f t="shared" si="5"/>
        <v>0.12886697825341703</v>
      </c>
      <c r="C98" s="1">
        <f t="shared" si="6"/>
        <v>0.7394682980020022</v>
      </c>
      <c r="H98" s="4"/>
      <c r="I98" s="42">
        <v>42.699800000000003</v>
      </c>
      <c r="J98" s="1">
        <f t="shared" si="7"/>
        <v>0.20160003299800669</v>
      </c>
      <c r="K98" s="1">
        <f t="shared" si="8"/>
        <v>0.73630443241793941</v>
      </c>
      <c r="L98" s="1">
        <f t="shared" si="9"/>
        <v>1.049059383696004</v>
      </c>
      <c r="Q98" s="4"/>
    </row>
    <row r="99" spans="1:17" x14ac:dyDescent="0.3">
      <c r="A99" s="1">
        <v>200.02625005180201</v>
      </c>
      <c r="B99" s="1">
        <f t="shared" si="5"/>
        <v>0.15813956601440485</v>
      </c>
      <c r="C99" s="1">
        <f t="shared" si="6"/>
        <v>0.48049057810439888</v>
      </c>
      <c r="H99" s="4"/>
      <c r="I99" s="42">
        <v>41.568899999999999</v>
      </c>
      <c r="J99" s="1">
        <f t="shared" si="7"/>
        <v>0.2456303391206103</v>
      </c>
      <c r="K99" s="1">
        <f t="shared" si="8"/>
        <v>0.47376222244031158</v>
      </c>
      <c r="L99" s="1">
        <f t="shared" si="9"/>
        <v>1.1377208896000445E-2</v>
      </c>
      <c r="Q99" s="4"/>
    </row>
    <row r="100" spans="1:17" x14ac:dyDescent="0.3">
      <c r="A100" s="1">
        <v>204.464676234764</v>
      </c>
      <c r="B100" s="1">
        <f t="shared" si="5"/>
        <v>3.6533789560184021E-2</v>
      </c>
      <c r="C100" s="1">
        <f t="shared" si="6"/>
        <v>0.95660357568545573</v>
      </c>
      <c r="H100" s="4"/>
      <c r="I100" s="42">
        <v>44.5045</v>
      </c>
      <c r="J100" s="1">
        <f t="shared" si="7"/>
        <v>5.3650853348709761E-2</v>
      </c>
      <c r="K100" s="1">
        <f t="shared" si="8"/>
        <v>0.95955659732009346</v>
      </c>
      <c r="L100" s="1">
        <f t="shared" si="9"/>
        <v>8.0028788920959926</v>
      </c>
      <c r="Q100" s="4"/>
    </row>
    <row r="101" spans="1:17" x14ac:dyDescent="0.3">
      <c r="A101" s="1">
        <v>200.31728023175901</v>
      </c>
      <c r="B101" s="1">
        <f t="shared" si="5"/>
        <v>0.15797839313029371</v>
      </c>
      <c r="C101" s="1">
        <f t="shared" si="6"/>
        <v>0.52654168053001993</v>
      </c>
      <c r="H101" s="4"/>
      <c r="I101" s="42">
        <v>41.755400000000002</v>
      </c>
      <c r="J101" s="1">
        <f t="shared" si="7"/>
        <v>0.24586441201320619</v>
      </c>
      <c r="K101" s="1">
        <f t="shared" si="8"/>
        <v>0.51964471690851854</v>
      </c>
      <c r="L101" s="1">
        <f t="shared" si="9"/>
        <v>6.3737868960000383E-3</v>
      </c>
      <c r="Q101" s="4"/>
    </row>
    <row r="102" spans="1:17" ht="15" thickBot="1" x14ac:dyDescent="0.35">
      <c r="A102" s="1">
        <v>201.00497340861099</v>
      </c>
      <c r="B102" s="2">
        <f t="shared" si="5"/>
        <v>0.14946208562444691</v>
      </c>
      <c r="C102" s="2">
        <f t="shared" si="6"/>
        <v>0.63288544148470416</v>
      </c>
      <c r="H102" s="4"/>
      <c r="I102" s="42">
        <v>42.195799999999998</v>
      </c>
      <c r="J102" s="1">
        <f t="shared" si="7"/>
        <v>0.23380120414346059</v>
      </c>
      <c r="K102" s="1">
        <f t="shared" si="8"/>
        <v>0.62589702644402978</v>
      </c>
      <c r="L102" s="2">
        <f t="shared" si="9"/>
        <v>0.27064549569599694</v>
      </c>
      <c r="Q102" s="4"/>
    </row>
    <row r="103" spans="1:17" ht="15" thickBot="1" x14ac:dyDescent="0.35">
      <c r="A103" s="5"/>
      <c r="B103" s="3"/>
      <c r="C103" s="3"/>
      <c r="H103" s="4"/>
      <c r="I103" s="5"/>
      <c r="J103" s="3"/>
      <c r="K103" s="24" t="s">
        <v>11</v>
      </c>
      <c r="L103" s="19">
        <f>SUM(L3:L102)</f>
        <v>262.64846791040014</v>
      </c>
      <c r="M103" s="18"/>
      <c r="Q103" s="4"/>
    </row>
    <row r="104" spans="1:17" x14ac:dyDescent="0.3">
      <c r="A104" s="5"/>
      <c r="H104" s="4"/>
      <c r="I104" s="5"/>
      <c r="Q104" s="4"/>
    </row>
    <row r="105" spans="1:17" ht="15" thickBot="1" x14ac:dyDescent="0.35">
      <c r="A105" s="6"/>
      <c r="B105" s="7"/>
      <c r="C105" s="7"/>
      <c r="D105" s="7"/>
      <c r="E105" s="7"/>
      <c r="F105" s="7"/>
      <c r="G105" s="7"/>
      <c r="H105" s="8"/>
      <c r="I105" s="6"/>
      <c r="J105" s="7"/>
      <c r="K105" s="7"/>
      <c r="L105" s="7"/>
      <c r="M105" s="7"/>
      <c r="N105" s="7"/>
      <c r="O105" s="7"/>
      <c r="P105" s="7"/>
      <c r="Q105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EA4D-B64D-465D-B394-8102E75D07B9}">
  <dimension ref="A1:P17"/>
  <sheetViews>
    <sheetView workbookViewId="0">
      <selection activeCell="P9" sqref="P9"/>
    </sheetView>
  </sheetViews>
  <sheetFormatPr defaultRowHeight="14.4" x14ac:dyDescent="0.3"/>
  <cols>
    <col min="1" max="1" width="23.5546875" customWidth="1"/>
    <col min="5" max="5" width="17.6640625" bestFit="1" customWidth="1"/>
    <col min="14" max="14" width="4.5546875" customWidth="1"/>
  </cols>
  <sheetData>
    <row r="1" spans="1:16" x14ac:dyDescent="0.3">
      <c r="A1" s="25" t="s">
        <v>20</v>
      </c>
      <c r="B1" s="26"/>
      <c r="C1" s="26"/>
      <c r="D1" s="26"/>
      <c r="E1" s="25" t="s">
        <v>26</v>
      </c>
      <c r="F1" s="26"/>
      <c r="G1" s="26"/>
      <c r="H1" s="27"/>
      <c r="I1" s="25" t="s">
        <v>34</v>
      </c>
      <c r="J1" s="26"/>
      <c r="K1" s="26"/>
      <c r="L1" s="26"/>
      <c r="M1" s="26"/>
      <c r="N1" s="26"/>
      <c r="O1" s="26"/>
      <c r="P1" s="27"/>
    </row>
    <row r="2" spans="1:16" x14ac:dyDescent="0.3">
      <c r="A2" s="5"/>
      <c r="E2" s="5"/>
      <c r="H2" s="4"/>
      <c r="I2" s="5" t="s">
        <v>15</v>
      </c>
      <c r="J2" s="35"/>
      <c r="M2" t="s">
        <v>16</v>
      </c>
      <c r="O2" t="s">
        <v>35</v>
      </c>
      <c r="P2" s="37">
        <f>J6-J11</f>
        <v>-3.2576155865158674</v>
      </c>
    </row>
    <row r="3" spans="1:16" x14ac:dyDescent="0.3">
      <c r="A3" s="5" t="s">
        <v>37</v>
      </c>
      <c r="C3" t="s">
        <v>24</v>
      </c>
      <c r="E3" s="5"/>
      <c r="H3" s="4"/>
      <c r="I3" s="5"/>
      <c r="O3" t="s">
        <v>36</v>
      </c>
      <c r="P3" s="37">
        <f>J6+J11</f>
        <v>3.2576155865158674</v>
      </c>
    </row>
    <row r="4" spans="1:16" x14ac:dyDescent="0.3">
      <c r="A4" s="5" t="s">
        <v>38</v>
      </c>
      <c r="E4" s="5"/>
      <c r="H4" s="4"/>
      <c r="I4" s="5" t="s">
        <v>17</v>
      </c>
      <c r="J4" s="35"/>
      <c r="P4" s="4"/>
    </row>
    <row r="5" spans="1:16" x14ac:dyDescent="0.3">
      <c r="A5" s="5" t="s">
        <v>21</v>
      </c>
      <c r="B5">
        <v>0</v>
      </c>
      <c r="E5" s="5"/>
      <c r="H5" s="4"/>
      <c r="I5" s="5"/>
      <c r="P5" s="4"/>
    </row>
    <row r="6" spans="1:16" x14ac:dyDescent="0.3">
      <c r="A6" s="5"/>
      <c r="E6" s="5"/>
      <c r="H6" s="4"/>
      <c r="I6" s="5" t="s">
        <v>18</v>
      </c>
      <c r="J6" s="35">
        <f>J4-J2</f>
        <v>0</v>
      </c>
      <c r="P6" s="4"/>
    </row>
    <row r="7" spans="1:16" ht="15" thickBot="1" x14ac:dyDescent="0.35">
      <c r="A7" s="5"/>
      <c r="E7" s="31" t="s">
        <v>30</v>
      </c>
      <c r="F7" s="32">
        <f>Propagation!O10</f>
        <v>1.6288077932579337</v>
      </c>
      <c r="H7" s="4"/>
      <c r="I7" s="5"/>
      <c r="P7" s="4"/>
    </row>
    <row r="8" spans="1:16" x14ac:dyDescent="0.3">
      <c r="A8" s="28" t="s">
        <v>39</v>
      </c>
      <c r="C8" t="s">
        <v>25</v>
      </c>
      <c r="E8" s="34"/>
      <c r="F8" s="26"/>
      <c r="G8" s="26"/>
      <c r="H8" s="27"/>
      <c r="I8" s="5" t="s">
        <v>19</v>
      </c>
      <c r="J8" s="35">
        <v>2</v>
      </c>
      <c r="P8" s="4"/>
    </row>
    <row r="9" spans="1:16" x14ac:dyDescent="0.3">
      <c r="A9" s="5"/>
      <c r="E9" s="33" t="s">
        <v>27</v>
      </c>
      <c r="H9" s="4"/>
      <c r="I9" s="5"/>
      <c r="P9" s="4"/>
    </row>
    <row r="10" spans="1:16" x14ac:dyDescent="0.3">
      <c r="A10" s="5" t="s">
        <v>22</v>
      </c>
      <c r="B10">
        <v>0</v>
      </c>
      <c r="E10" s="5"/>
      <c r="H10" s="4"/>
      <c r="I10" s="5"/>
      <c r="P10" s="4"/>
    </row>
    <row r="11" spans="1:16" x14ac:dyDescent="0.3">
      <c r="A11" s="5"/>
      <c r="E11" s="5" t="s">
        <v>28</v>
      </c>
      <c r="F11">
        <v>0</v>
      </c>
      <c r="H11" s="4"/>
      <c r="I11" s="5" t="s">
        <v>31</v>
      </c>
      <c r="J11" s="36">
        <f>J8*B17</f>
        <v>3.2576155865158674</v>
      </c>
      <c r="P11" s="4"/>
    </row>
    <row r="12" spans="1:16" x14ac:dyDescent="0.3">
      <c r="A12" s="5"/>
      <c r="E12" s="5"/>
      <c r="H12" s="4"/>
      <c r="I12" s="5"/>
      <c r="P12" s="4"/>
    </row>
    <row r="13" spans="1:16" x14ac:dyDescent="0.3">
      <c r="A13" s="5"/>
      <c r="E13" s="5"/>
      <c r="H13" s="4"/>
      <c r="I13" s="5"/>
      <c r="P13" s="4"/>
    </row>
    <row r="14" spans="1:16" ht="15" thickBot="1" x14ac:dyDescent="0.35">
      <c r="A14" s="29" t="s">
        <v>23</v>
      </c>
      <c r="B14" s="30">
        <f>(B10^2+B5^2)^0.5</f>
        <v>0</v>
      </c>
      <c r="C14" s="7"/>
      <c r="D14" s="7"/>
      <c r="E14" s="29" t="s">
        <v>29</v>
      </c>
      <c r="F14" s="30">
        <f>F11/2</f>
        <v>0</v>
      </c>
      <c r="G14" s="7"/>
      <c r="H14" s="8"/>
      <c r="I14" s="6"/>
      <c r="J14" s="7"/>
      <c r="K14" s="7"/>
      <c r="L14" s="7"/>
      <c r="M14" s="7"/>
      <c r="N14" s="7"/>
      <c r="O14" s="7"/>
      <c r="P14" s="8"/>
    </row>
    <row r="15" spans="1:16" x14ac:dyDescent="0.3">
      <c r="A15" s="25" t="s">
        <v>32</v>
      </c>
      <c r="B15" s="26"/>
      <c r="C15" s="26"/>
      <c r="D15" s="27"/>
    </row>
    <row r="16" spans="1:16" x14ac:dyDescent="0.3">
      <c r="A16" s="5"/>
      <c r="D16" s="4"/>
    </row>
    <row r="17" spans="1:4" ht="15" thickBot="1" x14ac:dyDescent="0.35">
      <c r="A17" s="38" t="s">
        <v>33</v>
      </c>
      <c r="B17" s="39">
        <f>SQRT(B14^2+F7^2+F14^2)</f>
        <v>1.6288077932579337</v>
      </c>
      <c r="C17" s="7"/>
      <c r="D1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Propagation</vt:lpstr>
      <vt:lpstr>Calcul Erreur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ACILE SFEIR</dc:creator>
  <cp:lastModifiedBy>ACILE SFEIR</cp:lastModifiedBy>
  <dcterms:created xsi:type="dcterms:W3CDTF">2024-04-05T23:36:54Z</dcterms:created>
  <dcterms:modified xsi:type="dcterms:W3CDTF">2024-04-07T17:57:20Z</dcterms:modified>
</cp:coreProperties>
</file>