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cco\Desktop\POLYMTL - H2024\MEC8211\Projet Final\MEC8211ProjetFinal\bin\"/>
    </mc:Choice>
  </mc:AlternateContent>
  <xr:revisionPtr revIDLastSave="0" documentId="13_ncr:1_{5086222B-8121-48F1-BBC3-D4E0C672D66E}" xr6:coauthVersionLast="47" xr6:coauthVersionMax="47" xr10:uidLastSave="{00000000-0000-0000-0000-000000000000}"/>
  <bookViews>
    <workbookView xWindow="-108" yWindow="-108" windowWidth="23256" windowHeight="12456" xr2:uid="{CDE8206E-530D-4A97-96C2-0FF94BFE57EF}"/>
  </bookViews>
  <sheets>
    <sheet name="Propagation" sheetId="1" r:id="rId1"/>
    <sheet name="FORCES_random_seed0_150" sheetId="4" r:id="rId2"/>
    <sheet name="Calcul Erreur" sheetId="2" r:id="rId3"/>
  </sheets>
  <externalReferences>
    <externalReference r:id="rId4"/>
  </externalReferences>
  <definedNames>
    <definedName name="DonnéesExternes_1" localSheetId="1" hidden="1">FORCES_random_seed0_150!$A$1:$E$107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14" i="2"/>
  <c r="J6" i="2"/>
  <c r="F14" i="2"/>
  <c r="O4" i="1" l="1"/>
  <c r="O3" i="1"/>
  <c r="F4" i="1"/>
  <c r="C35" i="1" s="1"/>
  <c r="F3" i="1"/>
  <c r="J4" i="1" l="1"/>
  <c r="J10" i="1"/>
  <c r="J16" i="1"/>
  <c r="J22" i="1"/>
  <c r="J28" i="1"/>
  <c r="J34" i="1"/>
  <c r="J40" i="1"/>
  <c r="J46" i="1"/>
  <c r="J52" i="1"/>
  <c r="J58" i="1"/>
  <c r="J64" i="1"/>
  <c r="J70" i="1"/>
  <c r="J76" i="1"/>
  <c r="J82" i="1"/>
  <c r="J88" i="1"/>
  <c r="J94" i="1"/>
  <c r="J100" i="1"/>
  <c r="J87" i="1"/>
  <c r="K39" i="1"/>
  <c r="K87" i="1"/>
  <c r="K4" i="1"/>
  <c r="K10" i="1"/>
  <c r="K16" i="1"/>
  <c r="K22" i="1"/>
  <c r="K28" i="1"/>
  <c r="K34" i="1"/>
  <c r="K40" i="1"/>
  <c r="K46" i="1"/>
  <c r="K52" i="1"/>
  <c r="K58" i="1"/>
  <c r="K64" i="1"/>
  <c r="K70" i="1"/>
  <c r="K76" i="1"/>
  <c r="K82" i="1"/>
  <c r="K88" i="1"/>
  <c r="K94" i="1"/>
  <c r="K100" i="1"/>
  <c r="K43" i="1"/>
  <c r="K55" i="1"/>
  <c r="K61" i="1"/>
  <c r="K91" i="1"/>
  <c r="J27" i="1"/>
  <c r="J93" i="1"/>
  <c r="K33" i="1"/>
  <c r="K69" i="1"/>
  <c r="J5" i="1"/>
  <c r="J11" i="1"/>
  <c r="J17" i="1"/>
  <c r="J23" i="1"/>
  <c r="J29" i="1"/>
  <c r="J35" i="1"/>
  <c r="J41" i="1"/>
  <c r="J47" i="1"/>
  <c r="J53" i="1"/>
  <c r="J59" i="1"/>
  <c r="J65" i="1"/>
  <c r="J71" i="1"/>
  <c r="J77" i="1"/>
  <c r="J83" i="1"/>
  <c r="J89" i="1"/>
  <c r="J95" i="1"/>
  <c r="J101" i="1"/>
  <c r="K49" i="1"/>
  <c r="K73" i="1"/>
  <c r="J3" i="1"/>
  <c r="J63" i="1"/>
  <c r="K45" i="1"/>
  <c r="K5" i="1"/>
  <c r="K11" i="1"/>
  <c r="K17" i="1"/>
  <c r="K23" i="1"/>
  <c r="K29" i="1"/>
  <c r="K35" i="1"/>
  <c r="K41" i="1"/>
  <c r="K47" i="1"/>
  <c r="K53" i="1"/>
  <c r="K59" i="1"/>
  <c r="K65" i="1"/>
  <c r="K71" i="1"/>
  <c r="K77" i="1"/>
  <c r="K83" i="1"/>
  <c r="K89" i="1"/>
  <c r="K95" i="1"/>
  <c r="K101" i="1"/>
  <c r="K37" i="1"/>
  <c r="K85" i="1"/>
  <c r="J21" i="1"/>
  <c r="K81" i="1"/>
  <c r="J6" i="1"/>
  <c r="J12" i="1"/>
  <c r="J18" i="1"/>
  <c r="J24" i="1"/>
  <c r="J30" i="1"/>
  <c r="J36" i="1"/>
  <c r="J42" i="1"/>
  <c r="J48" i="1"/>
  <c r="J54" i="1"/>
  <c r="J60" i="1"/>
  <c r="J66" i="1"/>
  <c r="J72" i="1"/>
  <c r="J78" i="1"/>
  <c r="J84" i="1"/>
  <c r="J90" i="1"/>
  <c r="J96" i="1"/>
  <c r="J102" i="1"/>
  <c r="K31" i="1"/>
  <c r="K97" i="1"/>
  <c r="J57" i="1"/>
  <c r="J99" i="1"/>
  <c r="K21" i="1"/>
  <c r="K93" i="1"/>
  <c r="K6" i="1"/>
  <c r="K12" i="1"/>
  <c r="K18" i="1"/>
  <c r="K24" i="1"/>
  <c r="K30" i="1"/>
  <c r="K36" i="1"/>
  <c r="K42" i="1"/>
  <c r="K48" i="1"/>
  <c r="K54" i="1"/>
  <c r="K60" i="1"/>
  <c r="K66" i="1"/>
  <c r="K72" i="1"/>
  <c r="K78" i="1"/>
  <c r="K84" i="1"/>
  <c r="K90" i="1"/>
  <c r="K96" i="1"/>
  <c r="K102" i="1"/>
  <c r="K25" i="1"/>
  <c r="K67" i="1"/>
  <c r="J51" i="1"/>
  <c r="J75" i="1"/>
  <c r="K51" i="1"/>
  <c r="K99" i="1"/>
  <c r="J7" i="1"/>
  <c r="J13" i="1"/>
  <c r="J19" i="1"/>
  <c r="J25" i="1"/>
  <c r="J31" i="1"/>
  <c r="J37" i="1"/>
  <c r="J43" i="1"/>
  <c r="J49" i="1"/>
  <c r="J55" i="1"/>
  <c r="J61" i="1"/>
  <c r="J67" i="1"/>
  <c r="J73" i="1"/>
  <c r="J79" i="1"/>
  <c r="J85" i="1"/>
  <c r="J91" i="1"/>
  <c r="J97" i="1"/>
  <c r="K3" i="1"/>
  <c r="K19" i="1"/>
  <c r="K79" i="1"/>
  <c r="J45" i="1"/>
  <c r="J81" i="1"/>
  <c r="K15" i="1"/>
  <c r="K63" i="1"/>
  <c r="K7" i="1"/>
  <c r="K13" i="1"/>
  <c r="J8" i="1"/>
  <c r="J14" i="1"/>
  <c r="J20" i="1"/>
  <c r="J26" i="1"/>
  <c r="J32" i="1"/>
  <c r="J38" i="1"/>
  <c r="J44" i="1"/>
  <c r="J50" i="1"/>
  <c r="J56" i="1"/>
  <c r="J62" i="1"/>
  <c r="J68" i="1"/>
  <c r="J74" i="1"/>
  <c r="J80" i="1"/>
  <c r="J86" i="1"/>
  <c r="J92" i="1"/>
  <c r="J98" i="1"/>
  <c r="J9" i="1"/>
  <c r="J15" i="1"/>
  <c r="J33" i="1"/>
  <c r="J69" i="1"/>
  <c r="K9" i="1"/>
  <c r="K57" i="1"/>
  <c r="K8" i="1"/>
  <c r="K14" i="1"/>
  <c r="K20" i="1"/>
  <c r="K26" i="1"/>
  <c r="K32" i="1"/>
  <c r="K38" i="1"/>
  <c r="K44" i="1"/>
  <c r="K50" i="1"/>
  <c r="K56" i="1"/>
  <c r="K62" i="1"/>
  <c r="K68" i="1"/>
  <c r="K74" i="1"/>
  <c r="K80" i="1"/>
  <c r="K86" i="1"/>
  <c r="K92" i="1"/>
  <c r="K98" i="1"/>
  <c r="J39" i="1"/>
  <c r="K27" i="1"/>
  <c r="K75" i="1"/>
  <c r="C81" i="1"/>
  <c r="O6" i="1"/>
  <c r="B34" i="1"/>
  <c r="B8" i="1"/>
  <c r="B55" i="1"/>
  <c r="B82" i="1"/>
  <c r="L39" i="1"/>
  <c r="L16" i="1"/>
  <c r="L92" i="1"/>
  <c r="L74" i="1"/>
  <c r="L33" i="1"/>
  <c r="L15" i="1"/>
  <c r="L91" i="1"/>
  <c r="L68" i="1"/>
  <c r="L32" i="1"/>
  <c r="L9" i="1"/>
  <c r="L90" i="1"/>
  <c r="L67" i="1"/>
  <c r="L49" i="1"/>
  <c r="L31" i="1"/>
  <c r="L8" i="1"/>
  <c r="L84" i="1"/>
  <c r="L66" i="1"/>
  <c r="L48" i="1"/>
  <c r="L25" i="1"/>
  <c r="L7" i="1"/>
  <c r="L83" i="1"/>
  <c r="L60" i="1"/>
  <c r="L47" i="1"/>
  <c r="L24" i="1"/>
  <c r="L100" i="1"/>
  <c r="L82" i="1"/>
  <c r="L59" i="1"/>
  <c r="L41" i="1"/>
  <c r="L23" i="1"/>
  <c r="L99" i="1"/>
  <c r="L76" i="1"/>
  <c r="L58" i="1"/>
  <c r="L40" i="1"/>
  <c r="L17" i="1"/>
  <c r="L98" i="1"/>
  <c r="L75" i="1"/>
  <c r="L57" i="1"/>
  <c r="C34" i="1"/>
  <c r="B79" i="1"/>
  <c r="C54" i="1"/>
  <c r="B52" i="1"/>
  <c r="C53" i="1"/>
  <c r="B72" i="1"/>
  <c r="C98" i="1"/>
  <c r="C25" i="1"/>
  <c r="L30" i="1"/>
  <c r="L6" i="1"/>
  <c r="L97" i="1"/>
  <c r="L65" i="1"/>
  <c r="B92" i="1"/>
  <c r="B70" i="1"/>
  <c r="B45" i="1"/>
  <c r="B19" i="1"/>
  <c r="C96" i="1"/>
  <c r="C71" i="1"/>
  <c r="C45" i="1"/>
  <c r="C17" i="1"/>
  <c r="L53" i="1"/>
  <c r="L45" i="1"/>
  <c r="L37" i="1"/>
  <c r="L29" i="1"/>
  <c r="L21" i="1"/>
  <c r="L13" i="1"/>
  <c r="L5" i="1"/>
  <c r="L96" i="1"/>
  <c r="L88" i="1"/>
  <c r="L80" i="1"/>
  <c r="L72" i="1"/>
  <c r="L64" i="1"/>
  <c r="L56" i="1"/>
  <c r="C59" i="1"/>
  <c r="B54" i="1"/>
  <c r="C80" i="1"/>
  <c r="B74" i="1"/>
  <c r="C99" i="1"/>
  <c r="C26" i="1"/>
  <c r="B98" i="1"/>
  <c r="B24" i="1"/>
  <c r="C50" i="1"/>
  <c r="L38" i="1"/>
  <c r="L81" i="1"/>
  <c r="B91" i="1"/>
  <c r="B64" i="1"/>
  <c r="B43" i="1"/>
  <c r="B18" i="1"/>
  <c r="C90" i="1"/>
  <c r="C69" i="1"/>
  <c r="C43" i="1"/>
  <c r="C16" i="1"/>
  <c r="L52" i="1"/>
  <c r="L44" i="1"/>
  <c r="L36" i="1"/>
  <c r="L28" i="1"/>
  <c r="L20" i="1"/>
  <c r="L12" i="1"/>
  <c r="L4" i="1"/>
  <c r="L95" i="1"/>
  <c r="L87" i="1"/>
  <c r="L79" i="1"/>
  <c r="L71" i="1"/>
  <c r="L63" i="1"/>
  <c r="L55" i="1"/>
  <c r="B101" i="1"/>
  <c r="B6" i="1"/>
  <c r="C32" i="1"/>
  <c r="B100" i="1"/>
  <c r="C78" i="1"/>
  <c r="B46" i="1"/>
  <c r="C72" i="1"/>
  <c r="L3" i="1"/>
  <c r="L22" i="1"/>
  <c r="L73" i="1"/>
  <c r="B88" i="1"/>
  <c r="B63" i="1"/>
  <c r="B37" i="1"/>
  <c r="B15" i="1"/>
  <c r="C89" i="1"/>
  <c r="C63" i="1"/>
  <c r="C41" i="1"/>
  <c r="C8" i="1"/>
  <c r="L51" i="1"/>
  <c r="L43" i="1"/>
  <c r="L35" i="1"/>
  <c r="L27" i="1"/>
  <c r="L19" i="1"/>
  <c r="L11" i="1"/>
  <c r="L102" i="1"/>
  <c r="L94" i="1"/>
  <c r="L86" i="1"/>
  <c r="L78" i="1"/>
  <c r="L70" i="1"/>
  <c r="L62" i="1"/>
  <c r="L54" i="1"/>
  <c r="B28" i="1"/>
  <c r="B27" i="1"/>
  <c r="L46" i="1"/>
  <c r="L14" i="1"/>
  <c r="L89" i="1"/>
  <c r="B83" i="1"/>
  <c r="B61" i="1"/>
  <c r="B36" i="1"/>
  <c r="B10" i="1"/>
  <c r="C87" i="1"/>
  <c r="C62" i="1"/>
  <c r="C5" i="1"/>
  <c r="L50" i="1"/>
  <c r="L42" i="1"/>
  <c r="L34" i="1"/>
  <c r="L26" i="1"/>
  <c r="L18" i="1"/>
  <c r="L10" i="1"/>
  <c r="L101" i="1"/>
  <c r="L93" i="1"/>
  <c r="L85" i="1"/>
  <c r="L77" i="1"/>
  <c r="L69" i="1"/>
  <c r="L61" i="1"/>
  <c r="O5" i="1"/>
  <c r="B96" i="1"/>
  <c r="B87" i="1"/>
  <c r="B78" i="1"/>
  <c r="B69" i="1"/>
  <c r="B60" i="1"/>
  <c r="B51" i="1"/>
  <c r="B42" i="1"/>
  <c r="B32" i="1"/>
  <c r="B23" i="1"/>
  <c r="B14" i="1"/>
  <c r="B5" i="1"/>
  <c r="C95" i="1"/>
  <c r="C86" i="1"/>
  <c r="C77" i="1"/>
  <c r="C67" i="1"/>
  <c r="C58" i="1"/>
  <c r="C49" i="1"/>
  <c r="C40" i="1"/>
  <c r="C31" i="1"/>
  <c r="C22" i="1"/>
  <c r="C13" i="1"/>
  <c r="B95" i="1"/>
  <c r="B86" i="1"/>
  <c r="B77" i="1"/>
  <c r="B68" i="1"/>
  <c r="B59" i="1"/>
  <c r="B50" i="1"/>
  <c r="B40" i="1"/>
  <c r="B31" i="1"/>
  <c r="B22" i="1"/>
  <c r="B13" i="1"/>
  <c r="B4" i="1"/>
  <c r="C94" i="1"/>
  <c r="C85" i="1"/>
  <c r="C75" i="1"/>
  <c r="C66" i="1"/>
  <c r="C57" i="1"/>
  <c r="C48" i="1"/>
  <c r="C39" i="1"/>
  <c r="C30" i="1"/>
  <c r="C21" i="1"/>
  <c r="C11" i="1"/>
  <c r="B94" i="1"/>
  <c r="B85" i="1"/>
  <c r="B76" i="1"/>
  <c r="B67" i="1"/>
  <c r="B58" i="1"/>
  <c r="B48" i="1"/>
  <c r="B39" i="1"/>
  <c r="B30" i="1"/>
  <c r="B21" i="1"/>
  <c r="B12" i="1"/>
  <c r="C102" i="1"/>
  <c r="C93" i="1"/>
  <c r="C83" i="1"/>
  <c r="C74" i="1"/>
  <c r="C65" i="1"/>
  <c r="C56" i="1"/>
  <c r="C47" i="1"/>
  <c r="C38" i="1"/>
  <c r="C29" i="1"/>
  <c r="C19" i="1"/>
  <c r="C10" i="1"/>
  <c r="C23" i="1"/>
  <c r="C14" i="1"/>
  <c r="B102" i="1"/>
  <c r="B93" i="1"/>
  <c r="B84" i="1"/>
  <c r="B75" i="1"/>
  <c r="B66" i="1"/>
  <c r="B56" i="1"/>
  <c r="B47" i="1"/>
  <c r="B38" i="1"/>
  <c r="B29" i="1"/>
  <c r="B20" i="1"/>
  <c r="B11" i="1"/>
  <c r="C101" i="1"/>
  <c r="C91" i="1"/>
  <c r="C82" i="1"/>
  <c r="C73" i="1"/>
  <c r="C64" i="1"/>
  <c r="C55" i="1"/>
  <c r="C46" i="1"/>
  <c r="C37" i="1"/>
  <c r="C27" i="1"/>
  <c r="C18" i="1"/>
  <c r="C9" i="1"/>
  <c r="C6" i="1"/>
  <c r="B99" i="1"/>
  <c r="B90" i="1"/>
  <c r="B80" i="1"/>
  <c r="B71" i="1"/>
  <c r="B62" i="1"/>
  <c r="B53" i="1"/>
  <c r="B44" i="1"/>
  <c r="B35" i="1"/>
  <c r="B26" i="1"/>
  <c r="B16" i="1"/>
  <c r="B7" i="1"/>
  <c r="C97" i="1"/>
  <c r="C88" i="1"/>
  <c r="C79" i="1"/>
  <c r="C70" i="1"/>
  <c r="C61" i="1"/>
  <c r="C51" i="1"/>
  <c r="C42" i="1"/>
  <c r="C33" i="1"/>
  <c r="C24" i="1"/>
  <c r="C15" i="1"/>
  <c r="C12" i="1"/>
  <c r="C7" i="1"/>
  <c r="B97" i="1"/>
  <c r="B89" i="1"/>
  <c r="B81" i="1"/>
  <c r="B73" i="1"/>
  <c r="B65" i="1"/>
  <c r="B57" i="1"/>
  <c r="B49" i="1"/>
  <c r="B41" i="1"/>
  <c r="B33" i="1"/>
  <c r="B25" i="1"/>
  <c r="B17" i="1"/>
  <c r="B9" i="1"/>
  <c r="C100" i="1"/>
  <c r="C92" i="1"/>
  <c r="C84" i="1"/>
  <c r="C76" i="1"/>
  <c r="C68" i="1"/>
  <c r="C60" i="1"/>
  <c r="C52" i="1"/>
  <c r="C44" i="1"/>
  <c r="C36" i="1"/>
  <c r="C28" i="1"/>
  <c r="C20" i="1"/>
  <c r="C4" i="1"/>
  <c r="C3" i="1"/>
  <c r="B3" i="1"/>
  <c r="F6" i="1"/>
  <c r="F5" i="1"/>
  <c r="L103" i="1" l="1"/>
  <c r="O10" i="1" s="1"/>
  <c r="F7" i="2" s="1"/>
  <c r="B17" i="2" s="1"/>
  <c r="J11" i="2" s="1"/>
  <c r="P3" i="2" l="1"/>
  <c r="P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F8295-D15C-4A2B-93D8-31D28F04F6B4}" keepAlive="1" name="Requête - FORCES_random_seed0_150" description="Connexion à la requête « FORCES_random_seed0_150 » dans le classeur." type="5" refreshedVersion="8" background="1" saveData="1">
    <dbPr connection="Provider=Microsoft.Mashup.OleDb.1;Data Source=$Workbook$;Location=FORCES_random_seed0_150;Extended Properties=&quot;&quot;" command="SELECT * FROM [FORCES_random_seed0_150]"/>
  </connection>
</connections>
</file>

<file path=xl/sharedStrings.xml><?xml version="1.0" encoding="utf-8"?>
<sst xmlns="http://schemas.openxmlformats.org/spreadsheetml/2006/main" count="580" uniqueCount="161">
  <si>
    <t>PDF</t>
  </si>
  <si>
    <t>CDF</t>
  </si>
  <si>
    <t>upper bound</t>
  </si>
  <si>
    <t>lower bound</t>
  </si>
  <si>
    <t>écart-type (F)</t>
  </si>
  <si>
    <t>moyenne (F)</t>
  </si>
  <si>
    <t>Données d'entrée</t>
  </si>
  <si>
    <t>SRQ</t>
  </si>
  <si>
    <t>Calcul de Uinput</t>
  </si>
  <si>
    <t>n</t>
  </si>
  <si>
    <t>(Si-S_barr)^2</t>
  </si>
  <si>
    <t>somme</t>
  </si>
  <si>
    <t>selon MonteCarlo</t>
  </si>
  <si>
    <t>Forces distribution normale (seed 0)</t>
  </si>
  <si>
    <t>Déflexion maximale @ L1</t>
  </si>
  <si>
    <t>D=</t>
  </si>
  <si>
    <t>delta_model</t>
  </si>
  <si>
    <t>S=</t>
  </si>
  <si>
    <t>E=</t>
  </si>
  <si>
    <t>k=</t>
  </si>
  <si>
    <t>Calcul U_d</t>
  </si>
  <si>
    <t>b_r</t>
  </si>
  <si>
    <t>s_r</t>
  </si>
  <si>
    <t>Ud</t>
  </si>
  <si>
    <t>(epistemique)</t>
  </si>
  <si>
    <t>(aleatoire)</t>
  </si>
  <si>
    <t>Calcul U_input</t>
  </si>
  <si>
    <t>Calcul U_num</t>
  </si>
  <si>
    <t>GCI</t>
  </si>
  <si>
    <t>Unum</t>
  </si>
  <si>
    <t>Uinput</t>
  </si>
  <si>
    <t>k*uval</t>
  </si>
  <si>
    <t>Calcul u_val</t>
  </si>
  <si>
    <t>u_val</t>
  </si>
  <si>
    <t>Calcul  delta_model</t>
  </si>
  <si>
    <t>inf</t>
  </si>
  <si>
    <t>sup</t>
  </si>
  <si>
    <t>Repetabilité des mesures de force</t>
  </si>
  <si>
    <t>(erreur du capteur)</t>
  </si>
  <si>
    <t>Incertitude sur les mesures</t>
  </si>
  <si>
    <t>moyenne (S_barr)</t>
  </si>
  <si>
    <t>écart-type (S)</t>
  </si>
  <si>
    <t>Column1</t>
  </si>
  <si>
    <t>Column2</t>
  </si>
  <si>
    <t>Column3</t>
  </si>
  <si>
    <t>Column4</t>
  </si>
  <si>
    <t>Column5</t>
  </si>
  <si>
    <t>Forces distribution normale</t>
  </si>
  <si>
    <t/>
  </si>
  <si>
    <t>154.41013086491915</t>
  </si>
  <si>
    <t>151.00039302091807</t>
  </si>
  <si>
    <t>152.44684496026434</t>
  </si>
  <si>
    <t>155.60223299800364</t>
  </si>
  <si>
    <t>154.6688949753749</t>
  </si>
  <si>
    <t>147.55680530030898</t>
  </si>
  <si>
    <t>152.37522104381398</t>
  </si>
  <si>
    <t>149.62160697925574</t>
  </si>
  <si>
    <t>149.74195287051612</t>
  </si>
  <si>
    <t>151.02649625484594</t>
  </si>
  <si>
    <t>150.3601089279022</t>
  </si>
  <si>
    <t>153.63568376740744</t>
  </si>
  <si>
    <t>151.90259431286748</t>
  </si>
  <si>
    <t>150.30418754123207</t>
  </si>
  <si>
    <t>151.10965808186356</t>
  </si>
  <si>
    <t>150.83418581843566</t>
  </si>
  <si>
    <t>153.735197682894</t>
  </si>
  <si>
    <t>149.4871043405855</t>
  </si>
  <si>
    <t>150.78266925412726</t>
  </si>
  <si>
    <t>147.86476065174568</t>
  </si>
  <si>
    <t>143.6175254604148</t>
  </si>
  <si>
    <t>151.63404648860092</t>
  </si>
  <si>
    <t>152.16109049714876</t>
  </si>
  <si>
    <t>148.14458744898388</t>
  </si>
  <si>
    <t>155.674386559969</t>
  </si>
  <si>
    <t>146.3640858135031</t>
  </si>
  <si>
    <t>150.1143962932536</t>
  </si>
  <si>
    <t>149.5320403749354</t>
  </si>
  <si>
    <t>153.83194803589615</t>
  </si>
  <si>
    <t>153.6733969247507</t>
  </si>
  <si>
    <t>150.38736856424228</t>
  </si>
  <si>
    <t>150.94540629900544</t>
  </si>
  <si>
    <t>147.78053563092473</t>
  </si>
  <si>
    <t>145.0480088294402</t>
  </si>
  <si>
    <t>149.1302196266846</t>
  </si>
  <si>
    <t>150.39087242275994</t>
  </si>
  <si>
    <t>153.0757267018193</t>
  </si>
  <si>
    <t>153.00594962196104</t>
  </si>
  <si>
    <t>149.03168295648013</t>
  </si>
  <si>
    <t>149.24424312356166</t>
  </si>
  <si>
    <t>147.37861758733226</t>
  </si>
  <si>
    <t>146.44995515705256</t>
  </si>
  <si>
    <t>145.73432452343746</t>
  </si>
  <si>
    <t>154.87693848807947</t>
  </si>
  <si>
    <t>148.72586954562087</t>
  </si>
  <si>
    <t>148.90481424597203</t>
  </si>
  <si>
    <t>146.8680115998752</t>
  </si>
  <si>
    <t>151.94372588957978</t>
  </si>
  <si>
    <t>145.96525538110512</t>
  </si>
  <si>
    <t>149.46814929946507</t>
  </si>
  <si>
    <t>147.7613335970158</t>
  </si>
  <si>
    <t>150.96725624464815</t>
  </si>
  <si>
    <t>148.7229871560778</t>
  </si>
  <si>
    <t>147.04841953969398</t>
  </si>
  <si>
    <t>149.92954442915337</t>
  </si>
  <si>
    <t>151.07082967632604</t>
  </si>
  <si>
    <t>150.1662930559579</t>
  </si>
  <si>
    <t>150.75617974434945</t>
  </si>
  <si>
    <t>148.4141947657976</t>
  </si>
  <si>
    <t>149.09314708503214</t>
  </si>
  <si>
    <t>148.31884888056013</t>
  </si>
  <si>
    <t>149.10111709614864</t>
  </si>
  <si>
    <t>147.96713429488887</t>
  </si>
  <si>
    <t>145.68429349417082</t>
  </si>
  <si>
    <t>150.44356535563438</t>
  </si>
  <si>
    <t>148.99554765947934</t>
  </si>
  <si>
    <t>145.9245041325849</t>
  </si>
  <si>
    <t>151.15695563881442</t>
  </si>
  <si>
    <t>147.73175408904189</t>
  </si>
  <si>
    <t>150.12986348949036</t>
  </si>
  <si>
    <t>151.82272640544383</t>
  </si>
  <si>
    <t>150.32245727689352</t>
  </si>
  <si>
    <t>152.84850171135824</t>
  </si>
  <si>
    <t>146.91293544911588</t>
  </si>
  <si>
    <t>151.00585410294389</t>
  </si>
  <si>
    <t>148.28797477264922</t>
  </si>
  <si>
    <t>147.8230071270453</t>
  </si>
  <si>
    <t>148.55287583808897</t>
  </si>
  <si>
    <t>149.22111866968157</t>
  </si>
  <si>
    <t>150.14041335557437</t>
  </si>
  <si>
    <t>147.08712539804162</t>
  </si>
  <si>
    <t>152.25206621738548</t>
  </si>
  <si>
    <t>151.16415609932616</t>
  </si>
  <si>
    <t>146.15939078430694</t>
  </si>
  <si>
    <t>153.720630484489</t>
  </si>
  <si>
    <t>154.73972294007646</t>
  </si>
  <si>
    <t>152.94694892789911</t>
  </si>
  <si>
    <t>149.55018791046913</t>
  </si>
  <si>
    <t>147.32311844622365</t>
  </si>
  <si>
    <t>152.63612931732783</t>
  </si>
  <si>
    <t>148.99205763256705</t>
  </si>
  <si>
    <t>153.05611267595606</t>
  </si>
  <si>
    <t>150.52068744519215</t>
  </si>
  <si>
    <t>152.44159759120927</t>
  </si>
  <si>
    <t>150.89091599293602</t>
  </si>
  <si>
    <t>151.76643292047987</t>
  </si>
  <si>
    <t>150.02625005180204</t>
  </si>
  <si>
    <t>154.4646762347646</t>
  </si>
  <si>
    <t>150.31728023175904</t>
  </si>
  <si>
    <t>151.00497340861176</t>
  </si>
  <si>
    <t xml:space="preserve">moyenne voulue: </t>
  </si>
  <si>
    <t>150.0</t>
  </si>
  <si>
    <t xml:space="preserve">moyenne échantillon: </t>
  </si>
  <si>
    <t>150.1495200388362</t>
  </si>
  <si>
    <t xml:space="preserve">deviation standard voulue: </t>
  </si>
  <si>
    <t>2.5</t>
  </si>
  <si>
    <t xml:space="preserve">deviation standard échantillon: </t>
  </si>
  <si>
    <t>2.5197056117914474</t>
  </si>
  <si>
    <t xml:space="preserve">Intervalle de confiance à </t>
  </si>
  <si>
    <t>95.0</t>
  </si>
  <si>
    <t xml:space="preserve">% : </t>
  </si>
  <si>
    <t>valeur voulue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</si>
</sst>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B5E6A2"/>
        <bgColor rgb="FF000000"/>
      </patternFill>
    </fill>
    <fill>
      <patternFill patternType="solid">
        <fgColor rgb="FFFFFF00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4" xfId="0" applyFill="1" applyBorder="1"/>
    <xf numFmtId="0" fontId="0" fillId="2" borderId="5" xfId="0" applyFill="1" applyBorder="1"/>
    <xf numFmtId="0" fontId="1" fillId="3" borderId="12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2" borderId="12" xfId="0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0" borderId="0" xfId="0" applyFont="1"/>
    <xf numFmtId="0" fontId="1" fillId="0" borderId="14" xfId="0" applyFont="1" applyBorder="1"/>
    <xf numFmtId="0" fontId="1" fillId="4" borderId="6" xfId="0" applyFont="1" applyFill="1" applyBorder="1" applyAlignment="1">
      <alignment wrapText="1"/>
    </xf>
    <xf numFmtId="0" fontId="1" fillId="4" borderId="1" xfId="0" applyFont="1" applyFill="1" applyBorder="1"/>
    <xf numFmtId="0" fontId="1" fillId="6" borderId="6" xfId="0" applyFont="1" applyFill="1" applyBorder="1" applyAlignment="1">
      <alignment wrapText="1"/>
    </xf>
    <xf numFmtId="0" fontId="1" fillId="6" borderId="1" xfId="0" applyFont="1" applyFill="1" applyBorder="1"/>
    <xf numFmtId="0" fontId="1" fillId="0" borderId="13" xfId="0" applyFont="1" applyBorder="1"/>
    <xf numFmtId="0" fontId="1" fillId="0" borderId="12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 applyAlignment="1">
      <alignment wrapText="1"/>
    </xf>
    <xf numFmtId="0" fontId="0" fillId="5" borderId="9" xfId="0" applyFill="1" applyBorder="1"/>
    <xf numFmtId="0" fontId="0" fillId="5" borderId="10" xfId="0" applyFill="1" applyBorder="1"/>
    <xf numFmtId="0" fontId="0" fillId="5" borderId="8" xfId="0" applyFill="1" applyBorder="1"/>
    <xf numFmtId="0" fontId="0" fillId="5" borderId="0" xfId="0" applyFill="1"/>
    <xf numFmtId="0" fontId="1" fillId="0" borderId="8" xfId="0" applyFont="1" applyBorder="1"/>
    <xf numFmtId="0" fontId="0" fillId="0" borderId="12" xfId="0" applyBorder="1" applyAlignment="1">
      <alignment wrapText="1"/>
    </xf>
    <xf numFmtId="0" fontId="0" fillId="7" borderId="0" xfId="0" applyFill="1"/>
    <xf numFmtId="0" fontId="0" fillId="4" borderId="0" xfId="0" applyFill="1"/>
    <xf numFmtId="0" fontId="0" fillId="4" borderId="7" xfId="0" applyFill="1" applyBorder="1"/>
    <xf numFmtId="0" fontId="0" fillId="8" borderId="9" xfId="0" applyFill="1" applyBorder="1"/>
    <xf numFmtId="0" fontId="0" fillId="8" borderId="10" xfId="0" applyFill="1" applyBorder="1"/>
    <xf numFmtId="0" fontId="2" fillId="9" borderId="1" xfId="0" applyFont="1" applyFill="1" applyBorder="1" applyAlignment="1">
      <alignment wrapText="1"/>
    </xf>
    <xf numFmtId="0" fontId="1" fillId="0" borderId="5" xfId="0" applyFont="1" applyBorder="1"/>
    <xf numFmtId="0" fontId="3" fillId="10" borderId="6" xfId="0" applyFont="1" applyFill="1" applyBorder="1"/>
    <xf numFmtId="0" fontId="3" fillId="0" borderId="1" xfId="0" applyFont="1" applyBorder="1"/>
    <xf numFmtId="0" fontId="0" fillId="0" borderId="15" xfId="0" applyBorder="1"/>
    <xf numFmtId="0" fontId="0" fillId="6" borderId="1" xfId="0" applyFill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Propagation!$B$2</c:f>
              <c:strCache>
                <c:ptCount val="1"/>
                <c:pt idx="0">
                  <c:v>PDF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Propagation!$A$3:$A$102</c:f>
              <c:numCache>
                <c:formatCode>General</c:formatCode>
                <c:ptCount val="100"/>
                <c:pt idx="0">
                  <c:v>154.41013090000001</c:v>
                </c:pt>
                <c:pt idx="1">
                  <c:v>151.000393</c:v>
                </c:pt>
                <c:pt idx="2">
                  <c:v>152.446845</c:v>
                </c:pt>
                <c:pt idx="3">
                  <c:v>155.60223300000001</c:v>
                </c:pt>
                <c:pt idx="4">
                  <c:v>154.66889499999999</c:v>
                </c:pt>
                <c:pt idx="5">
                  <c:v>147.55680530000001</c:v>
                </c:pt>
                <c:pt idx="6">
                  <c:v>152.37522100000001</c:v>
                </c:pt>
                <c:pt idx="7">
                  <c:v>149.62160700000001</c:v>
                </c:pt>
                <c:pt idx="8">
                  <c:v>149.7419529</c:v>
                </c:pt>
                <c:pt idx="9">
                  <c:v>151.02649629999999</c:v>
                </c:pt>
                <c:pt idx="10">
                  <c:v>150.3601089</c:v>
                </c:pt>
                <c:pt idx="11">
                  <c:v>153.63568380000001</c:v>
                </c:pt>
                <c:pt idx="12">
                  <c:v>151.9025943</c:v>
                </c:pt>
                <c:pt idx="13">
                  <c:v>150.30418750000001</c:v>
                </c:pt>
                <c:pt idx="14">
                  <c:v>151.10965809999999</c:v>
                </c:pt>
                <c:pt idx="15">
                  <c:v>150.8341858</c:v>
                </c:pt>
                <c:pt idx="16">
                  <c:v>153.73519769999999</c:v>
                </c:pt>
                <c:pt idx="17">
                  <c:v>149.4871043</c:v>
                </c:pt>
                <c:pt idx="18">
                  <c:v>150.78266930000001</c:v>
                </c:pt>
                <c:pt idx="19">
                  <c:v>147.86476070000001</c:v>
                </c:pt>
                <c:pt idx="20">
                  <c:v>143.6175255</c:v>
                </c:pt>
                <c:pt idx="21">
                  <c:v>151.63404650000001</c:v>
                </c:pt>
                <c:pt idx="22">
                  <c:v>152.1610905</c:v>
                </c:pt>
                <c:pt idx="23">
                  <c:v>148.14458740000001</c:v>
                </c:pt>
                <c:pt idx="24">
                  <c:v>155.67438659999999</c:v>
                </c:pt>
                <c:pt idx="25">
                  <c:v>146.3640858</c:v>
                </c:pt>
                <c:pt idx="26">
                  <c:v>150.11439630000001</c:v>
                </c:pt>
                <c:pt idx="27">
                  <c:v>149.5320404</c:v>
                </c:pt>
                <c:pt idx="28">
                  <c:v>153.83194800000001</c:v>
                </c:pt>
                <c:pt idx="29">
                  <c:v>153.6733969</c:v>
                </c:pt>
                <c:pt idx="30">
                  <c:v>150.3873686</c:v>
                </c:pt>
                <c:pt idx="31">
                  <c:v>150.9454063</c:v>
                </c:pt>
                <c:pt idx="32">
                  <c:v>147.78053560000001</c:v>
                </c:pt>
                <c:pt idx="33">
                  <c:v>145.04800879999999</c:v>
                </c:pt>
                <c:pt idx="34">
                  <c:v>149.1302196</c:v>
                </c:pt>
                <c:pt idx="35">
                  <c:v>150.39087240000001</c:v>
                </c:pt>
                <c:pt idx="36">
                  <c:v>153.07572669999999</c:v>
                </c:pt>
                <c:pt idx="37">
                  <c:v>153.00594960000001</c:v>
                </c:pt>
                <c:pt idx="38">
                  <c:v>149.03168299999999</c:v>
                </c:pt>
                <c:pt idx="39">
                  <c:v>149.24424310000001</c:v>
                </c:pt>
                <c:pt idx="40">
                  <c:v>147.37861760000001</c:v>
                </c:pt>
                <c:pt idx="41">
                  <c:v>146.44995520000001</c:v>
                </c:pt>
                <c:pt idx="42">
                  <c:v>145.73432450000001</c:v>
                </c:pt>
                <c:pt idx="43">
                  <c:v>154.87693849999999</c:v>
                </c:pt>
                <c:pt idx="44">
                  <c:v>148.72586949999999</c:v>
                </c:pt>
                <c:pt idx="45">
                  <c:v>148.9048142</c:v>
                </c:pt>
                <c:pt idx="46">
                  <c:v>146.86801159999999</c:v>
                </c:pt>
                <c:pt idx="47">
                  <c:v>151.9437259</c:v>
                </c:pt>
                <c:pt idx="48">
                  <c:v>145.96525539999999</c:v>
                </c:pt>
                <c:pt idx="49">
                  <c:v>149.46814929999999</c:v>
                </c:pt>
                <c:pt idx="50">
                  <c:v>147.7613336</c:v>
                </c:pt>
                <c:pt idx="51">
                  <c:v>150.96725620000001</c:v>
                </c:pt>
                <c:pt idx="52">
                  <c:v>148.72298720000001</c:v>
                </c:pt>
                <c:pt idx="53">
                  <c:v>147.04841949999999</c:v>
                </c:pt>
                <c:pt idx="54">
                  <c:v>149.9295444</c:v>
                </c:pt>
                <c:pt idx="55">
                  <c:v>151.07082969999999</c:v>
                </c:pt>
                <c:pt idx="56">
                  <c:v>150.16629309999999</c:v>
                </c:pt>
                <c:pt idx="57">
                  <c:v>150.75617969999999</c:v>
                </c:pt>
                <c:pt idx="58">
                  <c:v>148.41419479999999</c:v>
                </c:pt>
                <c:pt idx="59">
                  <c:v>149.09314710000001</c:v>
                </c:pt>
                <c:pt idx="60">
                  <c:v>148.31884890000001</c:v>
                </c:pt>
                <c:pt idx="61">
                  <c:v>149.10111710000001</c:v>
                </c:pt>
                <c:pt idx="62">
                  <c:v>147.9671343</c:v>
                </c:pt>
                <c:pt idx="63">
                  <c:v>145.6842935</c:v>
                </c:pt>
                <c:pt idx="64">
                  <c:v>150.44356540000001</c:v>
                </c:pt>
                <c:pt idx="65">
                  <c:v>148.9955477</c:v>
                </c:pt>
                <c:pt idx="66">
                  <c:v>145.92450410000001</c:v>
                </c:pt>
                <c:pt idx="67">
                  <c:v>151.1569556</c:v>
                </c:pt>
                <c:pt idx="68">
                  <c:v>147.73175409999999</c:v>
                </c:pt>
                <c:pt idx="69">
                  <c:v>150.1298635</c:v>
                </c:pt>
                <c:pt idx="70">
                  <c:v>151.82272639999999</c:v>
                </c:pt>
                <c:pt idx="71">
                  <c:v>150.3224573</c:v>
                </c:pt>
                <c:pt idx="72">
                  <c:v>152.84850170000001</c:v>
                </c:pt>
                <c:pt idx="73">
                  <c:v>146.91293540000001</c:v>
                </c:pt>
                <c:pt idx="74">
                  <c:v>151.00585409999999</c:v>
                </c:pt>
                <c:pt idx="75">
                  <c:v>148.2879748</c:v>
                </c:pt>
                <c:pt idx="76">
                  <c:v>147.82300710000001</c:v>
                </c:pt>
                <c:pt idx="77">
                  <c:v>148.55287580000001</c:v>
                </c:pt>
                <c:pt idx="78">
                  <c:v>149.22111870000001</c:v>
                </c:pt>
                <c:pt idx="79">
                  <c:v>150.1404134</c:v>
                </c:pt>
                <c:pt idx="80">
                  <c:v>147.08712539999999</c:v>
                </c:pt>
                <c:pt idx="81">
                  <c:v>152.2520662</c:v>
                </c:pt>
                <c:pt idx="82">
                  <c:v>151.16415610000001</c:v>
                </c:pt>
                <c:pt idx="83">
                  <c:v>146.15939080000001</c:v>
                </c:pt>
                <c:pt idx="84">
                  <c:v>153.7206305</c:v>
                </c:pt>
                <c:pt idx="85">
                  <c:v>154.7397229</c:v>
                </c:pt>
                <c:pt idx="86">
                  <c:v>152.9469489</c:v>
                </c:pt>
                <c:pt idx="87">
                  <c:v>149.5501879</c:v>
                </c:pt>
                <c:pt idx="88">
                  <c:v>147.3231184</c:v>
                </c:pt>
                <c:pt idx="89">
                  <c:v>152.63612929999999</c:v>
                </c:pt>
                <c:pt idx="90">
                  <c:v>148.99205760000001</c:v>
                </c:pt>
                <c:pt idx="91">
                  <c:v>153.0561127</c:v>
                </c:pt>
                <c:pt idx="92">
                  <c:v>150.52068740000001</c:v>
                </c:pt>
                <c:pt idx="93">
                  <c:v>152.44159759999999</c:v>
                </c:pt>
                <c:pt idx="94">
                  <c:v>150.890916</c:v>
                </c:pt>
                <c:pt idx="95">
                  <c:v>151.76643290000001</c:v>
                </c:pt>
                <c:pt idx="96">
                  <c:v>150.0262501</c:v>
                </c:pt>
                <c:pt idx="97">
                  <c:v>154.46467620000001</c:v>
                </c:pt>
                <c:pt idx="98">
                  <c:v>150.3172802</c:v>
                </c:pt>
                <c:pt idx="99">
                  <c:v>151.00497340000001</c:v>
                </c:pt>
              </c:numCache>
            </c:numRef>
          </c:xVal>
          <c:yVal>
            <c:numRef>
              <c:f>Propagation!$B$3:$B$102</c:f>
              <c:numCache>
                <c:formatCode>General</c:formatCode>
                <c:ptCount val="100"/>
                <c:pt idx="0">
                  <c:v>3.7904733279979785E-2</c:v>
                </c:pt>
                <c:pt idx="1">
                  <c:v>0.14955410962950041</c:v>
                </c:pt>
                <c:pt idx="2">
                  <c:v>0.10448428296406939</c:v>
                </c:pt>
                <c:pt idx="3">
                  <c:v>1.5228467513367552E-2</c:v>
                </c:pt>
                <c:pt idx="4">
                  <c:v>3.1694784557095727E-2</c:v>
                </c:pt>
                <c:pt idx="5">
                  <c:v>9.324958690748128E-2</c:v>
                </c:pt>
                <c:pt idx="6">
                  <c:v>0.1071842646866511</c:v>
                </c:pt>
                <c:pt idx="7">
                  <c:v>0.15489177701418805</c:v>
                </c:pt>
                <c:pt idx="8">
                  <c:v>0.15627118055214345</c:v>
                </c:pt>
                <c:pt idx="9">
                  <c:v>0.14902383734361796</c:v>
                </c:pt>
                <c:pt idx="10">
                  <c:v>0.15777691943476754</c:v>
                </c:pt>
                <c:pt idx="11">
                  <c:v>6.0797921893936235E-2</c:v>
                </c:pt>
                <c:pt idx="12">
                  <c:v>0.12429324527439262</c:v>
                </c:pt>
                <c:pt idx="13">
                  <c:v>0.1580309225234795</c:v>
                </c:pt>
                <c:pt idx="14">
                  <c:v>0.14724155644608863</c:v>
                </c:pt>
                <c:pt idx="15">
                  <c:v>0.15259045503563734</c:v>
                </c:pt>
                <c:pt idx="16">
                  <c:v>5.7520018746899847E-2</c:v>
                </c:pt>
                <c:pt idx="17">
                  <c:v>0.152951062562423</c:v>
                </c:pt>
                <c:pt idx="18">
                  <c:v>0.15340846777874129</c:v>
                </c:pt>
                <c:pt idx="19">
                  <c:v>0.10495912974561206</c:v>
                </c:pt>
                <c:pt idx="20">
                  <c:v>5.4986284473820899E-3</c:v>
                </c:pt>
                <c:pt idx="21">
                  <c:v>0.13310203480444685</c:v>
                </c:pt>
                <c:pt idx="22">
                  <c:v>0.1151234325462925</c:v>
                </c:pt>
                <c:pt idx="23">
                  <c:v>0.11536540391298217</c:v>
                </c:pt>
                <c:pt idx="24">
                  <c:v>1.4307559434289324E-2</c:v>
                </c:pt>
                <c:pt idx="25">
                  <c:v>5.1222251256953164E-2</c:v>
                </c:pt>
                <c:pt idx="26">
                  <c:v>0.15831354284068963</c:v>
                </c:pt>
                <c:pt idx="27">
                  <c:v>0.15364540971742668</c:v>
                </c:pt>
                <c:pt idx="28">
                  <c:v>5.4421221963222847E-2</c:v>
                </c:pt>
                <c:pt idx="29">
                  <c:v>5.9545188330686248E-2</c:v>
                </c:pt>
                <c:pt idx="30">
                  <c:v>0.15762509986406975</c:v>
                </c:pt>
                <c:pt idx="31">
                  <c:v>0.15062441063926357</c:v>
                </c:pt>
                <c:pt idx="32">
                  <c:v>0.10176870230029622</c:v>
                </c:pt>
                <c:pt idx="33">
                  <c:v>2.0390711581255921E-2</c:v>
                </c:pt>
                <c:pt idx="34">
                  <c:v>0.1458898347858657</c:v>
                </c:pt>
                <c:pt idx="35">
                  <c:v>0.15760425860200786</c:v>
                </c:pt>
                <c:pt idx="36">
                  <c:v>8.0667227991157872E-2</c:v>
                </c:pt>
                <c:pt idx="37">
                  <c:v>8.3271730740309927E-2</c:v>
                </c:pt>
                <c:pt idx="38">
                  <c:v>0.14349028824502905</c:v>
                </c:pt>
                <c:pt idx="39">
                  <c:v>0.14843305150755084</c:v>
                </c:pt>
                <c:pt idx="40">
                  <c:v>8.6488582035254571E-2</c:v>
                </c:pt>
                <c:pt idx="41">
                  <c:v>5.3881733218629171E-2</c:v>
                </c:pt>
                <c:pt idx="42">
                  <c:v>3.4105404615461105E-2</c:v>
                </c:pt>
                <c:pt idx="43">
                  <c:v>2.723903543527384E-2</c:v>
                </c:pt>
                <c:pt idx="44">
                  <c:v>0.1349707906326767</c:v>
                </c:pt>
                <c:pt idx="45">
                  <c:v>0.14014285636524185</c:v>
                </c:pt>
                <c:pt idx="46">
                  <c:v>6.7804767001440613E-2</c:v>
                </c:pt>
                <c:pt idx="47">
                  <c:v>0.12287321939782264</c:v>
                </c:pt>
                <c:pt idx="48">
                  <c:v>3.9879050763032657E-2</c:v>
                </c:pt>
                <c:pt idx="49">
                  <c:v>0.15264455483172595</c:v>
                </c:pt>
                <c:pt idx="50">
                  <c:v>0.10103921346813553</c:v>
                </c:pt>
                <c:pt idx="51">
                  <c:v>0.15020675886649423</c:v>
                </c:pt>
                <c:pt idx="52">
                  <c:v>0.13488349717536829</c:v>
                </c:pt>
                <c:pt idx="53">
                  <c:v>7.4240895378611907E-2</c:v>
                </c:pt>
                <c:pt idx="54">
                  <c:v>0.15772670837020367</c:v>
                </c:pt>
                <c:pt idx="55">
                  <c:v>0.148091113100527</c:v>
                </c:pt>
                <c:pt idx="56">
                  <c:v>0.1583254168503746</c:v>
                </c:pt>
                <c:pt idx="57">
                  <c:v>0.15380576144845207</c:v>
                </c:pt>
                <c:pt idx="58">
                  <c:v>0.12490078946933775</c:v>
                </c:pt>
                <c:pt idx="59">
                  <c:v>0.14500839825700676</c:v>
                </c:pt>
                <c:pt idx="60">
                  <c:v>0.12160076592302589</c:v>
                </c:pt>
                <c:pt idx="61">
                  <c:v>0.1452000949566529</c:v>
                </c:pt>
                <c:pt idx="62">
                  <c:v>0.10880817281940351</c:v>
                </c:pt>
                <c:pt idx="63">
                  <c:v>3.2932694745230702E-2</c:v>
                </c:pt>
                <c:pt idx="64">
                  <c:v>0.15725448628893854</c:v>
                </c:pt>
                <c:pt idx="65">
                  <c:v>0.14256560425195774</c:v>
                </c:pt>
                <c:pt idx="66">
                  <c:v>3.8817188148718533E-2</c:v>
                </c:pt>
                <c:pt idx="67">
                  <c:v>0.14616638061368648</c:v>
                </c:pt>
                <c:pt idx="68">
                  <c:v>9.991434470275902E-2</c:v>
                </c:pt>
                <c:pt idx="69">
                  <c:v>0.15832410709561584</c:v>
                </c:pt>
                <c:pt idx="70">
                  <c:v>0.12700094964295755</c:v>
                </c:pt>
                <c:pt idx="71">
                  <c:v>0.15795645034282696</c:v>
                </c:pt>
                <c:pt idx="72">
                  <c:v>8.9210071056505871E-2</c:v>
                </c:pt>
                <c:pt idx="73">
                  <c:v>6.9386542341116894E-2</c:v>
                </c:pt>
                <c:pt idx="74">
                  <c:v>0.14944434165781897</c:v>
                </c:pt>
                <c:pt idx="75">
                  <c:v>0.12051398953589323</c:v>
                </c:pt>
                <c:pt idx="76">
                  <c:v>0.10337963978978022</c:v>
                </c:pt>
                <c:pt idx="77">
                  <c:v>0.12952970894811006</c:v>
                </c:pt>
                <c:pt idx="78">
                  <c:v>0.14793820592917362</c:v>
                </c:pt>
                <c:pt idx="79">
                  <c:v>0.15832789071826131</c:v>
                </c:pt>
                <c:pt idx="80">
                  <c:v>7.564889949130521E-2</c:v>
                </c:pt>
                <c:pt idx="81">
                  <c:v>0.11177954883625135</c:v>
                </c:pt>
                <c:pt idx="82">
                  <c:v>0.14599887548349647</c:v>
                </c:pt>
                <c:pt idx="83">
                  <c:v>4.5187853112695825E-2</c:v>
                </c:pt>
                <c:pt idx="84">
                  <c:v>5.7994225513166235E-2</c:v>
                </c:pt>
                <c:pt idx="85">
                  <c:v>3.0124516913694773E-2</c:v>
                </c:pt>
                <c:pt idx="86">
                  <c:v>8.5488330042513661E-2</c:v>
                </c:pt>
                <c:pt idx="87">
                  <c:v>0.15391283833540451</c:v>
                </c:pt>
                <c:pt idx="88">
                  <c:v>8.4398356090962703E-2</c:v>
                </c:pt>
                <c:pt idx="89">
                  <c:v>9.7292646828103208E-2</c:v>
                </c:pt>
                <c:pt idx="90">
                  <c:v>0.14247505878335806</c:v>
                </c:pt>
                <c:pt idx="91">
                  <c:v>8.1397304966104672E-2</c:v>
                </c:pt>
                <c:pt idx="92">
                  <c:v>0.15662041916280514</c:v>
                </c:pt>
                <c:pt idx="93">
                  <c:v>0.10468263359541212</c:v>
                </c:pt>
                <c:pt idx="94">
                  <c:v>0.15162135715427885</c:v>
                </c:pt>
                <c:pt idx="95">
                  <c:v>0.12886697887323206</c:v>
                </c:pt>
                <c:pt idx="96">
                  <c:v>0.15813956611322061</c:v>
                </c:pt>
                <c:pt idx="97">
                  <c:v>3.6533790425808572E-2</c:v>
                </c:pt>
                <c:pt idx="98">
                  <c:v>0.15797839320779722</c:v>
                </c:pt>
                <c:pt idx="99">
                  <c:v>0.14946208573766059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0-4E35-8A46-E697C57F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58720"/>
        <c:axId val="1457253920"/>
      </c:scatterChart>
      <c:valAx>
        <c:axId val="14572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53920"/>
        <c:crosses val="autoZero"/>
        <c:crossBetween val="midCat"/>
      </c:valAx>
      <c:valAx>
        <c:axId val="14572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Propagation!$C$2</c:f>
              <c:strCache>
                <c:ptCount val="1"/>
                <c:pt idx="0">
                  <c:v>CDF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Propagation!$A$3:$A$102</c:f>
              <c:numCache>
                <c:formatCode>General</c:formatCode>
                <c:ptCount val="100"/>
                <c:pt idx="0">
                  <c:v>154.41013090000001</c:v>
                </c:pt>
                <c:pt idx="1">
                  <c:v>151.000393</c:v>
                </c:pt>
                <c:pt idx="2">
                  <c:v>152.446845</c:v>
                </c:pt>
                <c:pt idx="3">
                  <c:v>155.60223300000001</c:v>
                </c:pt>
                <c:pt idx="4">
                  <c:v>154.66889499999999</c:v>
                </c:pt>
                <c:pt idx="5">
                  <c:v>147.55680530000001</c:v>
                </c:pt>
                <c:pt idx="6">
                  <c:v>152.37522100000001</c:v>
                </c:pt>
                <c:pt idx="7">
                  <c:v>149.62160700000001</c:v>
                </c:pt>
                <c:pt idx="8">
                  <c:v>149.7419529</c:v>
                </c:pt>
                <c:pt idx="9">
                  <c:v>151.02649629999999</c:v>
                </c:pt>
                <c:pt idx="10">
                  <c:v>150.3601089</c:v>
                </c:pt>
                <c:pt idx="11">
                  <c:v>153.63568380000001</c:v>
                </c:pt>
                <c:pt idx="12">
                  <c:v>151.9025943</c:v>
                </c:pt>
                <c:pt idx="13">
                  <c:v>150.30418750000001</c:v>
                </c:pt>
                <c:pt idx="14">
                  <c:v>151.10965809999999</c:v>
                </c:pt>
                <c:pt idx="15">
                  <c:v>150.8341858</c:v>
                </c:pt>
                <c:pt idx="16">
                  <c:v>153.73519769999999</c:v>
                </c:pt>
                <c:pt idx="17">
                  <c:v>149.4871043</c:v>
                </c:pt>
                <c:pt idx="18">
                  <c:v>150.78266930000001</c:v>
                </c:pt>
                <c:pt idx="19">
                  <c:v>147.86476070000001</c:v>
                </c:pt>
                <c:pt idx="20">
                  <c:v>143.6175255</c:v>
                </c:pt>
                <c:pt idx="21">
                  <c:v>151.63404650000001</c:v>
                </c:pt>
                <c:pt idx="22">
                  <c:v>152.1610905</c:v>
                </c:pt>
                <c:pt idx="23">
                  <c:v>148.14458740000001</c:v>
                </c:pt>
                <c:pt idx="24">
                  <c:v>155.67438659999999</c:v>
                </c:pt>
                <c:pt idx="25">
                  <c:v>146.3640858</c:v>
                </c:pt>
                <c:pt idx="26">
                  <c:v>150.11439630000001</c:v>
                </c:pt>
                <c:pt idx="27">
                  <c:v>149.5320404</c:v>
                </c:pt>
                <c:pt idx="28">
                  <c:v>153.83194800000001</c:v>
                </c:pt>
                <c:pt idx="29">
                  <c:v>153.6733969</c:v>
                </c:pt>
                <c:pt idx="30">
                  <c:v>150.3873686</c:v>
                </c:pt>
                <c:pt idx="31">
                  <c:v>150.9454063</c:v>
                </c:pt>
                <c:pt idx="32">
                  <c:v>147.78053560000001</c:v>
                </c:pt>
                <c:pt idx="33">
                  <c:v>145.04800879999999</c:v>
                </c:pt>
                <c:pt idx="34">
                  <c:v>149.1302196</c:v>
                </c:pt>
                <c:pt idx="35">
                  <c:v>150.39087240000001</c:v>
                </c:pt>
                <c:pt idx="36">
                  <c:v>153.07572669999999</c:v>
                </c:pt>
                <c:pt idx="37">
                  <c:v>153.00594960000001</c:v>
                </c:pt>
                <c:pt idx="38">
                  <c:v>149.03168299999999</c:v>
                </c:pt>
                <c:pt idx="39">
                  <c:v>149.24424310000001</c:v>
                </c:pt>
                <c:pt idx="40">
                  <c:v>147.37861760000001</c:v>
                </c:pt>
                <c:pt idx="41">
                  <c:v>146.44995520000001</c:v>
                </c:pt>
                <c:pt idx="42">
                  <c:v>145.73432450000001</c:v>
                </c:pt>
                <c:pt idx="43">
                  <c:v>154.87693849999999</c:v>
                </c:pt>
                <c:pt idx="44">
                  <c:v>148.72586949999999</c:v>
                </c:pt>
                <c:pt idx="45">
                  <c:v>148.9048142</c:v>
                </c:pt>
                <c:pt idx="46">
                  <c:v>146.86801159999999</c:v>
                </c:pt>
                <c:pt idx="47">
                  <c:v>151.9437259</c:v>
                </c:pt>
                <c:pt idx="48">
                  <c:v>145.96525539999999</c:v>
                </c:pt>
                <c:pt idx="49">
                  <c:v>149.46814929999999</c:v>
                </c:pt>
                <c:pt idx="50">
                  <c:v>147.7613336</c:v>
                </c:pt>
                <c:pt idx="51">
                  <c:v>150.96725620000001</c:v>
                </c:pt>
                <c:pt idx="52">
                  <c:v>148.72298720000001</c:v>
                </c:pt>
                <c:pt idx="53">
                  <c:v>147.04841949999999</c:v>
                </c:pt>
                <c:pt idx="54">
                  <c:v>149.9295444</c:v>
                </c:pt>
                <c:pt idx="55">
                  <c:v>151.07082969999999</c:v>
                </c:pt>
                <c:pt idx="56">
                  <c:v>150.16629309999999</c:v>
                </c:pt>
                <c:pt idx="57">
                  <c:v>150.75617969999999</c:v>
                </c:pt>
                <c:pt idx="58">
                  <c:v>148.41419479999999</c:v>
                </c:pt>
                <c:pt idx="59">
                  <c:v>149.09314710000001</c:v>
                </c:pt>
                <c:pt idx="60">
                  <c:v>148.31884890000001</c:v>
                </c:pt>
                <c:pt idx="61">
                  <c:v>149.10111710000001</c:v>
                </c:pt>
                <c:pt idx="62">
                  <c:v>147.9671343</c:v>
                </c:pt>
                <c:pt idx="63">
                  <c:v>145.6842935</c:v>
                </c:pt>
                <c:pt idx="64">
                  <c:v>150.44356540000001</c:v>
                </c:pt>
                <c:pt idx="65">
                  <c:v>148.9955477</c:v>
                </c:pt>
                <c:pt idx="66">
                  <c:v>145.92450410000001</c:v>
                </c:pt>
                <c:pt idx="67">
                  <c:v>151.1569556</c:v>
                </c:pt>
                <c:pt idx="68">
                  <c:v>147.73175409999999</c:v>
                </c:pt>
                <c:pt idx="69">
                  <c:v>150.1298635</c:v>
                </c:pt>
                <c:pt idx="70">
                  <c:v>151.82272639999999</c:v>
                </c:pt>
                <c:pt idx="71">
                  <c:v>150.3224573</c:v>
                </c:pt>
                <c:pt idx="72">
                  <c:v>152.84850170000001</c:v>
                </c:pt>
                <c:pt idx="73">
                  <c:v>146.91293540000001</c:v>
                </c:pt>
                <c:pt idx="74">
                  <c:v>151.00585409999999</c:v>
                </c:pt>
                <c:pt idx="75">
                  <c:v>148.2879748</c:v>
                </c:pt>
                <c:pt idx="76">
                  <c:v>147.82300710000001</c:v>
                </c:pt>
                <c:pt idx="77">
                  <c:v>148.55287580000001</c:v>
                </c:pt>
                <c:pt idx="78">
                  <c:v>149.22111870000001</c:v>
                </c:pt>
                <c:pt idx="79">
                  <c:v>150.1404134</c:v>
                </c:pt>
                <c:pt idx="80">
                  <c:v>147.08712539999999</c:v>
                </c:pt>
                <c:pt idx="81">
                  <c:v>152.2520662</c:v>
                </c:pt>
                <c:pt idx="82">
                  <c:v>151.16415610000001</c:v>
                </c:pt>
                <c:pt idx="83">
                  <c:v>146.15939080000001</c:v>
                </c:pt>
                <c:pt idx="84">
                  <c:v>153.7206305</c:v>
                </c:pt>
                <c:pt idx="85">
                  <c:v>154.7397229</c:v>
                </c:pt>
                <c:pt idx="86">
                  <c:v>152.9469489</c:v>
                </c:pt>
                <c:pt idx="87">
                  <c:v>149.5501879</c:v>
                </c:pt>
                <c:pt idx="88">
                  <c:v>147.3231184</c:v>
                </c:pt>
                <c:pt idx="89">
                  <c:v>152.63612929999999</c:v>
                </c:pt>
                <c:pt idx="90">
                  <c:v>148.99205760000001</c:v>
                </c:pt>
                <c:pt idx="91">
                  <c:v>153.0561127</c:v>
                </c:pt>
                <c:pt idx="92">
                  <c:v>150.52068740000001</c:v>
                </c:pt>
                <c:pt idx="93">
                  <c:v>152.44159759999999</c:v>
                </c:pt>
                <c:pt idx="94">
                  <c:v>150.890916</c:v>
                </c:pt>
                <c:pt idx="95">
                  <c:v>151.76643290000001</c:v>
                </c:pt>
                <c:pt idx="96">
                  <c:v>150.0262501</c:v>
                </c:pt>
                <c:pt idx="97">
                  <c:v>154.46467620000001</c:v>
                </c:pt>
                <c:pt idx="98">
                  <c:v>150.3172802</c:v>
                </c:pt>
                <c:pt idx="99">
                  <c:v>151.00497340000001</c:v>
                </c:pt>
              </c:numCache>
            </c:numRef>
          </c:xVal>
          <c:yVal>
            <c:numRef>
              <c:f>Propagation!$C$3:$C$102</c:f>
              <c:numCache>
                <c:formatCode>General</c:formatCode>
                <c:ptCount val="100"/>
                <c:pt idx="0">
                  <c:v>0.9545735888752197</c:v>
                </c:pt>
                <c:pt idx="1">
                  <c:v>0.63220063322308662</c:v>
                </c:pt>
                <c:pt idx="2">
                  <c:v>0.81904809410861557</c:v>
                </c:pt>
                <c:pt idx="3">
                  <c:v>0.98476889157106329</c:v>
                </c:pt>
                <c:pt idx="4">
                  <c:v>0.96356246348973495</c:v>
                </c:pt>
                <c:pt idx="5">
                  <c:v>0.15174565029349063</c:v>
                </c:pt>
                <c:pt idx="6">
                  <c:v>0.81146772082203378</c:v>
                </c:pt>
                <c:pt idx="7">
                  <c:v>0.41702359105705061</c:v>
                </c:pt>
                <c:pt idx="8">
                  <c:v>0.43575062122187364</c:v>
                </c:pt>
                <c:pt idx="9">
                  <c:v>0.63609759884009809</c:v>
                </c:pt>
                <c:pt idx="10">
                  <c:v>0.53330353229639227</c:v>
                </c:pt>
                <c:pt idx="11">
                  <c:v>0.91675338005822349</c:v>
                </c:pt>
                <c:pt idx="12">
                  <c:v>0.75670593954574195</c:v>
                </c:pt>
                <c:pt idx="13">
                  <c:v>0.52447296341660099</c:v>
                </c:pt>
                <c:pt idx="14">
                  <c:v>0.64841755024463266</c:v>
                </c:pt>
                <c:pt idx="15">
                  <c:v>0.60708307139629314</c:v>
                </c:pt>
                <c:pt idx="16">
                  <c:v>0.92263977848885792</c:v>
                </c:pt>
                <c:pt idx="17">
                  <c:v>0.39631610216301627</c:v>
                </c:pt>
                <c:pt idx="18">
                  <c:v>0.59920081884661047</c:v>
                </c:pt>
                <c:pt idx="19">
                  <c:v>0.18226779995059944</c:v>
                </c:pt>
                <c:pt idx="20">
                  <c:v>4.7659407103917166E-3</c:v>
                </c:pt>
                <c:pt idx="21">
                  <c:v>0.72212524964884273</c:v>
                </c:pt>
                <c:pt idx="22">
                  <c:v>0.78766209138516663</c:v>
                </c:pt>
                <c:pt idx="23">
                  <c:v>0.21310288094139784</c:v>
                </c:pt>
                <c:pt idx="24">
                  <c:v>0.98583418431463277</c:v>
                </c:pt>
                <c:pt idx="25">
                  <c:v>6.6505701037724768E-2</c:v>
                </c:pt>
                <c:pt idx="26">
                  <c:v>0.49443907642217022</c:v>
                </c:pt>
                <c:pt idx="27">
                  <c:v>0.40320489783312935</c:v>
                </c:pt>
                <c:pt idx="28">
                  <c:v>0.92805423445157664</c:v>
                </c:pt>
                <c:pt idx="29">
                  <c:v>0.9190225963259866</c:v>
                </c:pt>
                <c:pt idx="30">
                  <c:v>0.53760245610658197</c:v>
                </c:pt>
                <c:pt idx="31">
                  <c:v>0.62394742754735844</c:v>
                </c:pt>
                <c:pt idx="32">
                  <c:v>0.17356184442831266</c:v>
                </c:pt>
                <c:pt idx="33">
                  <c:v>2.145187689884856E-2</c:v>
                </c:pt>
                <c:pt idx="34">
                  <c:v>0.34291093804583628</c:v>
                </c:pt>
                <c:pt idx="35">
                  <c:v>0.53815470650786323</c:v>
                </c:pt>
                <c:pt idx="36">
                  <c:v>0.87724589145848164</c:v>
                </c:pt>
                <c:pt idx="37">
                  <c:v>0.87152641463991332</c:v>
                </c:pt>
                <c:pt idx="38">
                  <c:v>0.32865218103091509</c:v>
                </c:pt>
                <c:pt idx="39">
                  <c:v>0.35969324692755456</c:v>
                </c:pt>
                <c:pt idx="40">
                  <c:v>0.13573296896681283</c:v>
                </c:pt>
                <c:pt idx="41">
                  <c:v>7.1017782490233688E-2</c:v>
                </c:pt>
                <c:pt idx="42">
                  <c:v>3.9864003496568941E-2</c:v>
                </c:pt>
                <c:pt idx="43">
                  <c:v>0.9696846396374792</c:v>
                </c:pt>
                <c:pt idx="44">
                  <c:v>0.28603460555077109</c:v>
                </c:pt>
                <c:pt idx="45">
                  <c:v>0.31065711668488027</c:v>
                </c:pt>
                <c:pt idx="46">
                  <c:v>9.640042871000444E-2</c:v>
                </c:pt>
                <c:pt idx="47">
                  <c:v>0.76178917257368506</c:v>
                </c:pt>
                <c:pt idx="48">
                  <c:v>4.8395249583528074E-2</c:v>
                </c:pt>
                <c:pt idx="49">
                  <c:v>0.39341980701168294</c:v>
                </c:pt>
                <c:pt idx="50">
                  <c:v>0.17161468460299673</c:v>
                </c:pt>
                <c:pt idx="51">
                  <c:v>0.62723401151608005</c:v>
                </c:pt>
                <c:pt idx="52">
                  <c:v>0.28564570501505726</c:v>
                </c:pt>
                <c:pt idx="53">
                  <c:v>0.10921020586271797</c:v>
                </c:pt>
                <c:pt idx="54">
                  <c:v>0.46521568506286554</c:v>
                </c:pt>
                <c:pt idx="55">
                  <c:v>0.64268380508400746</c:v>
                </c:pt>
                <c:pt idx="56">
                  <c:v>0.50265564125870532</c:v>
                </c:pt>
                <c:pt idx="57">
                  <c:v>0.59513179261518978</c:v>
                </c:pt>
                <c:pt idx="58">
                  <c:v>0.24550554066852315</c:v>
                </c:pt>
                <c:pt idx="59">
                  <c:v>0.33751869490357833</c:v>
                </c:pt>
                <c:pt idx="60">
                  <c:v>0.23375338420657349</c:v>
                </c:pt>
                <c:pt idx="61">
                  <c:v>0.33867517654505075</c:v>
                </c:pt>
                <c:pt idx="62">
                  <c:v>0.19321018664122991</c:v>
                </c:pt>
                <c:pt idx="63">
                  <c:v>3.8187127904154655E-2</c:v>
                </c:pt>
                <c:pt idx="64">
                  <c:v>0.54645043134199667</c:v>
                </c:pt>
                <c:pt idx="65">
                  <c:v>0.32348375270629359</c:v>
                </c:pt>
                <c:pt idx="66">
                  <c:v>4.6791824931779413E-2</c:v>
                </c:pt>
                <c:pt idx="67">
                  <c:v>0.65535645388017472</c:v>
                </c:pt>
                <c:pt idx="68">
                  <c:v>0.16864262862668514</c:v>
                </c:pt>
                <c:pt idx="69">
                  <c:v>0.49688783304012185</c:v>
                </c:pt>
                <c:pt idx="70">
                  <c:v>0.74667031789424287</c:v>
                </c:pt>
                <c:pt idx="71">
                  <c:v>0.52735948906178987</c:v>
                </c:pt>
                <c:pt idx="72">
                  <c:v>0.85794891568745224</c:v>
                </c:pt>
                <c:pt idx="73">
                  <c:v>9.9481951253671777E-2</c:v>
                </c:pt>
                <c:pt idx="74">
                  <c:v>0.63301706372716338</c:v>
                </c:pt>
                <c:pt idx="75">
                  <c:v>0.2300158249605945</c:v>
                </c:pt>
                <c:pt idx="76">
                  <c:v>0.17791833693288431</c:v>
                </c:pt>
                <c:pt idx="77">
                  <c:v>0.2631503856303532</c:v>
                </c:pt>
                <c:pt idx="78">
                  <c:v>0.35626652230791556</c:v>
                </c:pt>
                <c:pt idx="79">
                  <c:v>0.49855815893606237</c:v>
                </c:pt>
                <c:pt idx="80">
                  <c:v>0.11211098728459994</c:v>
                </c:pt>
                <c:pt idx="81">
                  <c:v>0.79798379415827869</c:v>
                </c:pt>
                <c:pt idx="82">
                  <c:v>0.65640832244401381</c:v>
                </c:pt>
                <c:pt idx="83">
                  <c:v>5.6645846926817539E-2</c:v>
                </c:pt>
                <c:pt idx="84">
                  <c:v>0.92179842132230205</c:v>
                </c:pt>
                <c:pt idx="85">
                  <c:v>0.96575140233909429</c:v>
                </c:pt>
                <c:pt idx="86">
                  <c:v>0.8665479926231211</c:v>
                </c:pt>
                <c:pt idx="87">
                  <c:v>0.40599561584642702</c:v>
                </c:pt>
                <c:pt idx="88">
                  <c:v>0.13099096957907733</c:v>
                </c:pt>
                <c:pt idx="89">
                  <c:v>0.83814558612144174</c:v>
                </c:pt>
                <c:pt idx="90">
                  <c:v>0.32298634243446933</c:v>
                </c:pt>
                <c:pt idx="91">
                  <c:v>0.8756565273096848</c:v>
                </c:pt>
                <c:pt idx="92">
                  <c:v>0.55855469003818548</c:v>
                </c:pt>
                <c:pt idx="93">
                  <c:v>0.81849930283579686</c:v>
                </c:pt>
                <c:pt idx="94">
                  <c:v>0.61571240519764314</c:v>
                </c:pt>
                <c:pt idx="95">
                  <c:v>0.73946829540230963</c:v>
                </c:pt>
                <c:pt idx="96">
                  <c:v>0.48049058586497378</c:v>
                </c:pt>
                <c:pt idx="97">
                  <c:v>0.9566035743942285</c:v>
                </c:pt>
                <c:pt idx="98">
                  <c:v>0.52654167563612808</c:v>
                </c:pt>
                <c:pt idx="99">
                  <c:v>0.63288544028067706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4-4BD9-A5D0-79B4CB482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158944"/>
        <c:axId val="1453159424"/>
      </c:scatterChart>
      <c:valAx>
        <c:axId val="145315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59424"/>
        <c:crosses val="autoZero"/>
        <c:crossBetween val="midCat"/>
      </c:valAx>
      <c:valAx>
        <c:axId val="14531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5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Propagation!$J$2</c:f>
              <c:strCache>
                <c:ptCount val="1"/>
                <c:pt idx="0">
                  <c:v>PDF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Propagation!$I$3:$I$102</c:f>
              <c:numCache>
                <c:formatCode>General</c:formatCode>
                <c:ptCount val="100"/>
                <c:pt idx="0">
                  <c:v>20.149899999999999</c:v>
                </c:pt>
                <c:pt idx="1">
                  <c:v>19.162600000000001</c:v>
                </c:pt>
                <c:pt idx="2">
                  <c:v>19.5763</c:v>
                </c:pt>
                <c:pt idx="3">
                  <c:v>20.506499999999999</c:v>
                </c:pt>
                <c:pt idx="4">
                  <c:v>20.2273</c:v>
                </c:pt>
                <c:pt idx="5">
                  <c:v>18.216200000000001</c:v>
                </c:pt>
                <c:pt idx="6">
                  <c:v>19.556100000000001</c:v>
                </c:pt>
                <c:pt idx="7">
                  <c:v>18.777200000000001</c:v>
                </c:pt>
                <c:pt idx="8">
                  <c:v>18.810400000000001</c:v>
                </c:pt>
                <c:pt idx="9">
                  <c:v>19.171099999999999</c:v>
                </c:pt>
                <c:pt idx="10">
                  <c:v>18.982900000000001</c:v>
                </c:pt>
                <c:pt idx="11">
                  <c:v>19.922499999999999</c:v>
                </c:pt>
                <c:pt idx="12">
                  <c:v>19.418299999999999</c:v>
                </c:pt>
                <c:pt idx="13">
                  <c:v>18.966100000000001</c:v>
                </c:pt>
                <c:pt idx="14">
                  <c:v>19.1937</c:v>
                </c:pt>
                <c:pt idx="15">
                  <c:v>19.114699999999999</c:v>
                </c:pt>
                <c:pt idx="16">
                  <c:v>19.951899999999998</c:v>
                </c:pt>
                <c:pt idx="17">
                  <c:v>18.741299999999999</c:v>
                </c:pt>
                <c:pt idx="18">
                  <c:v>19.1007</c:v>
                </c:pt>
                <c:pt idx="19">
                  <c:v>18.296800000000001</c:v>
                </c:pt>
                <c:pt idx="20">
                  <c:v>17.189399999999999</c:v>
                </c:pt>
                <c:pt idx="21">
                  <c:v>19.341200000000001</c:v>
                </c:pt>
                <c:pt idx="22">
                  <c:v>19.492799999999999</c:v>
                </c:pt>
                <c:pt idx="23">
                  <c:v>18.372399999999999</c:v>
                </c:pt>
                <c:pt idx="24">
                  <c:v>20.527699999999999</c:v>
                </c:pt>
                <c:pt idx="25">
                  <c:v>17.897200000000002</c:v>
                </c:pt>
                <c:pt idx="26">
                  <c:v>18.9131</c:v>
                </c:pt>
                <c:pt idx="27">
                  <c:v>18.752300000000002</c:v>
                </c:pt>
                <c:pt idx="28">
                  <c:v>19.978400000000001</c:v>
                </c:pt>
                <c:pt idx="29">
                  <c:v>19.9314</c:v>
                </c:pt>
                <c:pt idx="30">
                  <c:v>18.991299999999999</c:v>
                </c:pt>
                <c:pt idx="31">
                  <c:v>19.148499999999999</c:v>
                </c:pt>
                <c:pt idx="32">
                  <c:v>18.275300000000001</c:v>
                </c:pt>
                <c:pt idx="33">
                  <c:v>17.555299999999999</c:v>
                </c:pt>
                <c:pt idx="34">
                  <c:v>18.642199999999999</c:v>
                </c:pt>
                <c:pt idx="35">
                  <c:v>18.991299999999999</c:v>
                </c:pt>
                <c:pt idx="36">
                  <c:v>19.758800000000001</c:v>
                </c:pt>
                <c:pt idx="37">
                  <c:v>19.738499999999998</c:v>
                </c:pt>
                <c:pt idx="38">
                  <c:v>18.614799999999999</c:v>
                </c:pt>
                <c:pt idx="39">
                  <c:v>18.6724</c:v>
                </c:pt>
                <c:pt idx="40">
                  <c:v>18.167999999999999</c:v>
                </c:pt>
                <c:pt idx="41">
                  <c:v>17.9209</c:v>
                </c:pt>
                <c:pt idx="42">
                  <c:v>17.731999999999999</c:v>
                </c:pt>
                <c:pt idx="43">
                  <c:v>20.29</c:v>
                </c:pt>
                <c:pt idx="44">
                  <c:v>18.532699999999998</c:v>
                </c:pt>
                <c:pt idx="45">
                  <c:v>18.5792</c:v>
                </c:pt>
                <c:pt idx="46">
                  <c:v>18.0321</c:v>
                </c:pt>
                <c:pt idx="47">
                  <c:v>19.4298</c:v>
                </c:pt>
                <c:pt idx="48">
                  <c:v>17.794699999999999</c:v>
                </c:pt>
                <c:pt idx="49">
                  <c:v>18.735700000000001</c:v>
                </c:pt>
                <c:pt idx="50">
                  <c:v>18.2699</c:v>
                </c:pt>
                <c:pt idx="51">
                  <c:v>19.154199999999999</c:v>
                </c:pt>
                <c:pt idx="52">
                  <c:v>18.53</c:v>
                </c:pt>
                <c:pt idx="53">
                  <c:v>18.079899999999999</c:v>
                </c:pt>
                <c:pt idx="54">
                  <c:v>18.863099999999999</c:v>
                </c:pt>
                <c:pt idx="55">
                  <c:v>19.182400000000001</c:v>
                </c:pt>
                <c:pt idx="56">
                  <c:v>18.9298</c:v>
                </c:pt>
                <c:pt idx="57">
                  <c:v>19.094999999999999</c:v>
                </c:pt>
                <c:pt idx="58">
                  <c:v>18.445599999999999</c:v>
                </c:pt>
                <c:pt idx="59">
                  <c:v>18.6312</c:v>
                </c:pt>
                <c:pt idx="60">
                  <c:v>18.421199999999999</c:v>
                </c:pt>
                <c:pt idx="61">
                  <c:v>18.63394928</c:v>
                </c:pt>
                <c:pt idx="62">
                  <c:v>18.326503750000001</c:v>
                </c:pt>
                <c:pt idx="63">
                  <c:v>17.71890831</c:v>
                </c:pt>
                <c:pt idx="64">
                  <c:v>19.00525665</c:v>
                </c:pt>
                <c:pt idx="65">
                  <c:v>18.606533049999999</c:v>
                </c:pt>
                <c:pt idx="66">
                  <c:v>17.781633379999999</c:v>
                </c:pt>
                <c:pt idx="67">
                  <c:v>19.207839969999998</c:v>
                </c:pt>
                <c:pt idx="68">
                  <c:v>18.26186371</c:v>
                </c:pt>
                <c:pt idx="69">
                  <c:v>18.91869926</c:v>
                </c:pt>
                <c:pt idx="70">
                  <c:v>19.39546013</c:v>
                </c:pt>
                <c:pt idx="71">
                  <c:v>18.97170448</c:v>
                </c:pt>
                <c:pt idx="72">
                  <c:v>19.69198961</c:v>
                </c:pt>
                <c:pt idx="73">
                  <c:v>18.042720790000001</c:v>
                </c:pt>
                <c:pt idx="74">
                  <c:v>19.165454860000001</c:v>
                </c:pt>
                <c:pt idx="75">
                  <c:v>18.41304779</c:v>
                </c:pt>
                <c:pt idx="76">
                  <c:v>18.286077500000001</c:v>
                </c:pt>
                <c:pt idx="77">
                  <c:v>18.483667369999999</c:v>
                </c:pt>
                <c:pt idx="78">
                  <c:v>18.666900630000001</c:v>
                </c:pt>
                <c:pt idx="79">
                  <c:v>18.9214859</c:v>
                </c:pt>
                <c:pt idx="80">
                  <c:v>18.090599059999999</c:v>
                </c:pt>
                <c:pt idx="81">
                  <c:v>19.518695829999999</c:v>
                </c:pt>
                <c:pt idx="82">
                  <c:v>19.207839969999998</c:v>
                </c:pt>
                <c:pt idx="83">
                  <c:v>17.844581600000001</c:v>
                </c:pt>
                <c:pt idx="84">
                  <c:v>19.94604301</c:v>
                </c:pt>
                <c:pt idx="85">
                  <c:v>20.248167039999998</c:v>
                </c:pt>
                <c:pt idx="86">
                  <c:v>19.721019739999999</c:v>
                </c:pt>
                <c:pt idx="87">
                  <c:v>18.757820129999999</c:v>
                </c:pt>
                <c:pt idx="88">
                  <c:v>18.151960370000001</c:v>
                </c:pt>
                <c:pt idx="89">
                  <c:v>19.631156919999999</c:v>
                </c:pt>
                <c:pt idx="90">
                  <c:v>18.603794100000002</c:v>
                </c:pt>
                <c:pt idx="91">
                  <c:v>19.753005980000001</c:v>
                </c:pt>
                <c:pt idx="92">
                  <c:v>19.027658460000001</c:v>
                </c:pt>
                <c:pt idx="93">
                  <c:v>19.573404310000001</c:v>
                </c:pt>
                <c:pt idx="94">
                  <c:v>19.13161659</c:v>
                </c:pt>
                <c:pt idx="95">
                  <c:v>19.381168370000001</c:v>
                </c:pt>
                <c:pt idx="96">
                  <c:v>18.890863419999999</c:v>
                </c:pt>
                <c:pt idx="97">
                  <c:v>20.164766310000001</c:v>
                </c:pt>
                <c:pt idx="98">
                  <c:v>18.97169495</c:v>
                </c:pt>
                <c:pt idx="99">
                  <c:v>19.162633899999999</c:v>
                </c:pt>
              </c:numCache>
            </c:numRef>
          </c:xVal>
          <c:yVal>
            <c:numRef>
              <c:f>Propagation!$J$3:$J$102</c:f>
              <c:numCache>
                <c:formatCode>General</c:formatCode>
                <c:ptCount val="100"/>
                <c:pt idx="0">
                  <c:v>0.12818297398990411</c:v>
                </c:pt>
                <c:pt idx="1">
                  <c:v>0.53904485965719351</c:v>
                </c:pt>
                <c:pt idx="2">
                  <c:v>0.37540517999904854</c:v>
                </c:pt>
                <c:pt idx="3">
                  <c:v>4.698600931395764E-2</c:v>
                </c:pt>
                <c:pt idx="4">
                  <c:v>0.10537100567605687</c:v>
                </c:pt>
                <c:pt idx="5">
                  <c:v>0.335375069028855</c:v>
                </c:pt>
                <c:pt idx="6">
                  <c:v>0.38518077929987821</c:v>
                </c:pt>
                <c:pt idx="7">
                  <c:v>0.5529564092357877</c:v>
                </c:pt>
                <c:pt idx="8">
                  <c:v>0.55830953711217612</c:v>
                </c:pt>
                <c:pt idx="9">
                  <c:v>0.5369202881728864</c:v>
                </c:pt>
                <c:pt idx="10">
                  <c:v>0.56627209627586472</c:v>
                </c:pt>
                <c:pt idx="11">
                  <c:v>0.21253349807946439</c:v>
                </c:pt>
                <c:pt idx="12">
                  <c:v>0.44901359107095729</c:v>
                </c:pt>
                <c:pt idx="13">
                  <c:v>0.56699006240363259</c:v>
                </c:pt>
                <c:pt idx="14">
                  <c:v>0.53093441218404369</c:v>
                </c:pt>
                <c:pt idx="15">
                  <c:v>0.54967124733502881</c:v>
                </c:pt>
                <c:pt idx="16">
                  <c:v>0.20025981088431727</c:v>
                </c:pt>
                <c:pt idx="17">
                  <c:v>0.5458540784690028</c:v>
                </c:pt>
                <c:pt idx="18">
                  <c:v>0.55233201607668547</c:v>
                </c:pt>
                <c:pt idx="19">
                  <c:v>0.37475084820797122</c:v>
                </c:pt>
                <c:pt idx="20">
                  <c:v>2.5808011952960005E-2</c:v>
                </c:pt>
                <c:pt idx="21">
                  <c:v>0.48110529745055092</c:v>
                </c:pt>
                <c:pt idx="22">
                  <c:v>0.41526723559045903</c:v>
                </c:pt>
                <c:pt idx="23">
                  <c:v>0.41093716257383783</c:v>
                </c:pt>
                <c:pt idx="24">
                  <c:v>4.3907372443042422E-2</c:v>
                </c:pt>
                <c:pt idx="25">
                  <c:v>0.18998145402152372</c:v>
                </c:pt>
                <c:pt idx="26">
                  <c:v>0.56713455355725029</c:v>
                </c:pt>
                <c:pt idx="27">
                  <c:v>0.54817240557076063</c:v>
                </c:pt>
                <c:pt idx="28">
                  <c:v>0.1895211060957511</c:v>
                </c:pt>
                <c:pt idx="29">
                  <c:v>0.20877917589339998</c:v>
                </c:pt>
                <c:pt idx="30">
                  <c:v>0.56579227815720601</c:v>
                </c:pt>
                <c:pt idx="31">
                  <c:v>0.5424128158141186</c:v>
                </c:pt>
                <c:pt idx="32">
                  <c:v>0.36428426519419072</c:v>
                </c:pt>
                <c:pt idx="33">
                  <c:v>8.2204450952704677E-2</c:v>
                </c:pt>
                <c:pt idx="34">
                  <c:v>0.5196375750339246</c:v>
                </c:pt>
                <c:pt idx="35">
                  <c:v>0.56579227815720601</c:v>
                </c:pt>
                <c:pt idx="36">
                  <c:v>0.28666932650318211</c:v>
                </c:pt>
                <c:pt idx="37">
                  <c:v>0.29638441783999936</c:v>
                </c:pt>
                <c:pt idx="38">
                  <c:v>0.51081950512049201</c:v>
                </c:pt>
                <c:pt idx="39">
                  <c:v>0.5286021636936804</c:v>
                </c:pt>
                <c:pt idx="40">
                  <c:v>0.31186868662619205</c:v>
                </c:pt>
                <c:pt idx="41">
                  <c:v>0.19958296751388713</c:v>
                </c:pt>
                <c:pt idx="42">
                  <c:v>0.13054103543534851</c:v>
                </c:pt>
                <c:pt idx="43">
                  <c:v>8.9107986000028033E-2</c:v>
                </c:pt>
                <c:pt idx="44">
                  <c:v>0.48088980971257084</c:v>
                </c:pt>
                <c:pt idx="45">
                  <c:v>0.49845333855894131</c:v>
                </c:pt>
                <c:pt idx="46">
                  <c:v>0.24774148289366418</c:v>
                </c:pt>
                <c:pt idx="47">
                  <c:v>0.44395607519625485</c:v>
                </c:pt>
                <c:pt idx="48">
                  <c:v>0.15150330235631501</c:v>
                </c:pt>
                <c:pt idx="49">
                  <c:v>0.54462638703706545</c:v>
                </c:pt>
                <c:pt idx="50">
                  <c:v>0.36164855484973629</c:v>
                </c:pt>
                <c:pt idx="51">
                  <c:v>0.54107498312045832</c:v>
                </c:pt>
                <c:pt idx="52">
                  <c:v>0.47982472904293361</c:v>
                </c:pt>
                <c:pt idx="53">
                  <c:v>0.26978163558796081</c:v>
                </c:pt>
                <c:pt idx="54">
                  <c:v>0.56432308388760555</c:v>
                </c:pt>
                <c:pt idx="55">
                  <c:v>0.53398793695652558</c:v>
                </c:pt>
                <c:pt idx="56">
                  <c:v>0.56743691046680622</c:v>
                </c:pt>
                <c:pt idx="57">
                  <c:v>0.55335615074931421</c:v>
                </c:pt>
                <c:pt idx="58">
                  <c:v>0.4443772118286945</c:v>
                </c:pt>
                <c:pt idx="59">
                  <c:v>0.5161735257766441</c:v>
                </c:pt>
                <c:pt idx="60">
                  <c:v>0.43346044970291503</c:v>
                </c:pt>
                <c:pt idx="61">
                  <c:v>0.51704900588088654</c:v>
                </c:pt>
                <c:pt idx="62">
                  <c:v>0.3891085293380846</c:v>
                </c:pt>
                <c:pt idx="63">
                  <c:v>0.12641745043442501</c:v>
                </c:pt>
                <c:pt idx="64">
                  <c:v>0.5648176370331397</c:v>
                </c:pt>
                <c:pt idx="65">
                  <c:v>0.50803690928313938</c:v>
                </c:pt>
                <c:pt idx="66">
                  <c:v>0.14697004345700579</c:v>
                </c:pt>
                <c:pt idx="67">
                  <c:v>0.5269462464198954</c:v>
                </c:pt>
                <c:pt idx="68">
                  <c:v>0.35772227364203213</c:v>
                </c:pt>
                <c:pt idx="69">
                  <c:v>0.5672715805481332</c:v>
                </c:pt>
                <c:pt idx="70">
                  <c:v>0.45886544798882672</c:v>
                </c:pt>
                <c:pt idx="71">
                  <c:v>0.56678642425983916</c:v>
                </c:pt>
                <c:pt idx="72">
                  <c:v>0.31889857537490474</c:v>
                </c:pt>
                <c:pt idx="73">
                  <c:v>0.25257849407079819</c:v>
                </c:pt>
                <c:pt idx="74">
                  <c:v>0.53833912960023123</c:v>
                </c:pt>
                <c:pt idx="75">
                  <c:v>0.42975779170794498</c:v>
                </c:pt>
                <c:pt idx="76">
                  <c:v>0.36953708353485964</c:v>
                </c:pt>
                <c:pt idx="77">
                  <c:v>0.46085052431791451</c:v>
                </c:pt>
                <c:pt idx="78">
                  <c:v>0.5270307078891483</c:v>
                </c:pt>
                <c:pt idx="79">
                  <c:v>0.56732637622110749</c:v>
                </c:pt>
                <c:pt idx="80">
                  <c:v>0.27480343104538718</c:v>
                </c:pt>
                <c:pt idx="81">
                  <c:v>0.40307965590132944</c:v>
                </c:pt>
                <c:pt idx="82">
                  <c:v>0.5269462464198954</c:v>
                </c:pt>
                <c:pt idx="83">
                  <c:v>0.16959289206206374</c:v>
                </c:pt>
                <c:pt idx="84">
                  <c:v>0.20267532783243083</c:v>
                </c:pt>
                <c:pt idx="85">
                  <c:v>9.974123909109453E-2</c:v>
                </c:pt>
                <c:pt idx="86">
                  <c:v>0.30480974309222358</c:v>
                </c:pt>
                <c:pt idx="87">
                  <c:v>0.54928884172648884</c:v>
                </c:pt>
                <c:pt idx="88">
                  <c:v>0.30410047664194767</c:v>
                </c:pt>
                <c:pt idx="89">
                  <c:v>0.34863610484621604</c:v>
                </c:pt>
                <c:pt idx="90">
                  <c:v>0.50710288053902142</c:v>
                </c:pt>
                <c:pt idx="91">
                  <c:v>0.28943387445888541</c:v>
                </c:pt>
                <c:pt idx="92">
                  <c:v>0.56279282325150881</c:v>
                </c:pt>
                <c:pt idx="93">
                  <c:v>0.37681023989191975</c:v>
                </c:pt>
                <c:pt idx="94">
                  <c:v>0.546184199443707</c:v>
                </c:pt>
                <c:pt idx="95">
                  <c:v>0.46489012354994275</c:v>
                </c:pt>
                <c:pt idx="96">
                  <c:v>0.56623601699292603</c:v>
                </c:pt>
                <c:pt idx="97">
                  <c:v>0.12356394375026745</c:v>
                </c:pt>
                <c:pt idx="98">
                  <c:v>0.56678680104251977</c:v>
                </c:pt>
                <c:pt idx="99">
                  <c:v>0.53903652619824383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7-46B8-81FC-80B04274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944352"/>
        <c:axId val="2041938592"/>
      </c:scatterChart>
      <c:valAx>
        <c:axId val="20419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38592"/>
        <c:crosses val="autoZero"/>
        <c:crossBetween val="midCat"/>
      </c:valAx>
      <c:valAx>
        <c:axId val="20419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Propagation!$K$2</c:f>
              <c:strCache>
                <c:ptCount val="1"/>
                <c:pt idx="0">
                  <c:v>CDF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Propagation!$I$3:$I$102</c:f>
              <c:numCache>
                <c:formatCode>General</c:formatCode>
                <c:ptCount val="100"/>
                <c:pt idx="0">
                  <c:v>20.149899999999999</c:v>
                </c:pt>
                <c:pt idx="1">
                  <c:v>19.162600000000001</c:v>
                </c:pt>
                <c:pt idx="2">
                  <c:v>19.5763</c:v>
                </c:pt>
                <c:pt idx="3">
                  <c:v>20.506499999999999</c:v>
                </c:pt>
                <c:pt idx="4">
                  <c:v>20.2273</c:v>
                </c:pt>
                <c:pt idx="5">
                  <c:v>18.216200000000001</c:v>
                </c:pt>
                <c:pt idx="6">
                  <c:v>19.556100000000001</c:v>
                </c:pt>
                <c:pt idx="7">
                  <c:v>18.777200000000001</c:v>
                </c:pt>
                <c:pt idx="8">
                  <c:v>18.810400000000001</c:v>
                </c:pt>
                <c:pt idx="9">
                  <c:v>19.171099999999999</c:v>
                </c:pt>
                <c:pt idx="10">
                  <c:v>18.982900000000001</c:v>
                </c:pt>
                <c:pt idx="11">
                  <c:v>19.922499999999999</c:v>
                </c:pt>
                <c:pt idx="12">
                  <c:v>19.418299999999999</c:v>
                </c:pt>
                <c:pt idx="13">
                  <c:v>18.966100000000001</c:v>
                </c:pt>
                <c:pt idx="14">
                  <c:v>19.1937</c:v>
                </c:pt>
                <c:pt idx="15">
                  <c:v>19.114699999999999</c:v>
                </c:pt>
                <c:pt idx="16">
                  <c:v>19.951899999999998</c:v>
                </c:pt>
                <c:pt idx="17">
                  <c:v>18.741299999999999</c:v>
                </c:pt>
                <c:pt idx="18">
                  <c:v>19.1007</c:v>
                </c:pt>
                <c:pt idx="19">
                  <c:v>18.296800000000001</c:v>
                </c:pt>
                <c:pt idx="20">
                  <c:v>17.189399999999999</c:v>
                </c:pt>
                <c:pt idx="21">
                  <c:v>19.341200000000001</c:v>
                </c:pt>
                <c:pt idx="22">
                  <c:v>19.492799999999999</c:v>
                </c:pt>
                <c:pt idx="23">
                  <c:v>18.372399999999999</c:v>
                </c:pt>
                <c:pt idx="24">
                  <c:v>20.527699999999999</c:v>
                </c:pt>
                <c:pt idx="25">
                  <c:v>17.897200000000002</c:v>
                </c:pt>
                <c:pt idx="26">
                  <c:v>18.9131</c:v>
                </c:pt>
                <c:pt idx="27">
                  <c:v>18.752300000000002</c:v>
                </c:pt>
                <c:pt idx="28">
                  <c:v>19.978400000000001</c:v>
                </c:pt>
                <c:pt idx="29">
                  <c:v>19.9314</c:v>
                </c:pt>
                <c:pt idx="30">
                  <c:v>18.991299999999999</c:v>
                </c:pt>
                <c:pt idx="31">
                  <c:v>19.148499999999999</c:v>
                </c:pt>
                <c:pt idx="32">
                  <c:v>18.275300000000001</c:v>
                </c:pt>
                <c:pt idx="33">
                  <c:v>17.555299999999999</c:v>
                </c:pt>
                <c:pt idx="34">
                  <c:v>18.642199999999999</c:v>
                </c:pt>
                <c:pt idx="35">
                  <c:v>18.991299999999999</c:v>
                </c:pt>
                <c:pt idx="36">
                  <c:v>19.758800000000001</c:v>
                </c:pt>
                <c:pt idx="37">
                  <c:v>19.738499999999998</c:v>
                </c:pt>
                <c:pt idx="38">
                  <c:v>18.614799999999999</c:v>
                </c:pt>
                <c:pt idx="39">
                  <c:v>18.6724</c:v>
                </c:pt>
                <c:pt idx="40">
                  <c:v>18.167999999999999</c:v>
                </c:pt>
                <c:pt idx="41">
                  <c:v>17.9209</c:v>
                </c:pt>
                <c:pt idx="42">
                  <c:v>17.731999999999999</c:v>
                </c:pt>
                <c:pt idx="43">
                  <c:v>20.29</c:v>
                </c:pt>
                <c:pt idx="44">
                  <c:v>18.532699999999998</c:v>
                </c:pt>
                <c:pt idx="45">
                  <c:v>18.5792</c:v>
                </c:pt>
                <c:pt idx="46">
                  <c:v>18.0321</c:v>
                </c:pt>
                <c:pt idx="47">
                  <c:v>19.4298</c:v>
                </c:pt>
                <c:pt idx="48">
                  <c:v>17.794699999999999</c:v>
                </c:pt>
                <c:pt idx="49">
                  <c:v>18.735700000000001</c:v>
                </c:pt>
                <c:pt idx="50">
                  <c:v>18.2699</c:v>
                </c:pt>
                <c:pt idx="51">
                  <c:v>19.154199999999999</c:v>
                </c:pt>
                <c:pt idx="52">
                  <c:v>18.53</c:v>
                </c:pt>
                <c:pt idx="53">
                  <c:v>18.079899999999999</c:v>
                </c:pt>
                <c:pt idx="54">
                  <c:v>18.863099999999999</c:v>
                </c:pt>
                <c:pt idx="55">
                  <c:v>19.182400000000001</c:v>
                </c:pt>
                <c:pt idx="56">
                  <c:v>18.9298</c:v>
                </c:pt>
                <c:pt idx="57">
                  <c:v>19.094999999999999</c:v>
                </c:pt>
                <c:pt idx="58">
                  <c:v>18.445599999999999</c:v>
                </c:pt>
                <c:pt idx="59">
                  <c:v>18.6312</c:v>
                </c:pt>
                <c:pt idx="60">
                  <c:v>18.421199999999999</c:v>
                </c:pt>
                <c:pt idx="61">
                  <c:v>18.63394928</c:v>
                </c:pt>
                <c:pt idx="62">
                  <c:v>18.326503750000001</c:v>
                </c:pt>
                <c:pt idx="63">
                  <c:v>17.71890831</c:v>
                </c:pt>
                <c:pt idx="64">
                  <c:v>19.00525665</c:v>
                </c:pt>
                <c:pt idx="65">
                  <c:v>18.606533049999999</c:v>
                </c:pt>
                <c:pt idx="66">
                  <c:v>17.781633379999999</c:v>
                </c:pt>
                <c:pt idx="67">
                  <c:v>19.207839969999998</c:v>
                </c:pt>
                <c:pt idx="68">
                  <c:v>18.26186371</c:v>
                </c:pt>
                <c:pt idx="69">
                  <c:v>18.91869926</c:v>
                </c:pt>
                <c:pt idx="70">
                  <c:v>19.39546013</c:v>
                </c:pt>
                <c:pt idx="71">
                  <c:v>18.97170448</c:v>
                </c:pt>
                <c:pt idx="72">
                  <c:v>19.69198961</c:v>
                </c:pt>
                <c:pt idx="73">
                  <c:v>18.042720790000001</c:v>
                </c:pt>
                <c:pt idx="74">
                  <c:v>19.165454860000001</c:v>
                </c:pt>
                <c:pt idx="75">
                  <c:v>18.41304779</c:v>
                </c:pt>
                <c:pt idx="76">
                  <c:v>18.286077500000001</c:v>
                </c:pt>
                <c:pt idx="77">
                  <c:v>18.483667369999999</c:v>
                </c:pt>
                <c:pt idx="78">
                  <c:v>18.666900630000001</c:v>
                </c:pt>
                <c:pt idx="79">
                  <c:v>18.9214859</c:v>
                </c:pt>
                <c:pt idx="80">
                  <c:v>18.090599059999999</c:v>
                </c:pt>
                <c:pt idx="81">
                  <c:v>19.518695829999999</c:v>
                </c:pt>
                <c:pt idx="82">
                  <c:v>19.207839969999998</c:v>
                </c:pt>
                <c:pt idx="83">
                  <c:v>17.844581600000001</c:v>
                </c:pt>
                <c:pt idx="84">
                  <c:v>19.94604301</c:v>
                </c:pt>
                <c:pt idx="85">
                  <c:v>20.248167039999998</c:v>
                </c:pt>
                <c:pt idx="86">
                  <c:v>19.721019739999999</c:v>
                </c:pt>
                <c:pt idx="87">
                  <c:v>18.757820129999999</c:v>
                </c:pt>
                <c:pt idx="88">
                  <c:v>18.151960370000001</c:v>
                </c:pt>
                <c:pt idx="89">
                  <c:v>19.631156919999999</c:v>
                </c:pt>
                <c:pt idx="90">
                  <c:v>18.603794100000002</c:v>
                </c:pt>
                <c:pt idx="91">
                  <c:v>19.753005980000001</c:v>
                </c:pt>
                <c:pt idx="92">
                  <c:v>19.027658460000001</c:v>
                </c:pt>
                <c:pt idx="93">
                  <c:v>19.573404310000001</c:v>
                </c:pt>
                <c:pt idx="94">
                  <c:v>19.13161659</c:v>
                </c:pt>
                <c:pt idx="95">
                  <c:v>19.381168370000001</c:v>
                </c:pt>
                <c:pt idx="96">
                  <c:v>18.890863419999999</c:v>
                </c:pt>
                <c:pt idx="97">
                  <c:v>20.164766310000001</c:v>
                </c:pt>
                <c:pt idx="98">
                  <c:v>18.97169495</c:v>
                </c:pt>
                <c:pt idx="99">
                  <c:v>19.162633899999999</c:v>
                </c:pt>
              </c:numCache>
            </c:numRef>
          </c:xVal>
          <c:yVal>
            <c:numRef>
              <c:f>Propagation!$K$3:$K$102</c:f>
              <c:numCache>
                <c:formatCode>General</c:formatCode>
                <c:ptCount val="100"/>
                <c:pt idx="0">
                  <c:v>0.95773177643904617</c:v>
                </c:pt>
                <c:pt idx="1">
                  <c:v>0.62573655660205629</c:v>
                </c:pt>
                <c:pt idx="2">
                  <c:v>0.81833623289418855</c:v>
                </c:pt>
                <c:pt idx="3">
                  <c:v>0.9871987863081424</c:v>
                </c:pt>
                <c:pt idx="4">
                  <c:v>0.96675059964548615</c:v>
                </c:pt>
                <c:pt idx="5">
                  <c:v>0.15253821383475363</c:v>
                </c:pt>
                <c:pt idx="6">
                  <c:v>0.81065420922355758</c:v>
                </c:pt>
                <c:pt idx="7">
                  <c:v>0.40996959901610774</c:v>
                </c:pt>
                <c:pt idx="8">
                  <c:v>0.42841989973288097</c:v>
                </c:pt>
                <c:pt idx="9">
                  <c:v>0.63030945824422946</c:v>
                </c:pt>
                <c:pt idx="10">
                  <c:v>0.52590154604574302</c:v>
                </c:pt>
                <c:pt idx="11">
                  <c:v>0.91946605329830133</c:v>
                </c:pt>
                <c:pt idx="12">
                  <c:v>0.75310663131238065</c:v>
                </c:pt>
                <c:pt idx="13">
                  <c:v>0.51638169216080165</c:v>
                </c:pt>
                <c:pt idx="14">
                  <c:v>0.64237712918882717</c:v>
                </c:pt>
                <c:pt idx="15">
                  <c:v>0.59965254465901485</c:v>
                </c:pt>
                <c:pt idx="16">
                  <c:v>0.92553321044880033</c:v>
                </c:pt>
                <c:pt idx="17">
                  <c:v>0.39024193889341241</c:v>
                </c:pt>
                <c:pt idx="18">
                  <c:v>0.59193828187194164</c:v>
                </c:pt>
                <c:pt idx="19">
                  <c:v>0.1811582633372831</c:v>
                </c:pt>
                <c:pt idx="20">
                  <c:v>6.4564613583887268E-3</c:v>
                </c:pt>
                <c:pt idx="21">
                  <c:v>0.71722883840502105</c:v>
                </c:pt>
                <c:pt idx="22">
                  <c:v>0.78531485159461611</c:v>
                </c:pt>
                <c:pt idx="23">
                  <c:v>0.21086487086234459</c:v>
                </c:pt>
                <c:pt idx="24">
                  <c:v>0.98816196058129124</c:v>
                </c:pt>
                <c:pt idx="25">
                  <c:v>6.9521532719429319E-2</c:v>
                </c:pt>
                <c:pt idx="26">
                  <c:v>0.4863131515074447</c:v>
                </c:pt>
                <c:pt idx="27">
                  <c:v>0.39625919831060763</c:v>
                </c:pt>
                <c:pt idx="28">
                  <c:v>0.93069711200565119</c:v>
                </c:pt>
                <c:pt idx="29">
                  <c:v>0.92134087011076582</c:v>
                </c:pt>
                <c:pt idx="30">
                  <c:v>0.53065627270079241</c:v>
                </c:pt>
                <c:pt idx="31">
                  <c:v>0.61811204905901507</c:v>
                </c:pt>
                <c:pt idx="32">
                  <c:v>0.17321354788298471</c:v>
                </c:pt>
                <c:pt idx="33">
                  <c:v>2.4667000943806087E-2</c:v>
                </c:pt>
                <c:pt idx="34">
                  <c:v>0.33736999518366617</c:v>
                </c:pt>
                <c:pt idx="35">
                  <c:v>0.53065627270079241</c:v>
                </c:pt>
                <c:pt idx="36">
                  <c:v>0.87872499633925971</c:v>
                </c:pt>
                <c:pt idx="37">
                  <c:v>0.87280713739111904</c:v>
                </c:pt>
                <c:pt idx="38">
                  <c:v>0.3232512906717353</c:v>
                </c:pt>
                <c:pt idx="39">
                  <c:v>0.35320046357456036</c:v>
                </c:pt>
                <c:pt idx="40">
                  <c:v>0.13694039127735921</c:v>
                </c:pt>
                <c:pt idx="41">
                  <c:v>7.4137373324389563E-2</c:v>
                </c:pt>
                <c:pt idx="42">
                  <c:v>4.3232246532124971E-2</c:v>
                </c:pt>
                <c:pt idx="43">
                  <c:v>0.97283730937521518</c:v>
                </c:pt>
                <c:pt idx="44">
                  <c:v>0.28250770498843397</c:v>
                </c:pt>
                <c:pt idx="45">
                  <c:v>0.30528329389452025</c:v>
                </c:pt>
                <c:pt idx="46">
                  <c:v>9.8963902493683698E-2</c:v>
                </c:pt>
                <c:pt idx="47">
                  <c:v>0.7582412664854139</c:v>
                </c:pt>
                <c:pt idx="48">
                  <c:v>5.2063882047133428E-2</c:v>
                </c:pt>
                <c:pt idx="49">
                  <c:v>0.38718857873512014</c:v>
                </c:pt>
                <c:pt idx="50">
                  <c:v>0.17125352824492493</c:v>
                </c:pt>
                <c:pt idx="51">
                  <c:v>0.62120000463285596</c:v>
                </c:pt>
                <c:pt idx="52">
                  <c:v>0.28121073929828627</c:v>
                </c:pt>
                <c:pt idx="53">
                  <c:v>0.11132998623902951</c:v>
                </c:pt>
                <c:pt idx="54">
                  <c:v>0.45801484238990786</c:v>
                </c:pt>
                <c:pt idx="55">
                  <c:v>0.63636020486417233</c:v>
                </c:pt>
                <c:pt idx="56">
                  <c:v>0.49578726850574634</c:v>
                </c:pt>
                <c:pt idx="57">
                  <c:v>0.5887870542348741</c:v>
                </c:pt>
                <c:pt idx="58">
                  <c:v>0.24218170029485409</c:v>
                </c:pt>
                <c:pt idx="59">
                  <c:v>0.33167293913910156</c:v>
                </c:pt>
                <c:pt idx="60">
                  <c:v>0.23147155787353388</c:v>
                </c:pt>
                <c:pt idx="61">
                  <c:v>0.33309324963020992</c:v>
                </c:pt>
                <c:pt idx="62">
                  <c:v>0.19250335880584704</c:v>
                </c:pt>
                <c:pt idx="63">
                  <c:v>4.1550331906975803E-2</c:v>
                </c:pt>
                <c:pt idx="64">
                  <c:v>0.53854629331243031</c:v>
                </c:pt>
                <c:pt idx="65">
                  <c:v>0.31903983509589706</c:v>
                </c:pt>
                <c:pt idx="66">
                  <c:v>5.0113956972296619E-2</c:v>
                </c:pt>
                <c:pt idx="67">
                  <c:v>0.64985654628326839</c:v>
                </c:pt>
                <c:pt idx="68">
                  <c:v>0.16836298917437334</c:v>
                </c:pt>
                <c:pt idx="69">
                  <c:v>0.48948908572580796</c:v>
                </c:pt>
                <c:pt idx="70">
                  <c:v>0.74273820673585411</c:v>
                </c:pt>
                <c:pt idx="71">
                  <c:v>0.51955882277486176</c:v>
                </c:pt>
                <c:pt idx="72">
                  <c:v>0.85849978255550652</c:v>
                </c:pt>
                <c:pt idx="73">
                  <c:v>0.10162076694942612</c:v>
                </c:pt>
                <c:pt idx="74">
                  <c:v>0.62727444872326277</c:v>
                </c:pt>
                <c:pt idx="75">
                  <c:v>0.2279529718352592</c:v>
                </c:pt>
                <c:pt idx="76">
                  <c:v>0.17716793757990909</c:v>
                </c:pt>
                <c:pt idx="77">
                  <c:v>0.25941382766076582</c:v>
                </c:pt>
                <c:pt idx="78">
                  <c:v>0.35029779304473252</c:v>
                </c:pt>
                <c:pt idx="79">
                  <c:v>0.49106994581954649</c:v>
                </c:pt>
                <c:pt idx="80">
                  <c:v>0.11424323404104628</c:v>
                </c:pt>
                <c:pt idx="81">
                  <c:v>0.79591115218994102</c:v>
                </c:pt>
                <c:pt idx="82">
                  <c:v>0.64985654628326839</c:v>
                </c:pt>
                <c:pt idx="83">
                  <c:v>6.0067154671343582E-2</c:v>
                </c:pt>
                <c:pt idx="84">
                  <c:v>0.92435322422023147</c:v>
                </c:pt>
                <c:pt idx="85">
                  <c:v>0.96889026192182448</c:v>
                </c:pt>
                <c:pt idx="86">
                  <c:v>0.86755269558375692</c:v>
                </c:pt>
                <c:pt idx="87">
                  <c:v>0.39928827720612137</c:v>
                </c:pt>
                <c:pt idx="88">
                  <c:v>0.13200048016949137</c:v>
                </c:pt>
                <c:pt idx="89">
                  <c:v>0.83819659242518862</c:v>
                </c:pt>
                <c:pt idx="90">
                  <c:v>0.31764962516608775</c:v>
                </c:pt>
                <c:pt idx="91">
                  <c:v>0.87705602296901897</c:v>
                </c:pt>
                <c:pt idx="92">
                  <c:v>0.55117760614475708</c:v>
                </c:pt>
                <c:pt idx="93">
                  <c:v>0.81724714128645282</c:v>
                </c:pt>
                <c:pt idx="94">
                  <c:v>0.60892202927556793</c:v>
                </c:pt>
                <c:pt idx="95">
                  <c:v>0.73613702653076241</c:v>
                </c:pt>
                <c:pt idx="96">
                  <c:v>0.47371096083679892</c:v>
                </c:pt>
                <c:pt idx="97">
                  <c:v>0.95960291001816533</c:v>
                </c:pt>
                <c:pt idx="98">
                  <c:v>0.51955342129844317</c:v>
                </c:pt>
                <c:pt idx="99">
                  <c:v>0.62575483008154875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E-4A15-B32E-86D796CE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40032"/>
        <c:axId val="2041041472"/>
      </c:scatterChart>
      <c:valAx>
        <c:axId val="20410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41472"/>
        <c:crosses val="autoZero"/>
        <c:crossBetween val="midCat"/>
      </c:valAx>
      <c:valAx>
        <c:axId val="20410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Incertitude sur </a:t>
            </a:r>
            <a:r>
              <a:rPr lang="el-GR"/>
              <a:t>δ</a:t>
            </a:r>
            <a:r>
              <a:rPr lang="en-CA" sz="1000"/>
              <a:t>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E=S-D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'Calcul Erreur'!$J$11</c:f>
                <c:numCache>
                  <c:formatCode>General</c:formatCode>
                  <c:ptCount val="1"/>
                  <c:pt idx="0">
                    <c:v>1.4135766657179212</c:v>
                  </c:pt>
                </c:numCache>
              </c:numRef>
            </c:plus>
            <c:minus>
              <c:numRef>
                <c:f>'Calcul Erreur'!$J$11</c:f>
                <c:numCache>
                  <c:formatCode>General</c:formatCode>
                  <c:ptCount val="1"/>
                  <c:pt idx="0">
                    <c:v>1.4135766657179212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'Calcul Erreur'!$J$6</c:f>
              <c:numCache>
                <c:formatCode>General</c:formatCode>
                <c:ptCount val="1"/>
                <c:pt idx="0">
                  <c:v>1.0199999999999996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8-41BA-8BAD-B34D06D0C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011967"/>
        <c:axId val="1632014847"/>
      </c:scatterChart>
      <c:valAx>
        <c:axId val="163201196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1632014847"/>
        <c:crosses val="autoZero"/>
        <c:crossBetween val="midCat"/>
      </c:valAx>
      <c:valAx>
        <c:axId val="163201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E=S-D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11</xdr:row>
      <xdr:rowOff>15240</xdr:rowOff>
    </xdr:from>
    <xdr:to>
      <xdr:col>7</xdr:col>
      <xdr:colOff>441960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3150A-9307-8620-5B82-2C263A6C0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213360</xdr:colOff>
      <xdr:row>25</xdr:row>
      <xdr:rowOff>144780</xdr:rowOff>
    </xdr:from>
    <xdr:to>
      <xdr:col>7</xdr:col>
      <xdr:colOff>396240</xdr:colOff>
      <xdr:row>38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2CAC18-27A0-432F-8473-6A4175FFD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12</xdr:row>
      <xdr:rowOff>148590</xdr:rowOff>
    </xdr:from>
    <xdr:to>
      <xdr:col>16</xdr:col>
      <xdr:colOff>1051560</xdr:colOff>
      <xdr:row>27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9798-7EF7-6C48-8E2E-E353F5802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304800</xdr:colOff>
      <xdr:row>29</xdr:row>
      <xdr:rowOff>160020</xdr:rowOff>
    </xdr:from>
    <xdr:to>
      <xdr:col>16</xdr:col>
      <xdr:colOff>1051560</xdr:colOff>
      <xdr:row>44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00AC3F-A78B-491E-9248-A22DF9402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294640</xdr:colOff>
      <xdr:row>1</xdr:row>
      <xdr:rowOff>7620</xdr:rowOff>
    </xdr:from>
    <xdr:to>
      <xdr:col>20</xdr:col>
      <xdr:colOff>322580</xdr:colOff>
      <xdr:row>23</xdr:row>
      <xdr:rowOff>86360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BC512-22C8-482F-8775-75BF02155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icco\Desktop\POLYMTL%20-%20H2024\MEC8211\DEVOIR%203\MEC8211DEV3\bin\Calculs.xlsx" TargetMode="External"/><Relationship Id="rId1" Type="http://schemas.openxmlformats.org/officeDocument/2006/relationships/externalLinkPath" Target="/Users/picco/Desktop/POLYMTL%20-%20H2024/MEC8211/DEVOIR%203/MEC8211DEV3/bin/Calcu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culs"/>
      <sheetName val="Monte-Carlo"/>
      <sheetName val="Données"/>
    </sheetNames>
    <sheetDataSet>
      <sheetData sheetId="0">
        <row r="32">
          <cell r="D32">
            <v>-54.062185129918646</v>
          </cell>
        </row>
        <row r="37">
          <cell r="D37">
            <v>39.351498826031808</v>
          </cell>
        </row>
        <row r="39">
          <cell r="D39">
            <v>43.297217483647891</v>
          </cell>
        </row>
      </sheetData>
      <sheetData sheetId="1" refreshError="1"/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D3D6FD34-5846-4E65-BFD9-5A32F62AA3D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A076EB-DA32-45AF-8A8A-A5DD2EA3535E}" name="FORCES_random_seed0_150" displayName="FORCES_random_seed0_150" ref="A1:E107" tableType="queryTable" totalsRowShown="0">
  <autoFilter ref="A1:E107" xr:uid="{7BA076EB-DA32-45AF-8A8A-A5DD2EA3535E}"/>
  <tableColumns count="5">
    <tableColumn id="1" xr3:uid="{21128261-F255-4DCC-9539-D1162428BB4F}" uniqueName="1" name="Column1" queryTableFieldId="1" dataDxfId="4"/>
    <tableColumn id="2" xr3:uid="{AF8D310F-7014-47FA-8270-EAD52C89484B}" uniqueName="2" name="Column2" queryTableFieldId="2" dataDxfId="3"/>
    <tableColumn id="3" xr3:uid="{100E95DF-16AE-4E64-A3DF-FFC69806C7B6}" uniqueName="3" name="Column3" queryTableFieldId="3" dataDxfId="2"/>
    <tableColumn id="4" xr3:uid="{C5F6FBEC-4DBA-4F83-9F74-7836022ECBF6}" uniqueName="4" name="Column4" queryTableFieldId="4" dataDxfId="1"/>
    <tableColumn id="5" xr3:uid="{D3F4E21A-3273-47AB-B8A3-9D4A141EB4C4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8C3A-9E70-450D-A6BE-44C05C078166}">
  <dimension ref="A1:Q105"/>
  <sheetViews>
    <sheetView tabSelected="1" zoomScale="85" zoomScaleNormal="85" workbookViewId="0">
      <selection activeCell="T19" sqref="T19"/>
    </sheetView>
  </sheetViews>
  <sheetFormatPr defaultColWidth="9.109375" defaultRowHeight="14.4" x14ac:dyDescent="0.3"/>
  <cols>
    <col min="1" max="1" width="17.109375" customWidth="1"/>
    <col min="2" max="2" width="10.109375" bestFit="1" customWidth="1"/>
    <col min="4" max="4" width="12.44140625" bestFit="1" customWidth="1"/>
    <col min="5" max="5" width="15.44140625" customWidth="1"/>
    <col min="6" max="6" width="14" customWidth="1"/>
    <col min="7" max="7" width="12.109375" bestFit="1" customWidth="1"/>
    <col min="9" max="9" width="14.6640625" customWidth="1"/>
    <col min="12" max="12" width="12.6640625" customWidth="1"/>
    <col min="13" max="13" width="9.109375" customWidth="1"/>
    <col min="14" max="14" width="17.44140625" customWidth="1"/>
    <col min="15" max="15" width="19.44140625" customWidth="1"/>
    <col min="17" max="17" width="19.33203125" customWidth="1"/>
  </cols>
  <sheetData>
    <row r="1" spans="1:17" x14ac:dyDescent="0.3">
      <c r="A1" s="14" t="s">
        <v>6</v>
      </c>
      <c r="B1" s="9"/>
      <c r="C1" s="9"/>
      <c r="D1" s="9"/>
      <c r="E1" s="9"/>
      <c r="F1" s="9"/>
      <c r="G1" s="9"/>
      <c r="H1" s="10"/>
      <c r="I1" s="11" t="s">
        <v>7</v>
      </c>
      <c r="J1" s="12"/>
      <c r="K1" s="12"/>
      <c r="L1" s="12"/>
      <c r="M1" s="12"/>
      <c r="N1" s="12"/>
      <c r="O1" s="12"/>
      <c r="P1" s="12"/>
      <c r="Q1" s="13"/>
    </row>
    <row r="2" spans="1:17" ht="28.8" x14ac:dyDescent="0.3">
      <c r="A2" s="22" t="s">
        <v>13</v>
      </c>
      <c r="B2" s="23" t="s">
        <v>0</v>
      </c>
      <c r="C2" s="23" t="s">
        <v>1</v>
      </c>
      <c r="G2" s="45" t="s">
        <v>160</v>
      </c>
      <c r="H2" s="4"/>
      <c r="I2" s="20" t="s">
        <v>14</v>
      </c>
      <c r="J2" s="21" t="s">
        <v>0</v>
      </c>
      <c r="K2" s="21" t="s">
        <v>1</v>
      </c>
      <c r="L2" s="21" t="s">
        <v>10</v>
      </c>
      <c r="M2" s="18"/>
      <c r="Q2" s="4"/>
    </row>
    <row r="3" spans="1:17" x14ac:dyDescent="0.3">
      <c r="A3" s="43">
        <v>154.41013090000001</v>
      </c>
      <c r="B3" s="1">
        <f>_xlfn.NORM.DIST(A3,$F$3,$F$4,FALSE)</f>
        <v>3.7904733279979785E-2</v>
      </c>
      <c r="C3" s="1">
        <f>_xlfn.NORM.DIST(A3,$F$3,$F$4,TRUE)</f>
        <v>0.9545735888752197</v>
      </c>
      <c r="E3" s="16" t="s">
        <v>5</v>
      </c>
      <c r="F3" s="44">
        <f>AVERAGE(A3:A224)</f>
        <v>150.14952003799999</v>
      </c>
      <c r="G3" s="45">
        <v>150</v>
      </c>
      <c r="H3" s="4"/>
      <c r="I3" s="42">
        <v>20.149899999999999</v>
      </c>
      <c r="J3" s="1">
        <f>_xlfn.NORM.DIST(I3,$O$3,$O$4,FALSE)</f>
        <v>0.12818297398990411</v>
      </c>
      <c r="K3" s="1">
        <f>_xlfn.NORM.DIST(I3,$O$3,$O$4,TRUE)</f>
        <v>0.95773177643904617</v>
      </c>
      <c r="L3" s="1">
        <f>(I3-$O$3)^2</f>
        <v>1.4705834088836058</v>
      </c>
      <c r="N3" s="40" t="s">
        <v>40</v>
      </c>
      <c r="O3" s="1">
        <f>AVERAGE(I3:I224)</f>
        <v>18.9372238648</v>
      </c>
      <c r="Q3" s="4"/>
    </row>
    <row r="4" spans="1:17" x14ac:dyDescent="0.3">
      <c r="A4" s="43">
        <v>151.000393</v>
      </c>
      <c r="B4" s="1">
        <f t="shared" ref="B4:B67" si="0">_xlfn.NORM.DIST(A4,$F$3,$F$4,FALSE)</f>
        <v>0.14955410962950041</v>
      </c>
      <c r="C4" s="1">
        <f t="shared" ref="C4:C67" si="1">_xlfn.NORM.DIST(A4,$F$3,$F$4,TRUE)</f>
        <v>0.63220063322308662</v>
      </c>
      <c r="E4" s="16" t="s">
        <v>4</v>
      </c>
      <c r="F4" s="44">
        <f>_xlfn.STDEV.P(A3:A224)</f>
        <v>2.5197056126178632</v>
      </c>
      <c r="G4" s="45">
        <v>2.5</v>
      </c>
      <c r="H4" s="4"/>
      <c r="I4" s="42">
        <v>19.162600000000001</v>
      </c>
      <c r="J4" s="1">
        <f t="shared" ref="J4:J67" si="2">_xlfn.NORM.DIST(I4,$O$3,$O$4,FALSE)</f>
        <v>0.53904485965719351</v>
      </c>
      <c r="K4" s="1">
        <f t="shared" ref="K4:K67" si="3">_xlfn.NORM.DIST(I4,$O$3,$O$4,TRUE)</f>
        <v>0.62573655660205629</v>
      </c>
      <c r="L4" s="1">
        <f t="shared" ref="L4:L67" si="4">(I4-$O$3)^2</f>
        <v>5.0794402317689225E-2</v>
      </c>
      <c r="N4" s="40" t="s">
        <v>41</v>
      </c>
      <c r="O4" s="1">
        <f>_xlfn.STDEV.P(I3:I224)</f>
        <v>0.70302095287899724</v>
      </c>
      <c r="Q4" s="4"/>
    </row>
    <row r="5" spans="1:17" x14ac:dyDescent="0.3">
      <c r="A5" s="43">
        <v>152.446845</v>
      </c>
      <c r="B5" s="1">
        <f t="shared" si="0"/>
        <v>0.10448428296406939</v>
      </c>
      <c r="C5" s="1">
        <f t="shared" si="1"/>
        <v>0.81904809410861557</v>
      </c>
      <c r="E5" s="17" t="s">
        <v>2</v>
      </c>
      <c r="F5" s="1">
        <f>F3+F4</f>
        <v>152.66922565061785</v>
      </c>
      <c r="H5" s="4"/>
      <c r="I5" s="42">
        <v>19.5763</v>
      </c>
      <c r="J5" s="1">
        <f t="shared" si="2"/>
        <v>0.37540517999904854</v>
      </c>
      <c r="K5" s="1">
        <f t="shared" si="3"/>
        <v>0.81833623289418855</v>
      </c>
      <c r="L5" s="1">
        <f t="shared" si="4"/>
        <v>0.40841830658216849</v>
      </c>
      <c r="N5" s="15" t="s">
        <v>2</v>
      </c>
      <c r="O5" s="1">
        <f>O3+O4</f>
        <v>19.640244817678997</v>
      </c>
      <c r="Q5" s="4"/>
    </row>
    <row r="6" spans="1:17" x14ac:dyDescent="0.3">
      <c r="A6" s="43">
        <v>155.60223300000001</v>
      </c>
      <c r="B6" s="1">
        <f t="shared" si="0"/>
        <v>1.5228467513367552E-2</v>
      </c>
      <c r="C6" s="1">
        <f t="shared" si="1"/>
        <v>0.98476889157106329</v>
      </c>
      <c r="E6" s="17" t="s">
        <v>3</v>
      </c>
      <c r="F6" s="1">
        <f>F3-F4</f>
        <v>147.62981442538214</v>
      </c>
      <c r="H6" s="4"/>
      <c r="I6" s="42">
        <v>20.506499999999999</v>
      </c>
      <c r="J6" s="1">
        <f t="shared" si="2"/>
        <v>4.698600931395764E-2</v>
      </c>
      <c r="K6" s="1">
        <f t="shared" si="3"/>
        <v>0.9871987863081424</v>
      </c>
      <c r="L6" s="1">
        <f t="shared" si="4"/>
        <v>2.462627588508246</v>
      </c>
      <c r="N6" s="15" t="s">
        <v>3</v>
      </c>
      <c r="O6" s="1">
        <f>O3-O4</f>
        <v>18.234202911921003</v>
      </c>
      <c r="Q6" s="4"/>
    </row>
    <row r="7" spans="1:17" x14ac:dyDescent="0.3">
      <c r="A7" s="43">
        <v>154.66889499999999</v>
      </c>
      <c r="B7" s="1">
        <f t="shared" si="0"/>
        <v>3.1694784557095727E-2</v>
      </c>
      <c r="C7" s="1">
        <f t="shared" si="1"/>
        <v>0.96356246348973495</v>
      </c>
      <c r="H7" s="4"/>
      <c r="I7" s="42">
        <v>20.2273</v>
      </c>
      <c r="J7" s="1">
        <f t="shared" si="2"/>
        <v>0.10537100567605687</v>
      </c>
      <c r="K7" s="1">
        <f t="shared" si="3"/>
        <v>0.96675059964548615</v>
      </c>
      <c r="L7" s="1">
        <f t="shared" si="4"/>
        <v>1.6642964346125677</v>
      </c>
      <c r="N7" s="1" t="s">
        <v>9</v>
      </c>
      <c r="O7" s="1">
        <v>100</v>
      </c>
      <c r="Q7" s="4"/>
    </row>
    <row r="8" spans="1:17" x14ac:dyDescent="0.3">
      <c r="A8" s="43">
        <v>147.55680530000001</v>
      </c>
      <c r="B8" s="1">
        <f t="shared" si="0"/>
        <v>9.324958690748128E-2</v>
      </c>
      <c r="C8" s="1">
        <f t="shared" si="1"/>
        <v>0.15174565029349063</v>
      </c>
      <c r="H8" s="4"/>
      <c r="I8" s="42">
        <v>18.216200000000001</v>
      </c>
      <c r="J8" s="1">
        <f t="shared" si="2"/>
        <v>0.335375069028855</v>
      </c>
      <c r="K8" s="1">
        <f t="shared" si="3"/>
        <v>0.15253821383475363</v>
      </c>
      <c r="L8" s="1">
        <f t="shared" si="4"/>
        <v>0.51987541361112777</v>
      </c>
      <c r="Q8" s="4"/>
    </row>
    <row r="9" spans="1:17" ht="15" thickBot="1" x14ac:dyDescent="0.35">
      <c r="A9" s="43">
        <v>152.37522100000001</v>
      </c>
      <c r="B9" s="1">
        <f t="shared" si="0"/>
        <v>0.1071842646866511</v>
      </c>
      <c r="C9" s="1">
        <f t="shared" si="1"/>
        <v>0.81146772082203378</v>
      </c>
      <c r="H9" s="4"/>
      <c r="I9" s="42">
        <v>19.556100000000001</v>
      </c>
      <c r="J9" s="1">
        <f t="shared" si="2"/>
        <v>0.38518077929987821</v>
      </c>
      <c r="K9" s="1">
        <f t="shared" si="3"/>
        <v>0.81065420922355758</v>
      </c>
      <c r="L9" s="1">
        <f t="shared" si="4"/>
        <v>0.38300767072008957</v>
      </c>
      <c r="Q9" s="4"/>
    </row>
    <row r="10" spans="1:17" x14ac:dyDescent="0.3">
      <c r="A10" s="43">
        <v>149.62160700000001</v>
      </c>
      <c r="B10" s="1">
        <f t="shared" si="0"/>
        <v>0.15489177701418805</v>
      </c>
      <c r="C10" s="1">
        <f t="shared" si="1"/>
        <v>0.41702359105705061</v>
      </c>
      <c r="H10" s="4"/>
      <c r="I10" s="42">
        <v>18.777200000000001</v>
      </c>
      <c r="J10" s="1">
        <f t="shared" si="2"/>
        <v>0.5529564092357877</v>
      </c>
      <c r="K10" s="1">
        <f t="shared" si="3"/>
        <v>0.40996959901610774</v>
      </c>
      <c r="L10" s="1">
        <f t="shared" si="4"/>
        <v>2.560763730552849E-2</v>
      </c>
      <c r="N10" s="25" t="s">
        <v>8</v>
      </c>
      <c r="O10" s="41">
        <f>SQRT((1/(O7-1))*L103)</f>
        <v>0.70656264256295698</v>
      </c>
      <c r="Q10" s="4"/>
    </row>
    <row r="11" spans="1:17" ht="15" thickBot="1" x14ac:dyDescent="0.35">
      <c r="A11" s="43">
        <v>149.7419529</v>
      </c>
      <c r="B11" s="1">
        <f t="shared" si="0"/>
        <v>0.15627118055214345</v>
      </c>
      <c r="C11" s="1">
        <f t="shared" si="1"/>
        <v>0.43575062122187364</v>
      </c>
      <c r="H11" s="4"/>
      <c r="I11" s="42">
        <v>18.810400000000001</v>
      </c>
      <c r="J11" s="1">
        <f t="shared" si="2"/>
        <v>0.55830953711217612</v>
      </c>
      <c r="K11" s="1">
        <f t="shared" si="3"/>
        <v>0.42841989973288097</v>
      </c>
      <c r="L11" s="1">
        <f t="shared" si="4"/>
        <v>1.6084292682808331E-2</v>
      </c>
      <c r="N11" s="6" t="s">
        <v>12</v>
      </c>
      <c r="O11" s="8"/>
      <c r="Q11" s="4"/>
    </row>
    <row r="12" spans="1:17" x14ac:dyDescent="0.3">
      <c r="A12" s="43">
        <v>151.02649629999999</v>
      </c>
      <c r="B12" s="1">
        <f t="shared" si="0"/>
        <v>0.14902383734361796</v>
      </c>
      <c r="C12" s="1">
        <f t="shared" si="1"/>
        <v>0.63609759884009809</v>
      </c>
      <c r="H12" s="4"/>
      <c r="I12" s="42">
        <v>19.171099999999999</v>
      </c>
      <c r="J12" s="1">
        <f t="shared" si="2"/>
        <v>0.5369202881728864</v>
      </c>
      <c r="K12" s="1">
        <f t="shared" si="3"/>
        <v>0.63030945824422946</v>
      </c>
      <c r="L12" s="1">
        <f t="shared" si="4"/>
        <v>5.4698046616088292E-2</v>
      </c>
      <c r="Q12" s="4"/>
    </row>
    <row r="13" spans="1:17" x14ac:dyDescent="0.3">
      <c r="A13" s="43">
        <v>150.3601089</v>
      </c>
      <c r="B13" s="1">
        <f t="shared" si="0"/>
        <v>0.15777691943476754</v>
      </c>
      <c r="C13" s="1">
        <f t="shared" si="1"/>
        <v>0.53330353229639227</v>
      </c>
      <c r="H13" s="4"/>
      <c r="I13" s="42">
        <v>18.982900000000001</v>
      </c>
      <c r="J13" s="1">
        <f t="shared" si="2"/>
        <v>0.56627209627586472</v>
      </c>
      <c r="K13" s="1">
        <f t="shared" si="3"/>
        <v>0.52590154604574302</v>
      </c>
      <c r="L13" s="1">
        <f t="shared" si="4"/>
        <v>2.0863093268087521E-3</v>
      </c>
      <c r="Q13" s="4"/>
    </row>
    <row r="14" spans="1:17" x14ac:dyDescent="0.3">
      <c r="A14" s="43">
        <v>153.63568380000001</v>
      </c>
      <c r="B14" s="1">
        <f t="shared" si="0"/>
        <v>6.0797921893936235E-2</v>
      </c>
      <c r="C14" s="1">
        <f t="shared" si="1"/>
        <v>0.91675338005822349</v>
      </c>
      <c r="H14" s="4"/>
      <c r="I14" s="42">
        <v>19.922499999999999</v>
      </c>
      <c r="J14" s="1">
        <f t="shared" si="2"/>
        <v>0.21253349807946439</v>
      </c>
      <c r="K14" s="1">
        <f t="shared" si="3"/>
        <v>0.91946605329830133</v>
      </c>
      <c r="L14" s="1">
        <f t="shared" si="4"/>
        <v>0.97076906259464757</v>
      </c>
      <c r="Q14" s="4"/>
    </row>
    <row r="15" spans="1:17" x14ac:dyDescent="0.3">
      <c r="A15" s="43">
        <v>151.9025943</v>
      </c>
      <c r="B15" s="1">
        <f t="shared" si="0"/>
        <v>0.12429324527439262</v>
      </c>
      <c r="C15" s="1">
        <f t="shared" si="1"/>
        <v>0.75670593954574195</v>
      </c>
      <c r="H15" s="4"/>
      <c r="I15" s="42">
        <v>19.418299999999999</v>
      </c>
      <c r="J15" s="1">
        <f t="shared" si="2"/>
        <v>0.44901359107095729</v>
      </c>
      <c r="K15" s="1">
        <f t="shared" si="3"/>
        <v>0.75310663131238065</v>
      </c>
      <c r="L15" s="1">
        <f t="shared" si="4"/>
        <v>0.23143424785896732</v>
      </c>
      <c r="Q15" s="4"/>
    </row>
    <row r="16" spans="1:17" x14ac:dyDescent="0.3">
      <c r="A16" s="43">
        <v>150.30418750000001</v>
      </c>
      <c r="B16" s="1">
        <f t="shared" si="0"/>
        <v>0.1580309225234795</v>
      </c>
      <c r="C16" s="1">
        <f t="shared" si="1"/>
        <v>0.52447296341660099</v>
      </c>
      <c r="H16" s="4"/>
      <c r="I16" s="42">
        <v>18.966100000000001</v>
      </c>
      <c r="J16" s="1">
        <f t="shared" si="2"/>
        <v>0.56699006240363259</v>
      </c>
      <c r="K16" s="1">
        <f t="shared" si="3"/>
        <v>0.51638169216080165</v>
      </c>
      <c r="L16" s="1">
        <f t="shared" si="4"/>
        <v>8.3383118408872955E-4</v>
      </c>
      <c r="Q16" s="4"/>
    </row>
    <row r="17" spans="1:17" x14ac:dyDescent="0.3">
      <c r="A17" s="43">
        <v>151.10965809999999</v>
      </c>
      <c r="B17" s="1">
        <f t="shared" si="0"/>
        <v>0.14724155644608863</v>
      </c>
      <c r="C17" s="1">
        <f t="shared" si="1"/>
        <v>0.64841755024463266</v>
      </c>
      <c r="H17" s="4"/>
      <c r="I17" s="42">
        <v>19.1937</v>
      </c>
      <c r="J17" s="1">
        <f t="shared" si="2"/>
        <v>0.53093441218404369</v>
      </c>
      <c r="K17" s="1">
        <f t="shared" si="3"/>
        <v>0.64237712918882717</v>
      </c>
      <c r="L17" s="1">
        <f t="shared" si="4"/>
        <v>6.578000792712857E-2</v>
      </c>
      <c r="Q17" s="4"/>
    </row>
    <row r="18" spans="1:17" x14ac:dyDescent="0.3">
      <c r="A18" s="43">
        <v>150.8341858</v>
      </c>
      <c r="B18" s="1">
        <f t="shared" si="0"/>
        <v>0.15259045503563734</v>
      </c>
      <c r="C18" s="1">
        <f t="shared" si="1"/>
        <v>0.60708307139629314</v>
      </c>
      <c r="H18" s="4"/>
      <c r="I18" s="42">
        <v>19.114699999999999</v>
      </c>
      <c r="J18" s="1">
        <f t="shared" si="2"/>
        <v>0.54967124733502881</v>
      </c>
      <c r="K18" s="1">
        <f t="shared" si="3"/>
        <v>0.59965254465901485</v>
      </c>
      <c r="L18" s="1">
        <f t="shared" si="4"/>
        <v>3.1497778565528385E-2</v>
      </c>
      <c r="Q18" s="4"/>
    </row>
    <row r="19" spans="1:17" x14ac:dyDescent="0.3">
      <c r="A19" s="43">
        <v>153.73519769999999</v>
      </c>
      <c r="B19" s="1">
        <f t="shared" si="0"/>
        <v>5.7520018746899847E-2</v>
      </c>
      <c r="C19" s="1">
        <f t="shared" si="1"/>
        <v>0.92263977848885792</v>
      </c>
      <c r="H19" s="4"/>
      <c r="I19" s="42">
        <v>19.951899999999998</v>
      </c>
      <c r="J19" s="1">
        <f t="shared" si="2"/>
        <v>0.20025981088431727</v>
      </c>
      <c r="K19" s="1">
        <f t="shared" si="3"/>
        <v>0.92553321044880033</v>
      </c>
      <c r="L19" s="1">
        <f t="shared" si="4"/>
        <v>1.0295676593444054</v>
      </c>
      <c r="Q19" s="4"/>
    </row>
    <row r="20" spans="1:17" x14ac:dyDescent="0.3">
      <c r="A20" s="43">
        <v>149.4871043</v>
      </c>
      <c r="B20" s="1">
        <f t="shared" si="0"/>
        <v>0.152951062562423</v>
      </c>
      <c r="C20" s="1">
        <f t="shared" si="1"/>
        <v>0.39631610216301627</v>
      </c>
      <c r="H20" s="4"/>
      <c r="I20" s="42">
        <v>18.741299999999999</v>
      </c>
      <c r="J20" s="1">
        <f t="shared" si="2"/>
        <v>0.5458540784690028</v>
      </c>
      <c r="K20" s="1">
        <f t="shared" si="3"/>
        <v>0.39024193889341241</v>
      </c>
      <c r="L20" s="1">
        <f t="shared" si="4"/>
        <v>3.8386160798169075E-2</v>
      </c>
      <c r="Q20" s="4"/>
    </row>
    <row r="21" spans="1:17" x14ac:dyDescent="0.3">
      <c r="A21" s="43">
        <v>150.78266930000001</v>
      </c>
      <c r="B21" s="1">
        <f t="shared" si="0"/>
        <v>0.15340846777874129</v>
      </c>
      <c r="C21" s="1">
        <f t="shared" si="1"/>
        <v>0.59920081884661047</v>
      </c>
      <c r="H21" s="4"/>
      <c r="I21" s="42">
        <v>19.1007</v>
      </c>
      <c r="J21" s="1">
        <f t="shared" si="2"/>
        <v>0.55233201607668547</v>
      </c>
      <c r="K21" s="1">
        <f t="shared" si="3"/>
        <v>0.59193828187194164</v>
      </c>
      <c r="L21" s="1">
        <f t="shared" si="4"/>
        <v>2.6724446779928621E-2</v>
      </c>
      <c r="Q21" s="4"/>
    </row>
    <row r="22" spans="1:17" x14ac:dyDescent="0.3">
      <c r="A22" s="43">
        <v>147.86476070000001</v>
      </c>
      <c r="B22" s="1">
        <f t="shared" si="0"/>
        <v>0.10495912974561206</v>
      </c>
      <c r="C22" s="1">
        <f t="shared" si="1"/>
        <v>0.18226779995059944</v>
      </c>
      <c r="H22" s="4"/>
      <c r="I22" s="42">
        <v>18.296800000000001</v>
      </c>
      <c r="J22" s="1">
        <f t="shared" si="2"/>
        <v>0.37475084820797122</v>
      </c>
      <c r="K22" s="1">
        <f t="shared" si="3"/>
        <v>0.1811582633372831</v>
      </c>
      <c r="L22" s="1">
        <f t="shared" si="4"/>
        <v>0.41014272660536727</v>
      </c>
      <c r="Q22" s="4"/>
    </row>
    <row r="23" spans="1:17" x14ac:dyDescent="0.3">
      <c r="A23" s="43">
        <v>143.6175255</v>
      </c>
      <c r="B23" s="1">
        <f t="shared" si="0"/>
        <v>5.4986284473820899E-3</v>
      </c>
      <c r="C23" s="1">
        <f t="shared" si="1"/>
        <v>4.7659407103917166E-3</v>
      </c>
      <c r="H23" s="4"/>
      <c r="I23" s="42">
        <v>17.189399999999999</v>
      </c>
      <c r="J23" s="1">
        <f t="shared" si="2"/>
        <v>2.5808011952960005E-2</v>
      </c>
      <c r="K23" s="1">
        <f t="shared" si="3"/>
        <v>6.4564613583887268E-3</v>
      </c>
      <c r="L23" s="1">
        <f t="shared" si="4"/>
        <v>3.0548882623644116</v>
      </c>
      <c r="Q23" s="4"/>
    </row>
    <row r="24" spans="1:17" x14ac:dyDescent="0.3">
      <c r="A24" s="43">
        <v>151.63404650000001</v>
      </c>
      <c r="B24" s="1">
        <f t="shared" si="0"/>
        <v>0.13310203480444685</v>
      </c>
      <c r="C24" s="1">
        <f t="shared" si="1"/>
        <v>0.72212524964884273</v>
      </c>
      <c r="H24" s="4"/>
      <c r="I24" s="42">
        <v>19.341200000000001</v>
      </c>
      <c r="J24" s="1">
        <f t="shared" si="2"/>
        <v>0.48110529745055092</v>
      </c>
      <c r="K24" s="1">
        <f t="shared" si="3"/>
        <v>0.71722883840502105</v>
      </c>
      <c r="L24" s="1">
        <f t="shared" si="4"/>
        <v>0.16319671781112921</v>
      </c>
      <c r="Q24" s="4"/>
    </row>
    <row r="25" spans="1:17" x14ac:dyDescent="0.3">
      <c r="A25" s="43">
        <v>152.1610905</v>
      </c>
      <c r="B25" s="1">
        <f t="shared" si="0"/>
        <v>0.1151234325462925</v>
      </c>
      <c r="C25" s="1">
        <f t="shared" si="1"/>
        <v>0.78766209138516663</v>
      </c>
      <c r="H25" s="4"/>
      <c r="I25" s="42">
        <v>19.492799999999999</v>
      </c>
      <c r="J25" s="1">
        <f t="shared" si="2"/>
        <v>0.41526723559045903</v>
      </c>
      <c r="K25" s="1">
        <f t="shared" si="3"/>
        <v>0.78531485159461611</v>
      </c>
      <c r="L25" s="1">
        <f t="shared" si="4"/>
        <v>0.30866484200376759</v>
      </c>
      <c r="Q25" s="4"/>
    </row>
    <row r="26" spans="1:17" x14ac:dyDescent="0.3">
      <c r="A26" s="43">
        <v>148.14458740000001</v>
      </c>
      <c r="B26" s="1">
        <f t="shared" si="0"/>
        <v>0.11536540391298217</v>
      </c>
      <c r="C26" s="1">
        <f t="shared" si="1"/>
        <v>0.21310288094139784</v>
      </c>
      <c r="H26" s="4"/>
      <c r="I26" s="42">
        <v>18.372399999999999</v>
      </c>
      <c r="J26" s="1">
        <f t="shared" si="2"/>
        <v>0.41093716257383783</v>
      </c>
      <c r="K26" s="1">
        <f t="shared" si="3"/>
        <v>0.21086487086234459</v>
      </c>
      <c r="L26" s="1">
        <f t="shared" si="4"/>
        <v>0.31902599824760985</v>
      </c>
      <c r="Q26" s="4"/>
    </row>
    <row r="27" spans="1:17" x14ac:dyDescent="0.3">
      <c r="A27" s="43">
        <v>155.67438659999999</v>
      </c>
      <c r="B27" s="1">
        <f t="shared" si="0"/>
        <v>1.4307559434289324E-2</v>
      </c>
      <c r="C27" s="1">
        <f t="shared" si="1"/>
        <v>0.98583418431463277</v>
      </c>
      <c r="H27" s="4"/>
      <c r="I27" s="42">
        <v>20.527699999999999</v>
      </c>
      <c r="J27" s="1">
        <f t="shared" si="2"/>
        <v>4.3907372443042422E-2</v>
      </c>
      <c r="K27" s="1">
        <f t="shared" si="3"/>
        <v>0.98816196058129124</v>
      </c>
      <c r="L27" s="1">
        <f t="shared" si="4"/>
        <v>2.5296143366407269</v>
      </c>
      <c r="Q27" s="4"/>
    </row>
    <row r="28" spans="1:17" x14ac:dyDescent="0.3">
      <c r="A28" s="43">
        <v>146.3640858</v>
      </c>
      <c r="B28" s="1">
        <f t="shared" si="0"/>
        <v>5.1222251256953164E-2</v>
      </c>
      <c r="C28" s="1">
        <f t="shared" si="1"/>
        <v>6.6505701037724768E-2</v>
      </c>
      <c r="H28" s="4"/>
      <c r="I28" s="42">
        <v>17.897200000000002</v>
      </c>
      <c r="J28" s="1">
        <f t="shared" si="2"/>
        <v>0.18998145402152372</v>
      </c>
      <c r="K28" s="1">
        <f t="shared" si="3"/>
        <v>6.9521532719429319E-2</v>
      </c>
      <c r="L28" s="1">
        <f t="shared" si="4"/>
        <v>1.0816496393535253</v>
      </c>
      <c r="Q28" s="4"/>
    </row>
    <row r="29" spans="1:17" x14ac:dyDescent="0.3">
      <c r="A29" s="43">
        <v>150.11439630000001</v>
      </c>
      <c r="B29" s="1">
        <f t="shared" si="0"/>
        <v>0.15831354284068963</v>
      </c>
      <c r="C29" s="1">
        <f t="shared" si="1"/>
        <v>0.49443907642217022</v>
      </c>
      <c r="H29" s="4"/>
      <c r="I29" s="42">
        <v>18.9131</v>
      </c>
      <c r="J29" s="1">
        <f t="shared" si="2"/>
        <v>0.56713455355725029</v>
      </c>
      <c r="K29" s="1">
        <f t="shared" si="3"/>
        <v>0.4863131515074447</v>
      </c>
      <c r="L29" s="1">
        <f t="shared" si="4"/>
        <v>5.8196085288867664E-4</v>
      </c>
      <c r="Q29" s="4"/>
    </row>
    <row r="30" spans="1:17" x14ac:dyDescent="0.3">
      <c r="A30" s="43">
        <v>149.5320404</v>
      </c>
      <c r="B30" s="1">
        <f t="shared" si="0"/>
        <v>0.15364540971742668</v>
      </c>
      <c r="C30" s="1">
        <f t="shared" si="1"/>
        <v>0.40320489783312935</v>
      </c>
      <c r="H30" s="4"/>
      <c r="I30" s="42">
        <v>18.752300000000002</v>
      </c>
      <c r="J30" s="1">
        <f t="shared" si="2"/>
        <v>0.54817240557076063</v>
      </c>
      <c r="K30" s="1">
        <f t="shared" si="3"/>
        <v>0.39625919831060763</v>
      </c>
      <c r="L30" s="1">
        <f t="shared" si="4"/>
        <v>3.4196835772568025E-2</v>
      </c>
      <c r="Q30" s="4"/>
    </row>
    <row r="31" spans="1:17" x14ac:dyDescent="0.3">
      <c r="A31" s="43">
        <v>153.83194800000001</v>
      </c>
      <c r="B31" s="1">
        <f t="shared" si="0"/>
        <v>5.4421221963222847E-2</v>
      </c>
      <c r="C31" s="1">
        <f t="shared" si="1"/>
        <v>0.92805423445157664</v>
      </c>
      <c r="H31" s="4"/>
      <c r="I31" s="42">
        <v>19.978400000000001</v>
      </c>
      <c r="J31" s="1">
        <f t="shared" si="2"/>
        <v>0.1895211060957511</v>
      </c>
      <c r="K31" s="1">
        <f t="shared" si="3"/>
        <v>0.93069711200565119</v>
      </c>
      <c r="L31" s="1">
        <f t="shared" si="4"/>
        <v>1.0840477445100101</v>
      </c>
      <c r="Q31" s="4"/>
    </row>
    <row r="32" spans="1:17" x14ac:dyDescent="0.3">
      <c r="A32" s="43">
        <v>153.6733969</v>
      </c>
      <c r="B32" s="1">
        <f t="shared" si="0"/>
        <v>5.9545188330686248E-2</v>
      </c>
      <c r="C32" s="1">
        <f t="shared" si="1"/>
        <v>0.9190225963259866</v>
      </c>
      <c r="H32" s="4"/>
      <c r="I32" s="42">
        <v>19.9314</v>
      </c>
      <c r="J32" s="1">
        <f t="shared" si="2"/>
        <v>0.20877917589339998</v>
      </c>
      <c r="K32" s="1">
        <f t="shared" si="3"/>
        <v>0.92134087011076582</v>
      </c>
      <c r="L32" s="1">
        <f t="shared" si="4"/>
        <v>0.98838618780120879</v>
      </c>
      <c r="Q32" s="4"/>
    </row>
    <row r="33" spans="1:17" x14ac:dyDescent="0.3">
      <c r="A33" s="43">
        <v>150.3873686</v>
      </c>
      <c r="B33" s="1">
        <f t="shared" si="0"/>
        <v>0.15762509986406975</v>
      </c>
      <c r="C33" s="1">
        <f t="shared" si="1"/>
        <v>0.53760245610658197</v>
      </c>
      <c r="H33" s="4"/>
      <c r="I33" s="42">
        <v>18.991299999999999</v>
      </c>
      <c r="J33" s="1">
        <f t="shared" si="2"/>
        <v>0.56579227815720601</v>
      </c>
      <c r="K33" s="1">
        <f t="shared" si="3"/>
        <v>0.53065627270079241</v>
      </c>
      <c r="L33" s="1">
        <f t="shared" si="4"/>
        <v>2.9242283981685694E-3</v>
      </c>
      <c r="Q33" s="4"/>
    </row>
    <row r="34" spans="1:17" x14ac:dyDescent="0.3">
      <c r="A34" s="43">
        <v>150.9454063</v>
      </c>
      <c r="B34" s="1">
        <f t="shared" si="0"/>
        <v>0.15062441063926357</v>
      </c>
      <c r="C34" s="1">
        <f t="shared" si="1"/>
        <v>0.62394742754735844</v>
      </c>
      <c r="H34" s="4"/>
      <c r="I34" s="42">
        <v>19.148499999999999</v>
      </c>
      <c r="J34" s="1">
        <f t="shared" si="2"/>
        <v>0.5424128158141186</v>
      </c>
      <c r="K34" s="1">
        <f t="shared" si="3"/>
        <v>0.61811204905901507</v>
      </c>
      <c r="L34" s="1">
        <f t="shared" si="4"/>
        <v>4.4637605305048067E-2</v>
      </c>
      <c r="Q34" s="4"/>
    </row>
    <row r="35" spans="1:17" x14ac:dyDescent="0.3">
      <c r="A35" s="43">
        <v>147.78053560000001</v>
      </c>
      <c r="B35" s="1">
        <f t="shared" si="0"/>
        <v>0.10176870230029622</v>
      </c>
      <c r="C35" s="1">
        <f t="shared" si="1"/>
        <v>0.17356184442831266</v>
      </c>
      <c r="H35" s="4"/>
      <c r="I35" s="42">
        <v>18.275300000000001</v>
      </c>
      <c r="J35" s="1">
        <f t="shared" si="2"/>
        <v>0.36428426519419072</v>
      </c>
      <c r="K35" s="1">
        <f t="shared" si="3"/>
        <v>0.17321354788298471</v>
      </c>
      <c r="L35" s="1">
        <f t="shared" si="4"/>
        <v>0.43814320279176677</v>
      </c>
      <c r="Q35" s="4"/>
    </row>
    <row r="36" spans="1:17" x14ac:dyDescent="0.3">
      <c r="A36" s="43">
        <v>145.04800879999999</v>
      </c>
      <c r="B36" s="1">
        <f t="shared" si="0"/>
        <v>2.0390711581255921E-2</v>
      </c>
      <c r="C36" s="1">
        <f t="shared" si="1"/>
        <v>2.145187689884856E-2</v>
      </c>
      <c r="H36" s="4"/>
      <c r="I36" s="42">
        <v>17.555299999999999</v>
      </c>
      <c r="J36" s="1">
        <f t="shared" si="2"/>
        <v>8.2204450952704677E-2</v>
      </c>
      <c r="K36" s="1">
        <f t="shared" si="3"/>
        <v>2.4667000943806087E-2</v>
      </c>
      <c r="L36" s="1">
        <f t="shared" si="4"/>
        <v>1.9097135681037714</v>
      </c>
      <c r="Q36" s="4"/>
    </row>
    <row r="37" spans="1:17" x14ac:dyDescent="0.3">
      <c r="A37" s="43">
        <v>149.1302196</v>
      </c>
      <c r="B37" s="1">
        <f t="shared" si="0"/>
        <v>0.1458898347858657</v>
      </c>
      <c r="C37" s="1">
        <f t="shared" si="1"/>
        <v>0.34291093804583628</v>
      </c>
      <c r="H37" s="4"/>
      <c r="I37" s="42">
        <v>18.642199999999999</v>
      </c>
      <c r="J37" s="1">
        <f t="shared" si="2"/>
        <v>0.5196375750339246</v>
      </c>
      <c r="K37" s="1">
        <f t="shared" si="3"/>
        <v>0.33736999518366617</v>
      </c>
      <c r="L37" s="1">
        <f t="shared" si="4"/>
        <v>8.7039080801529251E-2</v>
      </c>
      <c r="Q37" s="4"/>
    </row>
    <row r="38" spans="1:17" x14ac:dyDescent="0.3">
      <c r="A38" s="43">
        <v>150.39087240000001</v>
      </c>
      <c r="B38" s="1">
        <f t="shared" si="0"/>
        <v>0.15760425860200786</v>
      </c>
      <c r="C38" s="1">
        <f t="shared" si="1"/>
        <v>0.53815470650786323</v>
      </c>
      <c r="H38" s="4"/>
      <c r="I38" s="42">
        <v>18.991299999999999</v>
      </c>
      <c r="J38" s="1">
        <f t="shared" si="2"/>
        <v>0.56579227815720601</v>
      </c>
      <c r="K38" s="1">
        <f t="shared" si="3"/>
        <v>0.53065627270079241</v>
      </c>
      <c r="L38" s="1">
        <f t="shared" si="4"/>
        <v>2.9242283981685694E-3</v>
      </c>
      <c r="Q38" s="4"/>
    </row>
    <row r="39" spans="1:17" x14ac:dyDescent="0.3">
      <c r="A39" s="43">
        <v>153.07572669999999</v>
      </c>
      <c r="B39" s="1">
        <f t="shared" si="0"/>
        <v>8.0667227991157872E-2</v>
      </c>
      <c r="C39" s="1">
        <f t="shared" si="1"/>
        <v>0.87724589145848164</v>
      </c>
      <c r="H39" s="4"/>
      <c r="I39" s="42">
        <v>19.758800000000001</v>
      </c>
      <c r="J39" s="1">
        <f t="shared" si="2"/>
        <v>0.28666932650318211</v>
      </c>
      <c r="K39" s="1">
        <f t="shared" si="3"/>
        <v>0.87872499633925971</v>
      </c>
      <c r="L39" s="1">
        <f t="shared" si="4"/>
        <v>0.67498734593017007</v>
      </c>
      <c r="Q39" s="4"/>
    </row>
    <row r="40" spans="1:17" x14ac:dyDescent="0.3">
      <c r="A40" s="43">
        <v>153.00594960000001</v>
      </c>
      <c r="B40" s="1">
        <f t="shared" si="0"/>
        <v>8.3271730740309927E-2</v>
      </c>
      <c r="C40" s="1">
        <f t="shared" si="1"/>
        <v>0.87152641463991332</v>
      </c>
      <c r="H40" s="4"/>
      <c r="I40" s="42">
        <v>19.738499999999998</v>
      </c>
      <c r="J40" s="1">
        <f t="shared" si="2"/>
        <v>0.29638441783999936</v>
      </c>
      <c r="K40" s="1">
        <f t="shared" si="3"/>
        <v>0.87280713739111904</v>
      </c>
      <c r="L40" s="1">
        <f t="shared" si="4"/>
        <v>0.64204344484104614</v>
      </c>
      <c r="Q40" s="4"/>
    </row>
    <row r="41" spans="1:17" x14ac:dyDescent="0.3">
      <c r="A41" s="43">
        <v>149.03168299999999</v>
      </c>
      <c r="B41" s="1">
        <f t="shared" si="0"/>
        <v>0.14349028824502905</v>
      </c>
      <c r="C41" s="1">
        <f t="shared" si="1"/>
        <v>0.32865218103091509</v>
      </c>
      <c r="H41" s="4"/>
      <c r="I41" s="42">
        <v>18.614799999999999</v>
      </c>
      <c r="J41" s="1">
        <f t="shared" si="2"/>
        <v>0.51081950512049201</v>
      </c>
      <c r="K41" s="1">
        <f t="shared" si="3"/>
        <v>0.3232512906717353</v>
      </c>
      <c r="L41" s="1">
        <f t="shared" si="4"/>
        <v>0.10395714859256937</v>
      </c>
      <c r="Q41" s="4"/>
    </row>
    <row r="42" spans="1:17" x14ac:dyDescent="0.3">
      <c r="A42" s="43">
        <v>149.24424310000001</v>
      </c>
      <c r="B42" s="1">
        <f t="shared" si="0"/>
        <v>0.14843305150755084</v>
      </c>
      <c r="C42" s="1">
        <f t="shared" si="1"/>
        <v>0.35969324692755456</v>
      </c>
      <c r="H42" s="4"/>
      <c r="I42" s="42">
        <v>18.6724</v>
      </c>
      <c r="J42" s="1">
        <f t="shared" si="2"/>
        <v>0.5286021636936804</v>
      </c>
      <c r="K42" s="1">
        <f t="shared" si="3"/>
        <v>0.35320046357456036</v>
      </c>
      <c r="L42" s="1">
        <f t="shared" si="4"/>
        <v>7.0131679367608848E-2</v>
      </c>
      <c r="Q42" s="4"/>
    </row>
    <row r="43" spans="1:17" x14ac:dyDescent="0.3">
      <c r="A43" s="43">
        <v>147.37861760000001</v>
      </c>
      <c r="B43" s="1">
        <f t="shared" si="0"/>
        <v>8.6488582035254571E-2</v>
      </c>
      <c r="C43" s="1">
        <f t="shared" si="1"/>
        <v>0.13573296896681283</v>
      </c>
      <c r="H43" s="4"/>
      <c r="I43" s="42">
        <v>18.167999999999999</v>
      </c>
      <c r="J43" s="1">
        <f t="shared" si="2"/>
        <v>0.31186868662619205</v>
      </c>
      <c r="K43" s="1">
        <f t="shared" si="3"/>
        <v>0.13694039127735921</v>
      </c>
      <c r="L43" s="1">
        <f t="shared" si="4"/>
        <v>0.59170535417784975</v>
      </c>
      <c r="Q43" s="4"/>
    </row>
    <row r="44" spans="1:17" x14ac:dyDescent="0.3">
      <c r="A44" s="43">
        <v>146.44995520000001</v>
      </c>
      <c r="B44" s="1">
        <f t="shared" si="0"/>
        <v>5.3881733218629171E-2</v>
      </c>
      <c r="C44" s="1">
        <f t="shared" si="1"/>
        <v>7.1017782490233688E-2</v>
      </c>
      <c r="H44" s="4"/>
      <c r="I44" s="42">
        <v>17.9209</v>
      </c>
      <c r="J44" s="1">
        <f t="shared" si="2"/>
        <v>0.19958296751388713</v>
      </c>
      <c r="K44" s="1">
        <f t="shared" si="3"/>
        <v>7.4137373324389563E-2</v>
      </c>
      <c r="L44" s="1">
        <f t="shared" si="4"/>
        <v>1.0329141981620094</v>
      </c>
      <c r="Q44" s="4"/>
    </row>
    <row r="45" spans="1:17" x14ac:dyDescent="0.3">
      <c r="A45" s="43">
        <v>145.73432450000001</v>
      </c>
      <c r="B45" s="1">
        <f t="shared" si="0"/>
        <v>3.4105404615461105E-2</v>
      </c>
      <c r="C45" s="1">
        <f t="shared" si="1"/>
        <v>3.9864003496568941E-2</v>
      </c>
      <c r="H45" s="4"/>
      <c r="I45" s="42">
        <v>17.731999999999999</v>
      </c>
      <c r="J45" s="1">
        <f t="shared" si="2"/>
        <v>0.13054103543534851</v>
      </c>
      <c r="K45" s="1">
        <f t="shared" si="3"/>
        <v>4.3232246532124971E-2</v>
      </c>
      <c r="L45" s="1">
        <f t="shared" si="4"/>
        <v>1.4525645642834502</v>
      </c>
      <c r="Q45" s="4"/>
    </row>
    <row r="46" spans="1:17" x14ac:dyDescent="0.3">
      <c r="A46" s="43">
        <v>154.87693849999999</v>
      </c>
      <c r="B46" s="1">
        <f t="shared" si="0"/>
        <v>2.723903543527384E-2</v>
      </c>
      <c r="C46" s="1">
        <f t="shared" si="1"/>
        <v>0.9696846396374792</v>
      </c>
      <c r="H46" s="4"/>
      <c r="I46" s="42">
        <v>20.29</v>
      </c>
      <c r="J46" s="1">
        <f t="shared" si="2"/>
        <v>8.9107986000028033E-2</v>
      </c>
      <c r="K46" s="1">
        <f t="shared" si="3"/>
        <v>0.97283730937521518</v>
      </c>
      <c r="L46" s="1">
        <f t="shared" si="4"/>
        <v>1.8300032719666464</v>
      </c>
      <c r="Q46" s="4"/>
    </row>
    <row r="47" spans="1:17" x14ac:dyDescent="0.3">
      <c r="A47" s="43">
        <v>148.72586949999999</v>
      </c>
      <c r="B47" s="1">
        <f t="shared" si="0"/>
        <v>0.1349707906326767</v>
      </c>
      <c r="C47" s="1">
        <f t="shared" si="1"/>
        <v>0.28603460555077109</v>
      </c>
      <c r="H47" s="4"/>
      <c r="I47" s="42">
        <v>18.532699999999998</v>
      </c>
      <c r="J47" s="1">
        <f t="shared" si="2"/>
        <v>0.48088980971257084</v>
      </c>
      <c r="K47" s="1">
        <f t="shared" si="3"/>
        <v>0.28250770498843397</v>
      </c>
      <c r="L47" s="1">
        <f t="shared" si="4"/>
        <v>0.16363955719272996</v>
      </c>
      <c r="Q47" s="4"/>
    </row>
    <row r="48" spans="1:17" x14ac:dyDescent="0.3">
      <c r="A48" s="43">
        <v>148.9048142</v>
      </c>
      <c r="B48" s="1">
        <f t="shared" si="0"/>
        <v>0.14014285636524185</v>
      </c>
      <c r="C48" s="1">
        <f t="shared" si="1"/>
        <v>0.31065711668488027</v>
      </c>
      <c r="H48" s="4"/>
      <c r="I48" s="42">
        <v>18.5792</v>
      </c>
      <c r="J48" s="1">
        <f t="shared" si="2"/>
        <v>0.49845333855894131</v>
      </c>
      <c r="K48" s="1">
        <f t="shared" si="3"/>
        <v>0.30528329389452025</v>
      </c>
      <c r="L48" s="1">
        <f t="shared" si="4"/>
        <v>0.12818108776632856</v>
      </c>
      <c r="Q48" s="4"/>
    </row>
    <row r="49" spans="1:17" x14ac:dyDescent="0.3">
      <c r="A49" s="43">
        <v>146.86801159999999</v>
      </c>
      <c r="B49" s="1">
        <f t="shared" si="0"/>
        <v>6.7804767001440613E-2</v>
      </c>
      <c r="C49" s="1">
        <f t="shared" si="1"/>
        <v>9.640042871000444E-2</v>
      </c>
      <c r="H49" s="4"/>
      <c r="I49" s="42">
        <v>18.0321</v>
      </c>
      <c r="J49" s="1">
        <f t="shared" si="2"/>
        <v>0.24774148289366418</v>
      </c>
      <c r="K49" s="1">
        <f t="shared" si="3"/>
        <v>9.8963902493683698E-2</v>
      </c>
      <c r="L49" s="1">
        <f t="shared" si="4"/>
        <v>0.81924921063048906</v>
      </c>
      <c r="Q49" s="4"/>
    </row>
    <row r="50" spans="1:17" x14ac:dyDescent="0.3">
      <c r="A50" s="43">
        <v>151.9437259</v>
      </c>
      <c r="B50" s="1">
        <f t="shared" si="0"/>
        <v>0.12287321939782264</v>
      </c>
      <c r="C50" s="1">
        <f t="shared" si="1"/>
        <v>0.76178917257368506</v>
      </c>
      <c r="H50" s="4"/>
      <c r="I50" s="42">
        <v>19.4298</v>
      </c>
      <c r="J50" s="1">
        <f t="shared" si="2"/>
        <v>0.44395607519625485</v>
      </c>
      <c r="K50" s="1">
        <f t="shared" si="3"/>
        <v>0.7582412664854139</v>
      </c>
      <c r="L50" s="1">
        <f t="shared" si="4"/>
        <v>0.24263124896856889</v>
      </c>
      <c r="Q50" s="4"/>
    </row>
    <row r="51" spans="1:17" x14ac:dyDescent="0.3">
      <c r="A51" s="43">
        <v>145.96525539999999</v>
      </c>
      <c r="B51" s="1">
        <f t="shared" si="0"/>
        <v>3.9879050763032657E-2</v>
      </c>
      <c r="C51" s="1">
        <f t="shared" si="1"/>
        <v>4.8395249583528074E-2</v>
      </c>
      <c r="H51" s="4"/>
      <c r="I51" s="42">
        <v>17.794699999999999</v>
      </c>
      <c r="J51" s="1">
        <f t="shared" si="2"/>
        <v>0.15150330235631501</v>
      </c>
      <c r="K51" s="1">
        <f t="shared" si="3"/>
        <v>5.2063882047133428E-2</v>
      </c>
      <c r="L51" s="1">
        <f t="shared" si="4"/>
        <v>1.3053607816375312</v>
      </c>
      <c r="Q51" s="4"/>
    </row>
    <row r="52" spans="1:17" x14ac:dyDescent="0.3">
      <c r="A52" s="43">
        <v>149.46814929999999</v>
      </c>
      <c r="B52" s="1">
        <f t="shared" si="0"/>
        <v>0.15264455483172595</v>
      </c>
      <c r="C52" s="1">
        <f t="shared" si="1"/>
        <v>0.39341980701168294</v>
      </c>
      <c r="H52" s="4"/>
      <c r="I52" s="42">
        <v>18.735700000000001</v>
      </c>
      <c r="J52" s="1">
        <f t="shared" si="2"/>
        <v>0.54462638703706545</v>
      </c>
      <c r="K52" s="1">
        <f t="shared" si="3"/>
        <v>0.38718857873512014</v>
      </c>
      <c r="L52" s="1">
        <f t="shared" si="4"/>
        <v>4.0611868083928124E-2</v>
      </c>
      <c r="Q52" s="4"/>
    </row>
    <row r="53" spans="1:17" x14ac:dyDescent="0.3">
      <c r="A53" s="43">
        <v>147.7613336</v>
      </c>
      <c r="B53" s="1">
        <f t="shared" si="0"/>
        <v>0.10103921346813553</v>
      </c>
      <c r="C53" s="1">
        <f t="shared" si="1"/>
        <v>0.17161468460299673</v>
      </c>
      <c r="H53" s="4"/>
      <c r="I53" s="42">
        <v>18.2699</v>
      </c>
      <c r="J53" s="1">
        <f t="shared" si="2"/>
        <v>0.36164855484973629</v>
      </c>
      <c r="K53" s="1">
        <f t="shared" si="3"/>
        <v>0.17125352824492493</v>
      </c>
      <c r="L53" s="1">
        <f t="shared" si="4"/>
        <v>0.44532114053160893</v>
      </c>
      <c r="Q53" s="4"/>
    </row>
    <row r="54" spans="1:17" x14ac:dyDescent="0.3">
      <c r="A54" s="43">
        <v>150.96725620000001</v>
      </c>
      <c r="B54" s="1">
        <f t="shared" si="0"/>
        <v>0.15020675886649423</v>
      </c>
      <c r="C54" s="1">
        <f t="shared" si="1"/>
        <v>0.62723401151608005</v>
      </c>
      <c r="H54" s="4"/>
      <c r="I54" s="42">
        <v>19.154199999999999</v>
      </c>
      <c r="J54" s="1">
        <f t="shared" si="2"/>
        <v>0.54107498312045832</v>
      </c>
      <c r="K54" s="1">
        <f t="shared" si="3"/>
        <v>0.62120000463285596</v>
      </c>
      <c r="L54" s="1">
        <f t="shared" si="4"/>
        <v>4.7078643246328454E-2</v>
      </c>
      <c r="Q54" s="4"/>
    </row>
    <row r="55" spans="1:17" x14ac:dyDescent="0.3">
      <c r="A55" s="43">
        <v>148.72298720000001</v>
      </c>
      <c r="B55" s="1">
        <f t="shared" si="0"/>
        <v>0.13488349717536829</v>
      </c>
      <c r="C55" s="1">
        <f t="shared" si="1"/>
        <v>0.28564570501505726</v>
      </c>
      <c r="H55" s="4"/>
      <c r="I55" s="42">
        <v>18.53</v>
      </c>
      <c r="J55" s="1">
        <f t="shared" si="2"/>
        <v>0.47982472904293361</v>
      </c>
      <c r="K55" s="1">
        <f t="shared" si="3"/>
        <v>0.28121073929828627</v>
      </c>
      <c r="L55" s="1">
        <f t="shared" si="4"/>
        <v>0.16583127606264772</v>
      </c>
      <c r="Q55" s="4"/>
    </row>
    <row r="56" spans="1:17" x14ac:dyDescent="0.3">
      <c r="A56" s="43">
        <v>147.04841949999999</v>
      </c>
      <c r="B56" s="1">
        <f t="shared" si="0"/>
        <v>7.4240895378611907E-2</v>
      </c>
      <c r="C56" s="1">
        <f t="shared" si="1"/>
        <v>0.10921020586271797</v>
      </c>
      <c r="H56" s="4"/>
      <c r="I56" s="42">
        <v>18.079899999999999</v>
      </c>
      <c r="J56" s="1">
        <f t="shared" si="2"/>
        <v>0.26978163558796081</v>
      </c>
      <c r="K56" s="1">
        <f t="shared" si="3"/>
        <v>0.11132998623902951</v>
      </c>
      <c r="L56" s="1">
        <f t="shared" si="4"/>
        <v>0.73500420915561115</v>
      </c>
      <c r="Q56" s="4"/>
    </row>
    <row r="57" spans="1:17" x14ac:dyDescent="0.3">
      <c r="A57" s="43">
        <v>149.9295444</v>
      </c>
      <c r="B57" s="1">
        <f t="shared" si="0"/>
        <v>0.15772670837020367</v>
      </c>
      <c r="C57" s="1">
        <f t="shared" si="1"/>
        <v>0.46521568506286554</v>
      </c>
      <c r="H57" s="4"/>
      <c r="I57" s="42">
        <v>18.863099999999999</v>
      </c>
      <c r="J57" s="1">
        <f t="shared" si="2"/>
        <v>0.56432308388760555</v>
      </c>
      <c r="K57" s="1">
        <f t="shared" si="3"/>
        <v>0.45801484238990786</v>
      </c>
      <c r="L57" s="1">
        <f t="shared" si="4"/>
        <v>5.4943473328887766E-3</v>
      </c>
      <c r="Q57" s="4"/>
    </row>
    <row r="58" spans="1:17" x14ac:dyDescent="0.3">
      <c r="A58" s="43">
        <v>151.07082969999999</v>
      </c>
      <c r="B58" s="1">
        <f t="shared" si="0"/>
        <v>0.148091113100527</v>
      </c>
      <c r="C58" s="1">
        <f t="shared" si="1"/>
        <v>0.64268380508400746</v>
      </c>
      <c r="H58" s="4"/>
      <c r="I58" s="42">
        <v>19.182400000000001</v>
      </c>
      <c r="J58" s="1">
        <f t="shared" si="2"/>
        <v>0.53398793695652558</v>
      </c>
      <c r="K58" s="1">
        <f t="shared" si="3"/>
        <v>0.63636020486417233</v>
      </c>
      <c r="L58" s="1">
        <f t="shared" si="4"/>
        <v>6.0111337271609291E-2</v>
      </c>
      <c r="Q58" s="4"/>
    </row>
    <row r="59" spans="1:17" x14ac:dyDescent="0.3">
      <c r="A59" s="43">
        <v>150.16629309999999</v>
      </c>
      <c r="B59" s="1">
        <f t="shared" si="0"/>
        <v>0.1583254168503746</v>
      </c>
      <c r="C59" s="1">
        <f t="shared" si="1"/>
        <v>0.50265564125870532</v>
      </c>
      <c r="H59" s="4"/>
      <c r="I59" s="42">
        <v>18.9298</v>
      </c>
      <c r="J59" s="1">
        <f t="shared" si="2"/>
        <v>0.56743691046680622</v>
      </c>
      <c r="K59" s="1">
        <f t="shared" si="3"/>
        <v>0.49578726850574634</v>
      </c>
      <c r="L59" s="1">
        <f t="shared" si="4"/>
        <v>5.5113768568675932E-5</v>
      </c>
      <c r="Q59" s="4"/>
    </row>
    <row r="60" spans="1:17" x14ac:dyDescent="0.3">
      <c r="A60" s="43">
        <v>150.75617969999999</v>
      </c>
      <c r="B60" s="1">
        <f t="shared" si="0"/>
        <v>0.15380576144845207</v>
      </c>
      <c r="C60" s="1">
        <f t="shared" si="1"/>
        <v>0.59513179261518978</v>
      </c>
      <c r="H60" s="4"/>
      <c r="I60" s="42">
        <v>19.094999999999999</v>
      </c>
      <c r="J60" s="1">
        <f t="shared" si="2"/>
        <v>0.55335615074931421</v>
      </c>
      <c r="K60" s="1">
        <f t="shared" si="3"/>
        <v>0.5887870542348741</v>
      </c>
      <c r="L60" s="1">
        <f t="shared" si="4"/>
        <v>2.4893308838648327E-2</v>
      </c>
      <c r="Q60" s="4"/>
    </row>
    <row r="61" spans="1:17" x14ac:dyDescent="0.3">
      <c r="A61" s="43">
        <v>148.41419479999999</v>
      </c>
      <c r="B61" s="1">
        <f t="shared" si="0"/>
        <v>0.12490078946933775</v>
      </c>
      <c r="C61" s="1">
        <f t="shared" si="1"/>
        <v>0.24550554066852315</v>
      </c>
      <c r="H61" s="4"/>
      <c r="I61" s="42">
        <v>18.445599999999999</v>
      </c>
      <c r="J61" s="1">
        <f t="shared" si="2"/>
        <v>0.4443772118286945</v>
      </c>
      <c r="K61" s="1">
        <f t="shared" si="3"/>
        <v>0.24218170029485409</v>
      </c>
      <c r="L61" s="1">
        <f t="shared" si="4"/>
        <v>0.24169402444088975</v>
      </c>
      <c r="Q61" s="4"/>
    </row>
    <row r="62" spans="1:17" x14ac:dyDescent="0.3">
      <c r="A62" s="43">
        <v>149.09314710000001</v>
      </c>
      <c r="B62" s="1">
        <f t="shared" si="0"/>
        <v>0.14500839825700676</v>
      </c>
      <c r="C62" s="1">
        <f t="shared" si="1"/>
        <v>0.33751869490357833</v>
      </c>
      <c r="H62" s="4"/>
      <c r="I62" s="42">
        <v>18.6312</v>
      </c>
      <c r="J62" s="1">
        <f t="shared" si="2"/>
        <v>0.5161735257766441</v>
      </c>
      <c r="K62" s="1">
        <f t="shared" si="3"/>
        <v>0.33167293913910156</v>
      </c>
      <c r="L62" s="1">
        <f t="shared" si="4"/>
        <v>9.3650605827128808E-2</v>
      </c>
      <c r="Q62" s="4"/>
    </row>
    <row r="63" spans="1:17" x14ac:dyDescent="0.3">
      <c r="A63" s="43">
        <v>148.31884890000001</v>
      </c>
      <c r="B63" s="1">
        <f t="shared" si="0"/>
        <v>0.12160076592302589</v>
      </c>
      <c r="C63" s="1">
        <f t="shared" si="1"/>
        <v>0.23375338420657349</v>
      </c>
      <c r="H63" s="4"/>
      <c r="I63" s="42">
        <v>18.421199999999999</v>
      </c>
      <c r="J63" s="1">
        <f t="shared" si="2"/>
        <v>0.43346044970291503</v>
      </c>
      <c r="K63" s="1">
        <f t="shared" si="3"/>
        <v>0.23147155787353388</v>
      </c>
      <c r="L63" s="1">
        <f t="shared" si="4"/>
        <v>0.26628062904312977</v>
      </c>
      <c r="Q63" s="4"/>
    </row>
    <row r="64" spans="1:17" x14ac:dyDescent="0.3">
      <c r="A64" s="43">
        <v>149.10111710000001</v>
      </c>
      <c r="B64" s="1">
        <f t="shared" si="0"/>
        <v>0.1452000949566529</v>
      </c>
      <c r="C64" s="1">
        <f t="shared" si="1"/>
        <v>0.33867517654505075</v>
      </c>
      <c r="H64" s="4"/>
      <c r="I64" s="42">
        <v>18.63394928</v>
      </c>
      <c r="J64" s="1">
        <f t="shared" si="2"/>
        <v>0.51704900588088654</v>
      </c>
      <c r="K64" s="1">
        <f t="shared" si="3"/>
        <v>0.33309324963020992</v>
      </c>
      <c r="L64" s="1">
        <f t="shared" si="4"/>
        <v>9.1975473785612674E-2</v>
      </c>
      <c r="Q64" s="4"/>
    </row>
    <row r="65" spans="1:17" x14ac:dyDescent="0.3">
      <c r="A65" s="43">
        <v>147.9671343</v>
      </c>
      <c r="B65" s="1">
        <f t="shared" si="0"/>
        <v>0.10880817281940351</v>
      </c>
      <c r="C65" s="1">
        <f t="shared" si="1"/>
        <v>0.19321018664122991</v>
      </c>
      <c r="H65" s="4"/>
      <c r="I65" s="42">
        <v>18.326503750000001</v>
      </c>
      <c r="J65" s="1">
        <f t="shared" si="2"/>
        <v>0.3891085293380846</v>
      </c>
      <c r="K65" s="1">
        <f t="shared" si="3"/>
        <v>0.19250335880584704</v>
      </c>
      <c r="L65" s="1">
        <f t="shared" si="4"/>
        <v>0.37297905862132447</v>
      </c>
      <c r="Q65" s="4"/>
    </row>
    <row r="66" spans="1:17" x14ac:dyDescent="0.3">
      <c r="A66" s="43">
        <v>145.6842935</v>
      </c>
      <c r="B66" s="1">
        <f t="shared" si="0"/>
        <v>3.2932694745230702E-2</v>
      </c>
      <c r="C66" s="1">
        <f t="shared" si="1"/>
        <v>3.8187127904154655E-2</v>
      </c>
      <c r="H66" s="4"/>
      <c r="I66" s="42">
        <v>17.71890831</v>
      </c>
      <c r="J66" s="1">
        <f t="shared" si="2"/>
        <v>0.12641745043442501</v>
      </c>
      <c r="K66" s="1">
        <f t="shared" si="3"/>
        <v>4.1550331906975803E-2</v>
      </c>
      <c r="L66" s="1">
        <f t="shared" si="4"/>
        <v>1.4842927910676322</v>
      </c>
      <c r="Q66" s="4"/>
    </row>
    <row r="67" spans="1:17" x14ac:dyDescent="0.3">
      <c r="A67" s="43">
        <v>150.44356540000001</v>
      </c>
      <c r="B67" s="1">
        <f t="shared" si="0"/>
        <v>0.15725448628893854</v>
      </c>
      <c r="C67" s="1">
        <f t="shared" si="1"/>
        <v>0.54645043134199667</v>
      </c>
      <c r="H67" s="4"/>
      <c r="I67" s="42">
        <v>19.00525665</v>
      </c>
      <c r="J67" s="1">
        <f t="shared" si="2"/>
        <v>0.5648176370331397</v>
      </c>
      <c r="K67" s="1">
        <f t="shared" si="3"/>
        <v>0.53854629331243031</v>
      </c>
      <c r="L67" s="1">
        <f t="shared" si="4"/>
        <v>4.6284598620693089E-3</v>
      </c>
      <c r="Q67" s="4"/>
    </row>
    <row r="68" spans="1:17" x14ac:dyDescent="0.3">
      <c r="A68" s="43">
        <v>148.9955477</v>
      </c>
      <c r="B68" s="1">
        <f t="shared" ref="B68:B102" si="5">_xlfn.NORM.DIST(A68,$F$3,$F$4,FALSE)</f>
        <v>0.14256560425195774</v>
      </c>
      <c r="C68" s="1">
        <f t="shared" ref="C68:C102" si="6">_xlfn.NORM.DIST(A68,$F$3,$F$4,TRUE)</f>
        <v>0.32348375270629359</v>
      </c>
      <c r="H68" s="4"/>
      <c r="I68" s="42">
        <v>18.606533049999999</v>
      </c>
      <c r="J68" s="1">
        <f t="shared" ref="J68:J102" si="7">_xlfn.NORM.DIST(I68,$O$3,$O$4,FALSE)</f>
        <v>0.50803690928313938</v>
      </c>
      <c r="K68" s="1">
        <f t="shared" ref="K68:K102" si="8">_xlfn.NORM.DIST(I68,$O$3,$O$4,TRUE)</f>
        <v>0.31903983509589706</v>
      </c>
      <c r="L68" s="1">
        <f t="shared" ref="L68:L102" si="9">(I68-$O$3)^2</f>
        <v>0.10935641499308824</v>
      </c>
      <c r="Q68" s="4"/>
    </row>
    <row r="69" spans="1:17" x14ac:dyDescent="0.3">
      <c r="A69" s="43">
        <v>145.92450410000001</v>
      </c>
      <c r="B69" s="1">
        <f t="shared" si="5"/>
        <v>3.8817188148718533E-2</v>
      </c>
      <c r="C69" s="1">
        <f t="shared" si="6"/>
        <v>4.6791824931779413E-2</v>
      </c>
      <c r="H69" s="4"/>
      <c r="I69" s="42">
        <v>17.781633379999999</v>
      </c>
      <c r="J69" s="1">
        <f t="shared" si="7"/>
        <v>0.14697004345700579</v>
      </c>
      <c r="K69" s="1">
        <f t="shared" si="8"/>
        <v>5.0113956972296619E-2</v>
      </c>
      <c r="L69" s="1">
        <f t="shared" si="9"/>
        <v>1.3353893685603018</v>
      </c>
      <c r="Q69" s="4"/>
    </row>
    <row r="70" spans="1:17" x14ac:dyDescent="0.3">
      <c r="A70" s="43">
        <v>151.1569556</v>
      </c>
      <c r="B70" s="1">
        <f t="shared" si="5"/>
        <v>0.14616638061368648</v>
      </c>
      <c r="C70" s="1">
        <f t="shared" si="6"/>
        <v>0.65535645388017472</v>
      </c>
      <c r="H70" s="4"/>
      <c r="I70" s="42">
        <v>19.207839969999998</v>
      </c>
      <c r="J70" s="1">
        <f t="shared" si="7"/>
        <v>0.5269462464198954</v>
      </c>
      <c r="K70" s="1">
        <f t="shared" si="8"/>
        <v>0.64985654628326839</v>
      </c>
      <c r="L70" s="1">
        <f t="shared" si="9"/>
        <v>7.3233076393616633E-2</v>
      </c>
      <c r="Q70" s="4"/>
    </row>
    <row r="71" spans="1:17" x14ac:dyDescent="0.3">
      <c r="A71" s="43">
        <v>147.73175409999999</v>
      </c>
      <c r="B71" s="1">
        <f t="shared" si="5"/>
        <v>9.991434470275902E-2</v>
      </c>
      <c r="C71" s="1">
        <f t="shared" si="6"/>
        <v>0.16864262862668514</v>
      </c>
      <c r="H71" s="4"/>
      <c r="I71" s="42">
        <v>18.26186371</v>
      </c>
      <c r="J71" s="1">
        <f t="shared" si="7"/>
        <v>0.35772227364203213</v>
      </c>
      <c r="K71" s="1">
        <f t="shared" si="8"/>
        <v>0.16836298917437334</v>
      </c>
      <c r="L71" s="1">
        <f t="shared" si="9"/>
        <v>0.4561113386914798</v>
      </c>
      <c r="Q71" s="4"/>
    </row>
    <row r="72" spans="1:17" x14ac:dyDescent="0.3">
      <c r="A72" s="43">
        <v>150.1298635</v>
      </c>
      <c r="B72" s="1">
        <f t="shared" si="5"/>
        <v>0.15832410709561584</v>
      </c>
      <c r="C72" s="1">
        <f t="shared" si="6"/>
        <v>0.49688783304012185</v>
      </c>
      <c r="H72" s="4"/>
      <c r="I72" s="42">
        <v>18.91869926</v>
      </c>
      <c r="J72" s="1">
        <f t="shared" si="7"/>
        <v>0.5672715805481332</v>
      </c>
      <c r="K72" s="1">
        <f t="shared" si="8"/>
        <v>0.48948908572580796</v>
      </c>
      <c r="L72" s="1">
        <f t="shared" si="9"/>
        <v>3.4316098299616902E-4</v>
      </c>
      <c r="Q72" s="4"/>
    </row>
    <row r="73" spans="1:17" x14ac:dyDescent="0.3">
      <c r="A73" s="43">
        <v>151.82272639999999</v>
      </c>
      <c r="B73" s="1">
        <f t="shared" si="5"/>
        <v>0.12700094964295755</v>
      </c>
      <c r="C73" s="1">
        <f t="shared" si="6"/>
        <v>0.74667031789424287</v>
      </c>
      <c r="H73" s="4"/>
      <c r="I73" s="42">
        <v>19.39546013</v>
      </c>
      <c r="J73" s="1">
        <f t="shared" si="7"/>
        <v>0.45886544798882672</v>
      </c>
      <c r="K73" s="1">
        <f t="shared" si="8"/>
        <v>0.74273820673585411</v>
      </c>
      <c r="L73" s="1">
        <f t="shared" si="9"/>
        <v>0.20998047474444478</v>
      </c>
      <c r="Q73" s="4"/>
    </row>
    <row r="74" spans="1:17" x14ac:dyDescent="0.3">
      <c r="A74" s="43">
        <v>150.3224573</v>
      </c>
      <c r="B74" s="1">
        <f t="shared" si="5"/>
        <v>0.15795645034282696</v>
      </c>
      <c r="C74" s="1">
        <f t="shared" si="6"/>
        <v>0.52735948906178987</v>
      </c>
      <c r="H74" s="4"/>
      <c r="I74" s="42">
        <v>18.97170448</v>
      </c>
      <c r="J74" s="1">
        <f t="shared" si="7"/>
        <v>0.56678642425983916</v>
      </c>
      <c r="K74" s="1">
        <f t="shared" si="8"/>
        <v>0.51955882277486176</v>
      </c>
      <c r="L74" s="1">
        <f t="shared" si="9"/>
        <v>1.1889128245704487E-3</v>
      </c>
      <c r="Q74" s="4"/>
    </row>
    <row r="75" spans="1:17" x14ac:dyDescent="0.3">
      <c r="A75" s="43">
        <v>152.84850170000001</v>
      </c>
      <c r="B75" s="1">
        <f t="shared" si="5"/>
        <v>8.9210071056505871E-2</v>
      </c>
      <c r="C75" s="1">
        <f t="shared" si="6"/>
        <v>0.85794891568745224</v>
      </c>
      <c r="H75" s="4"/>
      <c r="I75" s="42">
        <v>19.69198961</v>
      </c>
      <c r="J75" s="1">
        <f t="shared" si="7"/>
        <v>0.31889857537490474</v>
      </c>
      <c r="K75" s="1">
        <f t="shared" si="8"/>
        <v>0.85849978255550652</v>
      </c>
      <c r="L75" s="1">
        <f t="shared" si="9"/>
        <v>0.56967133012731175</v>
      </c>
      <c r="Q75" s="4"/>
    </row>
    <row r="76" spans="1:17" x14ac:dyDescent="0.3">
      <c r="A76" s="43">
        <v>146.91293540000001</v>
      </c>
      <c r="B76" s="1">
        <f t="shared" si="5"/>
        <v>6.9386542341116894E-2</v>
      </c>
      <c r="C76" s="1">
        <f t="shared" si="6"/>
        <v>9.9481951253671777E-2</v>
      </c>
      <c r="H76" s="4"/>
      <c r="I76" s="42">
        <v>18.042720790000001</v>
      </c>
      <c r="J76" s="1">
        <f t="shared" si="7"/>
        <v>0.25257849407079819</v>
      </c>
      <c r="K76" s="1">
        <f t="shared" si="8"/>
        <v>0.10162076694942612</v>
      </c>
      <c r="L76" s="1">
        <f t="shared" si="9"/>
        <v>0.80013575082665322</v>
      </c>
      <c r="Q76" s="4"/>
    </row>
    <row r="77" spans="1:17" x14ac:dyDescent="0.3">
      <c r="A77" s="43">
        <v>151.00585409999999</v>
      </c>
      <c r="B77" s="1">
        <f t="shared" si="5"/>
        <v>0.14944434165781897</v>
      </c>
      <c r="C77" s="1">
        <f t="shared" si="6"/>
        <v>0.63301706372716338</v>
      </c>
      <c r="H77" s="4"/>
      <c r="I77" s="42">
        <v>19.165454860000001</v>
      </c>
      <c r="J77" s="1">
        <f t="shared" si="7"/>
        <v>0.53833912960023123</v>
      </c>
      <c r="K77" s="1">
        <f t="shared" si="8"/>
        <v>0.62727444872326277</v>
      </c>
      <c r="L77" s="1">
        <f t="shared" si="9"/>
        <v>5.2089387169982682E-2</v>
      </c>
      <c r="Q77" s="4"/>
    </row>
    <row r="78" spans="1:17" x14ac:dyDescent="0.3">
      <c r="A78" s="43">
        <v>148.2879748</v>
      </c>
      <c r="B78" s="1">
        <f t="shared" si="5"/>
        <v>0.12051398953589323</v>
      </c>
      <c r="C78" s="1">
        <f t="shared" si="6"/>
        <v>0.2300158249605945</v>
      </c>
      <c r="H78" s="4"/>
      <c r="I78" s="42">
        <v>18.41304779</v>
      </c>
      <c r="J78" s="1">
        <f t="shared" si="7"/>
        <v>0.42975779170794498</v>
      </c>
      <c r="K78" s="1">
        <f t="shared" si="8"/>
        <v>0.2279529718352592</v>
      </c>
      <c r="L78" s="1">
        <f t="shared" si="9"/>
        <v>0.27476055739273492</v>
      </c>
      <c r="Q78" s="4"/>
    </row>
    <row r="79" spans="1:17" x14ac:dyDescent="0.3">
      <c r="A79" s="43">
        <v>147.82300710000001</v>
      </c>
      <c r="B79" s="1">
        <f t="shared" si="5"/>
        <v>0.10337963978978022</v>
      </c>
      <c r="C79" s="1">
        <f t="shared" si="6"/>
        <v>0.17791833693288431</v>
      </c>
      <c r="H79" s="4"/>
      <c r="I79" s="42">
        <v>18.286077500000001</v>
      </c>
      <c r="J79" s="1">
        <f t="shared" si="7"/>
        <v>0.36953708353485964</v>
      </c>
      <c r="K79" s="1">
        <f t="shared" si="8"/>
        <v>0.17716793757990909</v>
      </c>
      <c r="L79" s="1">
        <f t="shared" si="9"/>
        <v>0.4239915883922532</v>
      </c>
      <c r="Q79" s="4"/>
    </row>
    <row r="80" spans="1:17" x14ac:dyDescent="0.3">
      <c r="A80" s="43">
        <v>148.55287580000001</v>
      </c>
      <c r="B80" s="1">
        <f t="shared" si="5"/>
        <v>0.12952970894811006</v>
      </c>
      <c r="C80" s="1">
        <f t="shared" si="6"/>
        <v>0.2631503856303532</v>
      </c>
      <c r="H80" s="4"/>
      <c r="I80" s="42">
        <v>18.483667369999999</v>
      </c>
      <c r="J80" s="1">
        <f t="shared" si="7"/>
        <v>0.46085052431791451</v>
      </c>
      <c r="K80" s="1">
        <f t="shared" si="8"/>
        <v>0.25941382766076582</v>
      </c>
      <c r="L80" s="1">
        <f t="shared" si="9"/>
        <v>0.20571349397526317</v>
      </c>
      <c r="Q80" s="4"/>
    </row>
    <row r="81" spans="1:17" x14ac:dyDescent="0.3">
      <c r="A81" s="43">
        <v>149.22111870000001</v>
      </c>
      <c r="B81" s="1">
        <f t="shared" si="5"/>
        <v>0.14793820592917362</v>
      </c>
      <c r="C81" s="1">
        <f t="shared" si="6"/>
        <v>0.35626652230791556</v>
      </c>
      <c r="H81" s="4"/>
      <c r="I81" s="42">
        <v>18.666900630000001</v>
      </c>
      <c r="J81" s="1">
        <f t="shared" si="7"/>
        <v>0.5270307078891483</v>
      </c>
      <c r="K81" s="1">
        <f t="shared" si="8"/>
        <v>0.35029779304473252</v>
      </c>
      <c r="L81" s="1">
        <f t="shared" si="9"/>
        <v>7.3074651272735561E-2</v>
      </c>
      <c r="Q81" s="4"/>
    </row>
    <row r="82" spans="1:17" x14ac:dyDescent="0.3">
      <c r="A82" s="43">
        <v>150.1404134</v>
      </c>
      <c r="B82" s="1">
        <f t="shared" si="5"/>
        <v>0.15832789071826131</v>
      </c>
      <c r="C82" s="1">
        <f t="shared" si="6"/>
        <v>0.49855815893606237</v>
      </c>
      <c r="H82" s="4"/>
      <c r="I82" s="42">
        <v>18.9214859</v>
      </c>
      <c r="J82" s="1">
        <f t="shared" si="7"/>
        <v>0.56732637622110749</v>
      </c>
      <c r="K82" s="1">
        <f t="shared" si="8"/>
        <v>0.49106994581954649</v>
      </c>
      <c r="L82" s="1">
        <f t="shared" si="9"/>
        <v>2.4768353604602517E-4</v>
      </c>
      <c r="Q82" s="4"/>
    </row>
    <row r="83" spans="1:17" x14ac:dyDescent="0.3">
      <c r="A83" s="43">
        <v>147.08712539999999</v>
      </c>
      <c r="B83" s="1">
        <f t="shared" si="5"/>
        <v>7.564889949130521E-2</v>
      </c>
      <c r="C83" s="1">
        <f t="shared" si="6"/>
        <v>0.11211098728459994</v>
      </c>
      <c r="H83" s="4"/>
      <c r="I83" s="42">
        <v>18.090599059999999</v>
      </c>
      <c r="J83" s="1">
        <f t="shared" si="7"/>
        <v>0.27480343104538718</v>
      </c>
      <c r="K83" s="1">
        <f t="shared" si="8"/>
        <v>0.11424323404104628</v>
      </c>
      <c r="L83" s="1">
        <f t="shared" si="9"/>
        <v>0.71677356010264004</v>
      </c>
      <c r="Q83" s="4"/>
    </row>
    <row r="84" spans="1:17" x14ac:dyDescent="0.3">
      <c r="A84" s="43">
        <v>152.2520662</v>
      </c>
      <c r="B84" s="1">
        <f t="shared" si="5"/>
        <v>0.11177954883625135</v>
      </c>
      <c r="C84" s="1">
        <f t="shared" si="6"/>
        <v>0.79798379415827869</v>
      </c>
      <c r="H84" s="4"/>
      <c r="I84" s="42">
        <v>19.518695829999999</v>
      </c>
      <c r="J84" s="1">
        <f t="shared" si="7"/>
        <v>0.40307965590132944</v>
      </c>
      <c r="K84" s="1">
        <f t="shared" si="8"/>
        <v>0.79591115218994102</v>
      </c>
      <c r="L84" s="1">
        <f t="shared" si="9"/>
        <v>0.33810964631354845</v>
      </c>
      <c r="Q84" s="4"/>
    </row>
    <row r="85" spans="1:17" x14ac:dyDescent="0.3">
      <c r="A85" s="43">
        <v>151.16415610000001</v>
      </c>
      <c r="B85" s="1">
        <f t="shared" si="5"/>
        <v>0.14599887548349647</v>
      </c>
      <c r="C85" s="1">
        <f t="shared" si="6"/>
        <v>0.65640832244401381</v>
      </c>
      <c r="H85" s="4"/>
      <c r="I85" s="42">
        <v>19.207839969999998</v>
      </c>
      <c r="J85" s="1">
        <f t="shared" si="7"/>
        <v>0.5269462464198954</v>
      </c>
      <c r="K85" s="1">
        <f t="shared" si="8"/>
        <v>0.64985654628326839</v>
      </c>
      <c r="L85" s="1">
        <f t="shared" si="9"/>
        <v>7.3233076393616633E-2</v>
      </c>
      <c r="Q85" s="4"/>
    </row>
    <row r="86" spans="1:17" x14ac:dyDescent="0.3">
      <c r="A86" s="43">
        <v>146.15939080000001</v>
      </c>
      <c r="B86" s="1">
        <f t="shared" si="5"/>
        <v>4.5187853112695825E-2</v>
      </c>
      <c r="C86" s="1">
        <f t="shared" si="6"/>
        <v>5.6645846926817539E-2</v>
      </c>
      <c r="H86" s="4"/>
      <c r="I86" s="42">
        <v>17.844581600000001</v>
      </c>
      <c r="J86" s="1">
        <f t="shared" si="7"/>
        <v>0.16959289206206374</v>
      </c>
      <c r="K86" s="1">
        <f t="shared" si="8"/>
        <v>6.0067154671343582E-2</v>
      </c>
      <c r="L86" s="1">
        <f t="shared" si="9"/>
        <v>1.19386711882727</v>
      </c>
      <c r="Q86" s="4"/>
    </row>
    <row r="87" spans="1:17" x14ac:dyDescent="0.3">
      <c r="A87" s="43">
        <v>153.7206305</v>
      </c>
      <c r="B87" s="1">
        <f t="shared" si="5"/>
        <v>5.7994225513166235E-2</v>
      </c>
      <c r="C87" s="1">
        <f t="shared" si="6"/>
        <v>0.92179842132230205</v>
      </c>
      <c r="H87" s="4"/>
      <c r="I87" s="42">
        <v>19.94604301</v>
      </c>
      <c r="J87" s="1">
        <f t="shared" si="7"/>
        <v>0.20267532783243083</v>
      </c>
      <c r="K87" s="1">
        <f t="shared" si="8"/>
        <v>0.92435322422023147</v>
      </c>
      <c r="L87" s="1">
        <f t="shared" si="9"/>
        <v>1.0177160677220594</v>
      </c>
      <c r="Q87" s="4"/>
    </row>
    <row r="88" spans="1:17" x14ac:dyDescent="0.3">
      <c r="A88" s="43">
        <v>154.7397229</v>
      </c>
      <c r="B88" s="1">
        <f t="shared" si="5"/>
        <v>3.0124516913694773E-2</v>
      </c>
      <c r="C88" s="1">
        <f t="shared" si="6"/>
        <v>0.96575140233909429</v>
      </c>
      <c r="H88" s="4"/>
      <c r="I88" s="42">
        <v>20.248167039999998</v>
      </c>
      <c r="J88" s="1">
        <f t="shared" si="7"/>
        <v>9.974123909109453E-2</v>
      </c>
      <c r="K88" s="1">
        <f t="shared" si="8"/>
        <v>0.96889026192182448</v>
      </c>
      <c r="L88" s="1">
        <f t="shared" si="9"/>
        <v>1.7185720086034539</v>
      </c>
      <c r="Q88" s="4"/>
    </row>
    <row r="89" spans="1:17" x14ac:dyDescent="0.3">
      <c r="A89" s="43">
        <v>152.9469489</v>
      </c>
      <c r="B89" s="1">
        <f t="shared" si="5"/>
        <v>8.5488330042513661E-2</v>
      </c>
      <c r="C89" s="1">
        <f t="shared" si="6"/>
        <v>0.8665479926231211</v>
      </c>
      <c r="H89" s="4"/>
      <c r="I89" s="42">
        <v>19.721019739999999</v>
      </c>
      <c r="J89" s="1">
        <f t="shared" si="7"/>
        <v>0.30480974309222358</v>
      </c>
      <c r="K89" s="1">
        <f t="shared" si="8"/>
        <v>0.86755269558375692</v>
      </c>
      <c r="L89" s="1">
        <f t="shared" si="9"/>
        <v>0.61433597398053263</v>
      </c>
      <c r="Q89" s="4"/>
    </row>
    <row r="90" spans="1:17" x14ac:dyDescent="0.3">
      <c r="A90" s="43">
        <v>149.5501879</v>
      </c>
      <c r="B90" s="1">
        <f t="shared" si="5"/>
        <v>0.15391283833540451</v>
      </c>
      <c r="C90" s="1">
        <f t="shared" si="6"/>
        <v>0.40599561584642702</v>
      </c>
      <c r="H90" s="4"/>
      <c r="I90" s="42">
        <v>18.757820129999999</v>
      </c>
      <c r="J90" s="1">
        <f t="shared" si="7"/>
        <v>0.54928884172648884</v>
      </c>
      <c r="K90" s="1">
        <f t="shared" si="8"/>
        <v>0.39928827720612137</v>
      </c>
      <c r="L90" s="1">
        <f t="shared" si="9"/>
        <v>3.2185700060189108E-2</v>
      </c>
      <c r="Q90" s="4"/>
    </row>
    <row r="91" spans="1:17" x14ac:dyDescent="0.3">
      <c r="A91" s="43">
        <v>147.3231184</v>
      </c>
      <c r="B91" s="1">
        <f t="shared" si="5"/>
        <v>8.4398356090962703E-2</v>
      </c>
      <c r="C91" s="1">
        <f t="shared" si="6"/>
        <v>0.13099096957907733</v>
      </c>
      <c r="H91" s="4"/>
      <c r="I91" s="42">
        <v>18.151960370000001</v>
      </c>
      <c r="J91" s="1">
        <f t="shared" si="7"/>
        <v>0.30410047664194767</v>
      </c>
      <c r="K91" s="1">
        <f t="shared" si="8"/>
        <v>0.13200048016949137</v>
      </c>
      <c r="L91" s="1">
        <f t="shared" si="9"/>
        <v>0.61663875626550768</v>
      </c>
      <c r="Q91" s="4"/>
    </row>
    <row r="92" spans="1:17" x14ac:dyDescent="0.3">
      <c r="A92" s="43">
        <v>152.63612929999999</v>
      </c>
      <c r="B92" s="1">
        <f t="shared" si="5"/>
        <v>9.7292646828103208E-2</v>
      </c>
      <c r="C92" s="1">
        <f t="shared" si="6"/>
        <v>0.83814558612144174</v>
      </c>
      <c r="H92" s="4"/>
      <c r="I92" s="42">
        <v>19.631156919999999</v>
      </c>
      <c r="J92" s="1">
        <f t="shared" si="7"/>
        <v>0.34863610484621604</v>
      </c>
      <c r="K92" s="1">
        <f t="shared" si="8"/>
        <v>0.83819659242518862</v>
      </c>
      <c r="L92" s="1">
        <f t="shared" si="9"/>
        <v>0.48154308509920446</v>
      </c>
      <c r="Q92" s="4"/>
    </row>
    <row r="93" spans="1:17" x14ac:dyDescent="0.3">
      <c r="A93" s="43">
        <v>148.99205760000001</v>
      </c>
      <c r="B93" s="1">
        <f t="shared" si="5"/>
        <v>0.14247505878335806</v>
      </c>
      <c r="C93" s="1">
        <f t="shared" si="6"/>
        <v>0.32298634243446933</v>
      </c>
      <c r="H93" s="4"/>
      <c r="I93" s="42">
        <v>18.603794100000002</v>
      </c>
      <c r="J93" s="1">
        <f t="shared" si="7"/>
        <v>0.50710288053902142</v>
      </c>
      <c r="K93" s="1">
        <f t="shared" si="8"/>
        <v>0.31764962516608775</v>
      </c>
      <c r="L93" s="1">
        <f t="shared" si="9"/>
        <v>0.11117540805458212</v>
      </c>
      <c r="Q93" s="4"/>
    </row>
    <row r="94" spans="1:17" x14ac:dyDescent="0.3">
      <c r="A94" s="43">
        <v>153.0561127</v>
      </c>
      <c r="B94" s="1">
        <f t="shared" si="5"/>
        <v>8.1397304966104672E-2</v>
      </c>
      <c r="C94" s="1">
        <f t="shared" si="6"/>
        <v>0.8756565273096848</v>
      </c>
      <c r="H94" s="4"/>
      <c r="I94" s="42">
        <v>19.753005980000001</v>
      </c>
      <c r="J94" s="1">
        <f t="shared" si="7"/>
        <v>0.28943387445888541</v>
      </c>
      <c r="K94" s="1">
        <f t="shared" si="8"/>
        <v>0.87705602296901897</v>
      </c>
      <c r="L94" s="1">
        <f t="shared" si="9"/>
        <v>0.66550045948018788</v>
      </c>
      <c r="Q94" s="4"/>
    </row>
    <row r="95" spans="1:17" x14ac:dyDescent="0.3">
      <c r="A95" s="43">
        <v>150.52068740000001</v>
      </c>
      <c r="B95" s="1">
        <f t="shared" si="5"/>
        <v>0.15662041916280514</v>
      </c>
      <c r="C95" s="1">
        <f t="shared" si="6"/>
        <v>0.55855469003818548</v>
      </c>
      <c r="H95" s="4"/>
      <c r="I95" s="42">
        <v>19.027658460000001</v>
      </c>
      <c r="J95" s="1">
        <f t="shared" si="7"/>
        <v>0.56279282325150881</v>
      </c>
      <c r="K95" s="1">
        <f t="shared" si="8"/>
        <v>0.55117760614475708</v>
      </c>
      <c r="L95" s="1">
        <f t="shared" si="9"/>
        <v>8.1784160089881184E-3</v>
      </c>
      <c r="Q95" s="4"/>
    </row>
    <row r="96" spans="1:17" x14ac:dyDescent="0.3">
      <c r="A96" s="43">
        <v>152.44159759999999</v>
      </c>
      <c r="B96" s="1">
        <f t="shared" si="5"/>
        <v>0.10468263359541212</v>
      </c>
      <c r="C96" s="1">
        <f t="shared" si="6"/>
        <v>0.81849930283579686</v>
      </c>
      <c r="H96" s="4"/>
      <c r="I96" s="42">
        <v>19.573404310000001</v>
      </c>
      <c r="J96" s="1">
        <f t="shared" si="7"/>
        <v>0.37681023989191975</v>
      </c>
      <c r="K96" s="1">
        <f t="shared" si="8"/>
        <v>0.81724714128645282</v>
      </c>
      <c r="L96" s="1">
        <f t="shared" si="9"/>
        <v>0.40472555885487127</v>
      </c>
      <c r="Q96" s="4"/>
    </row>
    <row r="97" spans="1:17" x14ac:dyDescent="0.3">
      <c r="A97" s="43">
        <v>150.890916</v>
      </c>
      <c r="B97" s="1">
        <f t="shared" si="5"/>
        <v>0.15162135715427885</v>
      </c>
      <c r="C97" s="1">
        <f t="shared" si="6"/>
        <v>0.61571240519764314</v>
      </c>
      <c r="H97" s="4"/>
      <c r="I97" s="42">
        <v>19.13161659</v>
      </c>
      <c r="J97" s="1">
        <f t="shared" si="7"/>
        <v>0.546184199443707</v>
      </c>
      <c r="K97" s="1">
        <f t="shared" si="8"/>
        <v>0.60892202927556793</v>
      </c>
      <c r="L97" s="1">
        <f t="shared" si="9"/>
        <v>3.7788531610682782E-2</v>
      </c>
      <c r="Q97" s="4"/>
    </row>
    <row r="98" spans="1:17" x14ac:dyDescent="0.3">
      <c r="A98" s="43">
        <v>151.76643290000001</v>
      </c>
      <c r="B98" s="1">
        <f t="shared" si="5"/>
        <v>0.12886697887323206</v>
      </c>
      <c r="C98" s="1">
        <f t="shared" si="6"/>
        <v>0.73946829540230963</v>
      </c>
      <c r="H98" s="4"/>
      <c r="I98" s="42">
        <v>19.381168370000001</v>
      </c>
      <c r="J98" s="1">
        <f t="shared" si="7"/>
        <v>0.46489012354994275</v>
      </c>
      <c r="K98" s="1">
        <f t="shared" si="8"/>
        <v>0.73613702653076241</v>
      </c>
      <c r="L98" s="1">
        <f t="shared" si="9"/>
        <v>0.19708672369727376</v>
      </c>
      <c r="Q98" s="4"/>
    </row>
    <row r="99" spans="1:17" x14ac:dyDescent="0.3">
      <c r="A99" s="43">
        <v>150.0262501</v>
      </c>
      <c r="B99" s="1">
        <f t="shared" si="5"/>
        <v>0.15813956611322061</v>
      </c>
      <c r="C99" s="1">
        <f t="shared" si="6"/>
        <v>0.48049058586497378</v>
      </c>
      <c r="H99" s="4"/>
      <c r="I99" s="42">
        <v>18.890863419999999</v>
      </c>
      <c r="J99" s="1">
        <f t="shared" si="7"/>
        <v>0.56623601699292603</v>
      </c>
      <c r="K99" s="1">
        <f t="shared" si="8"/>
        <v>0.47371096083679892</v>
      </c>
      <c r="L99" s="1">
        <f t="shared" si="9"/>
        <v>2.1492908420539612E-3</v>
      </c>
      <c r="Q99" s="4"/>
    </row>
    <row r="100" spans="1:17" x14ac:dyDescent="0.3">
      <c r="A100" s="43">
        <v>154.46467620000001</v>
      </c>
      <c r="B100" s="1">
        <f t="shared" si="5"/>
        <v>3.6533790425808572E-2</v>
      </c>
      <c r="C100" s="1">
        <f t="shared" si="6"/>
        <v>0.9566035743942285</v>
      </c>
      <c r="H100" s="4"/>
      <c r="I100" s="42">
        <v>20.164766310000001</v>
      </c>
      <c r="J100" s="1">
        <f t="shared" si="7"/>
        <v>0.12356394375026745</v>
      </c>
      <c r="K100" s="1">
        <f t="shared" si="8"/>
        <v>0.95960291001816533</v>
      </c>
      <c r="L100" s="1">
        <f t="shared" si="9"/>
        <v>1.5068604547675974</v>
      </c>
      <c r="Q100" s="4"/>
    </row>
    <row r="101" spans="1:17" x14ac:dyDescent="0.3">
      <c r="A101" s="43">
        <v>150.3172802</v>
      </c>
      <c r="B101" s="1">
        <f t="shared" si="5"/>
        <v>0.15797839320779722</v>
      </c>
      <c r="C101" s="1">
        <f t="shared" si="6"/>
        <v>0.52654167563612808</v>
      </c>
      <c r="H101" s="4"/>
      <c r="I101" s="42">
        <v>18.97169495</v>
      </c>
      <c r="J101" s="1">
        <f t="shared" si="7"/>
        <v>0.56678680104251977</v>
      </c>
      <c r="K101" s="1">
        <f t="shared" si="8"/>
        <v>0.51955342129844317</v>
      </c>
      <c r="L101" s="1">
        <f t="shared" si="9"/>
        <v>1.1882557148656496E-3</v>
      </c>
      <c r="Q101" s="4"/>
    </row>
    <row r="102" spans="1:17" ht="15" thickBot="1" x14ac:dyDescent="0.35">
      <c r="A102" s="43">
        <v>151.00497340000001</v>
      </c>
      <c r="B102" s="2">
        <f t="shared" si="5"/>
        <v>0.14946208573766059</v>
      </c>
      <c r="C102" s="2">
        <f t="shared" si="6"/>
        <v>0.63288544028067706</v>
      </c>
      <c r="H102" s="4"/>
      <c r="I102" s="42">
        <v>19.162633899999999</v>
      </c>
      <c r="J102" s="1">
        <f t="shared" si="7"/>
        <v>0.53903652619824383</v>
      </c>
      <c r="K102" s="1">
        <f t="shared" si="8"/>
        <v>0.62575483008154875</v>
      </c>
      <c r="L102" s="2">
        <f t="shared" si="9"/>
        <v>5.0809683968865003E-2</v>
      </c>
      <c r="Q102" s="4"/>
    </row>
    <row r="103" spans="1:17" ht="15" thickBot="1" x14ac:dyDescent="0.35">
      <c r="A103" s="5"/>
      <c r="B103" s="3"/>
      <c r="C103" s="3"/>
      <c r="H103" s="4"/>
      <c r="I103" s="5"/>
      <c r="J103" s="3"/>
      <c r="K103" s="24" t="s">
        <v>11</v>
      </c>
      <c r="L103" s="19">
        <f>SUM(L3:L102)</f>
        <v>49.423846018689332</v>
      </c>
      <c r="M103" s="18"/>
      <c r="Q103" s="4"/>
    </row>
    <row r="104" spans="1:17" x14ac:dyDescent="0.3">
      <c r="A104" s="5"/>
      <c r="H104" s="4"/>
      <c r="I104" s="5"/>
      <c r="Q104" s="4"/>
    </row>
    <row r="105" spans="1:17" ht="15" thickBot="1" x14ac:dyDescent="0.35">
      <c r="A105" s="6"/>
      <c r="B105" s="7"/>
      <c r="C105" s="7"/>
      <c r="D105" s="7"/>
      <c r="E105" s="7"/>
      <c r="F105" s="7"/>
      <c r="G105" s="7"/>
      <c r="H105" s="8"/>
      <c r="I105" s="6"/>
      <c r="J105" s="7"/>
      <c r="K105" s="7"/>
      <c r="L105" s="7"/>
      <c r="M105" s="7"/>
      <c r="N105" s="7"/>
      <c r="O105" s="7"/>
      <c r="P105" s="7"/>
      <c r="Q105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2BF9-ECCC-42BE-ACB4-2FF59E16CC93}">
  <dimension ref="A1:E107"/>
  <sheetViews>
    <sheetView topLeftCell="A95" workbookViewId="0">
      <selection activeCell="E107" sqref="E107"/>
    </sheetView>
  </sheetViews>
  <sheetFormatPr defaultColWidth="11.5546875" defaultRowHeight="14.4" x14ac:dyDescent="0.3"/>
  <cols>
    <col min="1" max="1" width="29.44140625" bestFit="1" customWidth="1"/>
    <col min="2" max="2" width="18.6640625" bestFit="1" customWidth="1"/>
    <col min="4" max="4" width="18.6640625" bestFit="1" customWidth="1"/>
    <col min="5" max="5" width="17.6640625" bestFit="1" customWidth="1"/>
  </cols>
  <sheetData>
    <row r="1" spans="1:5" x14ac:dyDescent="0.3">
      <c r="A1" t="s">
        <v>42</v>
      </c>
      <c r="B1" t="s">
        <v>43</v>
      </c>
      <c r="C1" t="s">
        <v>44</v>
      </c>
      <c r="D1" t="s">
        <v>45</v>
      </c>
      <c r="E1" t="s">
        <v>46</v>
      </c>
    </row>
    <row r="2" spans="1:5" x14ac:dyDescent="0.3">
      <c r="A2" t="s">
        <v>47</v>
      </c>
      <c r="B2" t="s">
        <v>48</v>
      </c>
      <c r="C2" t="s">
        <v>48</v>
      </c>
      <c r="D2" t="s">
        <v>48</v>
      </c>
      <c r="E2" t="s">
        <v>48</v>
      </c>
    </row>
    <row r="3" spans="1:5" x14ac:dyDescent="0.3">
      <c r="A3" t="s">
        <v>49</v>
      </c>
      <c r="B3" t="s">
        <v>48</v>
      </c>
      <c r="C3" t="s">
        <v>48</v>
      </c>
      <c r="D3" t="s">
        <v>48</v>
      </c>
      <c r="E3" t="s">
        <v>48</v>
      </c>
    </row>
    <row r="4" spans="1:5" x14ac:dyDescent="0.3">
      <c r="A4" t="s">
        <v>50</v>
      </c>
      <c r="B4" t="s">
        <v>48</v>
      </c>
      <c r="C4" t="s">
        <v>48</v>
      </c>
      <c r="D4" t="s">
        <v>48</v>
      </c>
      <c r="E4" t="s">
        <v>48</v>
      </c>
    </row>
    <row r="5" spans="1:5" x14ac:dyDescent="0.3">
      <c r="A5" t="s">
        <v>51</v>
      </c>
      <c r="B5" t="s">
        <v>48</v>
      </c>
      <c r="C5" t="s">
        <v>48</v>
      </c>
      <c r="D5" t="s">
        <v>48</v>
      </c>
      <c r="E5" t="s">
        <v>48</v>
      </c>
    </row>
    <row r="6" spans="1:5" x14ac:dyDescent="0.3">
      <c r="A6" t="s">
        <v>52</v>
      </c>
      <c r="B6" t="s">
        <v>48</v>
      </c>
      <c r="C6" t="s">
        <v>48</v>
      </c>
      <c r="D6" t="s">
        <v>48</v>
      </c>
      <c r="E6" t="s">
        <v>48</v>
      </c>
    </row>
    <row r="7" spans="1:5" x14ac:dyDescent="0.3">
      <c r="A7" t="s">
        <v>53</v>
      </c>
      <c r="B7" t="s">
        <v>48</v>
      </c>
      <c r="C7" t="s">
        <v>48</v>
      </c>
      <c r="D7" t="s">
        <v>48</v>
      </c>
      <c r="E7" t="s">
        <v>48</v>
      </c>
    </row>
    <row r="8" spans="1:5" x14ac:dyDescent="0.3">
      <c r="A8" t="s">
        <v>54</v>
      </c>
      <c r="B8" t="s">
        <v>48</v>
      </c>
      <c r="C8" t="s">
        <v>48</v>
      </c>
      <c r="D8" t="s">
        <v>48</v>
      </c>
      <c r="E8" t="s">
        <v>48</v>
      </c>
    </row>
    <row r="9" spans="1:5" x14ac:dyDescent="0.3">
      <c r="A9" t="s">
        <v>55</v>
      </c>
      <c r="B9" t="s">
        <v>48</v>
      </c>
      <c r="C9" t="s">
        <v>48</v>
      </c>
      <c r="D9" t="s">
        <v>48</v>
      </c>
      <c r="E9" t="s">
        <v>48</v>
      </c>
    </row>
    <row r="10" spans="1:5" x14ac:dyDescent="0.3">
      <c r="A10" t="s">
        <v>56</v>
      </c>
      <c r="B10" t="s">
        <v>48</v>
      </c>
      <c r="C10" t="s">
        <v>48</v>
      </c>
      <c r="D10" t="s">
        <v>48</v>
      </c>
      <c r="E10" t="s">
        <v>48</v>
      </c>
    </row>
    <row r="11" spans="1:5" x14ac:dyDescent="0.3">
      <c r="A11" t="s">
        <v>57</v>
      </c>
      <c r="B11" t="s">
        <v>48</v>
      </c>
      <c r="C11" t="s">
        <v>48</v>
      </c>
      <c r="D11" t="s">
        <v>48</v>
      </c>
      <c r="E11" t="s">
        <v>48</v>
      </c>
    </row>
    <row r="12" spans="1:5" x14ac:dyDescent="0.3">
      <c r="A12" t="s">
        <v>58</v>
      </c>
      <c r="B12" t="s">
        <v>48</v>
      </c>
      <c r="C12" t="s">
        <v>48</v>
      </c>
      <c r="D12" t="s">
        <v>48</v>
      </c>
      <c r="E12" t="s">
        <v>48</v>
      </c>
    </row>
    <row r="13" spans="1:5" x14ac:dyDescent="0.3">
      <c r="A13" t="s">
        <v>59</v>
      </c>
      <c r="B13" t="s">
        <v>48</v>
      </c>
      <c r="C13" t="s">
        <v>48</v>
      </c>
      <c r="D13" t="s">
        <v>48</v>
      </c>
      <c r="E13" t="s">
        <v>48</v>
      </c>
    </row>
    <row r="14" spans="1:5" x14ac:dyDescent="0.3">
      <c r="A14" t="s">
        <v>60</v>
      </c>
      <c r="B14" t="s">
        <v>48</v>
      </c>
      <c r="C14" t="s">
        <v>48</v>
      </c>
      <c r="D14" t="s">
        <v>48</v>
      </c>
      <c r="E14" t="s">
        <v>48</v>
      </c>
    </row>
    <row r="15" spans="1:5" x14ac:dyDescent="0.3">
      <c r="A15" t="s">
        <v>61</v>
      </c>
      <c r="B15" t="s">
        <v>48</v>
      </c>
      <c r="C15" t="s">
        <v>48</v>
      </c>
      <c r="D15" t="s">
        <v>48</v>
      </c>
      <c r="E15" t="s">
        <v>48</v>
      </c>
    </row>
    <row r="16" spans="1:5" x14ac:dyDescent="0.3">
      <c r="A16" t="s">
        <v>62</v>
      </c>
      <c r="B16" t="s">
        <v>48</v>
      </c>
      <c r="C16" t="s">
        <v>48</v>
      </c>
      <c r="D16" t="s">
        <v>48</v>
      </c>
      <c r="E16" t="s">
        <v>48</v>
      </c>
    </row>
    <row r="17" spans="1:5" x14ac:dyDescent="0.3">
      <c r="A17" t="s">
        <v>63</v>
      </c>
      <c r="B17" t="s">
        <v>48</v>
      </c>
      <c r="C17" t="s">
        <v>48</v>
      </c>
      <c r="D17" t="s">
        <v>48</v>
      </c>
      <c r="E17" t="s">
        <v>48</v>
      </c>
    </row>
    <row r="18" spans="1:5" x14ac:dyDescent="0.3">
      <c r="A18" t="s">
        <v>64</v>
      </c>
      <c r="B18" t="s">
        <v>48</v>
      </c>
      <c r="C18" t="s">
        <v>48</v>
      </c>
      <c r="D18" t="s">
        <v>48</v>
      </c>
      <c r="E18" t="s">
        <v>48</v>
      </c>
    </row>
    <row r="19" spans="1:5" x14ac:dyDescent="0.3">
      <c r="A19" t="s">
        <v>65</v>
      </c>
      <c r="B19" t="s">
        <v>48</v>
      </c>
      <c r="C19" t="s">
        <v>48</v>
      </c>
      <c r="D19" t="s">
        <v>48</v>
      </c>
      <c r="E19" t="s">
        <v>48</v>
      </c>
    </row>
    <row r="20" spans="1:5" x14ac:dyDescent="0.3">
      <c r="A20" t="s">
        <v>66</v>
      </c>
      <c r="B20" t="s">
        <v>48</v>
      </c>
      <c r="C20" t="s">
        <v>48</v>
      </c>
      <c r="D20" t="s">
        <v>48</v>
      </c>
      <c r="E20" t="s">
        <v>48</v>
      </c>
    </row>
    <row r="21" spans="1:5" x14ac:dyDescent="0.3">
      <c r="A21" t="s">
        <v>67</v>
      </c>
      <c r="B21" t="s">
        <v>48</v>
      </c>
      <c r="C21" t="s">
        <v>48</v>
      </c>
      <c r="D21" t="s">
        <v>48</v>
      </c>
      <c r="E21" t="s">
        <v>48</v>
      </c>
    </row>
    <row r="22" spans="1:5" x14ac:dyDescent="0.3">
      <c r="A22" t="s">
        <v>68</v>
      </c>
      <c r="B22" t="s">
        <v>48</v>
      </c>
      <c r="C22" t="s">
        <v>48</v>
      </c>
      <c r="D22" t="s">
        <v>48</v>
      </c>
      <c r="E22" t="s">
        <v>48</v>
      </c>
    </row>
    <row r="23" spans="1:5" x14ac:dyDescent="0.3">
      <c r="A23" t="s">
        <v>69</v>
      </c>
      <c r="B23" t="s">
        <v>48</v>
      </c>
      <c r="C23" t="s">
        <v>48</v>
      </c>
      <c r="D23" t="s">
        <v>48</v>
      </c>
      <c r="E23" t="s">
        <v>48</v>
      </c>
    </row>
    <row r="24" spans="1:5" x14ac:dyDescent="0.3">
      <c r="A24" t="s">
        <v>70</v>
      </c>
      <c r="B24" t="s">
        <v>48</v>
      </c>
      <c r="C24" t="s">
        <v>48</v>
      </c>
      <c r="D24" t="s">
        <v>48</v>
      </c>
      <c r="E24" t="s">
        <v>48</v>
      </c>
    </row>
    <row r="25" spans="1:5" x14ac:dyDescent="0.3">
      <c r="A25" t="s">
        <v>71</v>
      </c>
      <c r="B25" t="s">
        <v>48</v>
      </c>
      <c r="C25" t="s">
        <v>48</v>
      </c>
      <c r="D25" t="s">
        <v>48</v>
      </c>
      <c r="E25" t="s">
        <v>48</v>
      </c>
    </row>
    <row r="26" spans="1:5" x14ac:dyDescent="0.3">
      <c r="A26" t="s">
        <v>72</v>
      </c>
      <c r="B26" t="s">
        <v>48</v>
      </c>
      <c r="C26" t="s">
        <v>48</v>
      </c>
      <c r="D26" t="s">
        <v>48</v>
      </c>
      <c r="E26" t="s">
        <v>48</v>
      </c>
    </row>
    <row r="27" spans="1:5" x14ac:dyDescent="0.3">
      <c r="A27" t="s">
        <v>73</v>
      </c>
      <c r="B27" t="s">
        <v>48</v>
      </c>
      <c r="C27" t="s">
        <v>48</v>
      </c>
      <c r="D27" t="s">
        <v>48</v>
      </c>
      <c r="E27" t="s">
        <v>48</v>
      </c>
    </row>
    <row r="28" spans="1:5" x14ac:dyDescent="0.3">
      <c r="A28" t="s">
        <v>74</v>
      </c>
      <c r="B28" t="s">
        <v>48</v>
      </c>
      <c r="C28" t="s">
        <v>48</v>
      </c>
      <c r="D28" t="s">
        <v>48</v>
      </c>
      <c r="E28" t="s">
        <v>48</v>
      </c>
    </row>
    <row r="29" spans="1:5" x14ac:dyDescent="0.3">
      <c r="A29" t="s">
        <v>75</v>
      </c>
      <c r="B29" t="s">
        <v>48</v>
      </c>
      <c r="C29" t="s">
        <v>48</v>
      </c>
      <c r="D29" t="s">
        <v>48</v>
      </c>
      <c r="E29" t="s">
        <v>48</v>
      </c>
    </row>
    <row r="30" spans="1:5" x14ac:dyDescent="0.3">
      <c r="A30" t="s">
        <v>76</v>
      </c>
      <c r="B30" t="s">
        <v>48</v>
      </c>
      <c r="C30" t="s">
        <v>48</v>
      </c>
      <c r="D30" t="s">
        <v>48</v>
      </c>
      <c r="E30" t="s">
        <v>48</v>
      </c>
    </row>
    <row r="31" spans="1:5" x14ac:dyDescent="0.3">
      <c r="A31" t="s">
        <v>77</v>
      </c>
      <c r="B31" t="s">
        <v>48</v>
      </c>
      <c r="C31" t="s">
        <v>48</v>
      </c>
      <c r="D31" t="s">
        <v>48</v>
      </c>
      <c r="E31" t="s">
        <v>48</v>
      </c>
    </row>
    <row r="32" spans="1:5" x14ac:dyDescent="0.3">
      <c r="A32" t="s">
        <v>78</v>
      </c>
      <c r="B32" t="s">
        <v>48</v>
      </c>
      <c r="C32" t="s">
        <v>48</v>
      </c>
      <c r="D32" t="s">
        <v>48</v>
      </c>
      <c r="E32" t="s">
        <v>48</v>
      </c>
    </row>
    <row r="33" spans="1:5" x14ac:dyDescent="0.3">
      <c r="A33" t="s">
        <v>79</v>
      </c>
      <c r="B33" t="s">
        <v>48</v>
      </c>
      <c r="C33" t="s">
        <v>48</v>
      </c>
      <c r="D33" t="s">
        <v>48</v>
      </c>
      <c r="E33" t="s">
        <v>48</v>
      </c>
    </row>
    <row r="34" spans="1:5" x14ac:dyDescent="0.3">
      <c r="A34" t="s">
        <v>80</v>
      </c>
      <c r="B34" t="s">
        <v>48</v>
      </c>
      <c r="C34" t="s">
        <v>48</v>
      </c>
      <c r="D34" t="s">
        <v>48</v>
      </c>
      <c r="E34" t="s">
        <v>48</v>
      </c>
    </row>
    <row r="35" spans="1:5" x14ac:dyDescent="0.3">
      <c r="A35" t="s">
        <v>81</v>
      </c>
      <c r="B35" t="s">
        <v>48</v>
      </c>
      <c r="C35" t="s">
        <v>48</v>
      </c>
      <c r="D35" t="s">
        <v>48</v>
      </c>
      <c r="E35" t="s">
        <v>48</v>
      </c>
    </row>
    <row r="36" spans="1:5" x14ac:dyDescent="0.3">
      <c r="A36" t="s">
        <v>82</v>
      </c>
      <c r="B36" t="s">
        <v>48</v>
      </c>
      <c r="C36" t="s">
        <v>48</v>
      </c>
      <c r="D36" t="s">
        <v>48</v>
      </c>
      <c r="E36" t="s">
        <v>48</v>
      </c>
    </row>
    <row r="37" spans="1:5" x14ac:dyDescent="0.3">
      <c r="A37" t="s">
        <v>83</v>
      </c>
      <c r="B37" t="s">
        <v>48</v>
      </c>
      <c r="C37" t="s">
        <v>48</v>
      </c>
      <c r="D37" t="s">
        <v>48</v>
      </c>
      <c r="E37" t="s">
        <v>48</v>
      </c>
    </row>
    <row r="38" spans="1:5" x14ac:dyDescent="0.3">
      <c r="A38" t="s">
        <v>84</v>
      </c>
      <c r="B38" t="s">
        <v>48</v>
      </c>
      <c r="C38" t="s">
        <v>48</v>
      </c>
      <c r="D38" t="s">
        <v>48</v>
      </c>
      <c r="E38" t="s">
        <v>48</v>
      </c>
    </row>
    <row r="39" spans="1:5" x14ac:dyDescent="0.3">
      <c r="A39" t="s">
        <v>85</v>
      </c>
      <c r="B39" t="s">
        <v>48</v>
      </c>
      <c r="C39" t="s">
        <v>48</v>
      </c>
      <c r="D39" t="s">
        <v>48</v>
      </c>
      <c r="E39" t="s">
        <v>48</v>
      </c>
    </row>
    <row r="40" spans="1:5" x14ac:dyDescent="0.3">
      <c r="A40" t="s">
        <v>86</v>
      </c>
      <c r="B40" t="s">
        <v>48</v>
      </c>
      <c r="C40" t="s">
        <v>48</v>
      </c>
      <c r="D40" t="s">
        <v>48</v>
      </c>
      <c r="E40" t="s">
        <v>48</v>
      </c>
    </row>
    <row r="41" spans="1:5" x14ac:dyDescent="0.3">
      <c r="A41" t="s">
        <v>87</v>
      </c>
      <c r="B41" t="s">
        <v>48</v>
      </c>
      <c r="C41" t="s">
        <v>48</v>
      </c>
      <c r="D41" t="s">
        <v>48</v>
      </c>
      <c r="E41" t="s">
        <v>48</v>
      </c>
    </row>
    <row r="42" spans="1:5" x14ac:dyDescent="0.3">
      <c r="A42" t="s">
        <v>88</v>
      </c>
      <c r="B42" t="s">
        <v>48</v>
      </c>
      <c r="C42" t="s">
        <v>48</v>
      </c>
      <c r="D42" t="s">
        <v>48</v>
      </c>
      <c r="E42" t="s">
        <v>48</v>
      </c>
    </row>
    <row r="43" spans="1:5" x14ac:dyDescent="0.3">
      <c r="A43" t="s">
        <v>89</v>
      </c>
      <c r="B43" t="s">
        <v>48</v>
      </c>
      <c r="C43" t="s">
        <v>48</v>
      </c>
      <c r="D43" t="s">
        <v>48</v>
      </c>
      <c r="E43" t="s">
        <v>48</v>
      </c>
    </row>
    <row r="44" spans="1:5" x14ac:dyDescent="0.3">
      <c r="A44" t="s">
        <v>90</v>
      </c>
      <c r="B44" t="s">
        <v>48</v>
      </c>
      <c r="C44" t="s">
        <v>48</v>
      </c>
      <c r="D44" t="s">
        <v>48</v>
      </c>
      <c r="E44" t="s">
        <v>48</v>
      </c>
    </row>
    <row r="45" spans="1:5" x14ac:dyDescent="0.3">
      <c r="A45" t="s">
        <v>91</v>
      </c>
      <c r="B45" t="s">
        <v>48</v>
      </c>
      <c r="C45" t="s">
        <v>48</v>
      </c>
      <c r="D45" t="s">
        <v>48</v>
      </c>
      <c r="E45" t="s">
        <v>48</v>
      </c>
    </row>
    <row r="46" spans="1:5" x14ac:dyDescent="0.3">
      <c r="A46" t="s">
        <v>92</v>
      </c>
      <c r="B46" t="s">
        <v>48</v>
      </c>
      <c r="C46" t="s">
        <v>48</v>
      </c>
      <c r="D46" t="s">
        <v>48</v>
      </c>
      <c r="E46" t="s">
        <v>48</v>
      </c>
    </row>
    <row r="47" spans="1:5" x14ac:dyDescent="0.3">
      <c r="A47" t="s">
        <v>93</v>
      </c>
      <c r="B47" t="s">
        <v>48</v>
      </c>
      <c r="C47" t="s">
        <v>48</v>
      </c>
      <c r="D47" t="s">
        <v>48</v>
      </c>
      <c r="E47" t="s">
        <v>48</v>
      </c>
    </row>
    <row r="48" spans="1:5" x14ac:dyDescent="0.3">
      <c r="A48" t="s">
        <v>94</v>
      </c>
      <c r="B48" t="s">
        <v>48</v>
      </c>
      <c r="C48" t="s">
        <v>48</v>
      </c>
      <c r="D48" t="s">
        <v>48</v>
      </c>
      <c r="E48" t="s">
        <v>48</v>
      </c>
    </row>
    <row r="49" spans="1:5" x14ac:dyDescent="0.3">
      <c r="A49" t="s">
        <v>95</v>
      </c>
      <c r="B49" t="s">
        <v>48</v>
      </c>
      <c r="C49" t="s">
        <v>48</v>
      </c>
      <c r="D49" t="s">
        <v>48</v>
      </c>
      <c r="E49" t="s">
        <v>48</v>
      </c>
    </row>
    <row r="50" spans="1:5" x14ac:dyDescent="0.3">
      <c r="A50" t="s">
        <v>96</v>
      </c>
      <c r="B50" t="s">
        <v>48</v>
      </c>
      <c r="C50" t="s">
        <v>48</v>
      </c>
      <c r="D50" t="s">
        <v>48</v>
      </c>
      <c r="E50" t="s">
        <v>48</v>
      </c>
    </row>
    <row r="51" spans="1:5" x14ac:dyDescent="0.3">
      <c r="A51" t="s">
        <v>97</v>
      </c>
      <c r="B51" t="s">
        <v>48</v>
      </c>
      <c r="C51" t="s">
        <v>48</v>
      </c>
      <c r="D51" t="s">
        <v>48</v>
      </c>
      <c r="E51" t="s">
        <v>48</v>
      </c>
    </row>
    <row r="52" spans="1:5" x14ac:dyDescent="0.3">
      <c r="A52" t="s">
        <v>98</v>
      </c>
      <c r="B52" t="s">
        <v>48</v>
      </c>
      <c r="C52" t="s">
        <v>48</v>
      </c>
      <c r="D52" t="s">
        <v>48</v>
      </c>
      <c r="E52" t="s">
        <v>48</v>
      </c>
    </row>
    <row r="53" spans="1:5" x14ac:dyDescent="0.3">
      <c r="A53" t="s">
        <v>99</v>
      </c>
      <c r="B53" t="s">
        <v>48</v>
      </c>
      <c r="C53" t="s">
        <v>48</v>
      </c>
      <c r="D53" t="s">
        <v>48</v>
      </c>
      <c r="E53" t="s">
        <v>48</v>
      </c>
    </row>
    <row r="54" spans="1:5" x14ac:dyDescent="0.3">
      <c r="A54" t="s">
        <v>100</v>
      </c>
      <c r="B54" t="s">
        <v>48</v>
      </c>
      <c r="C54" t="s">
        <v>48</v>
      </c>
      <c r="D54" t="s">
        <v>48</v>
      </c>
      <c r="E54" t="s">
        <v>48</v>
      </c>
    </row>
    <row r="55" spans="1:5" x14ac:dyDescent="0.3">
      <c r="A55" t="s">
        <v>101</v>
      </c>
      <c r="B55" t="s">
        <v>48</v>
      </c>
      <c r="C55" t="s">
        <v>48</v>
      </c>
      <c r="D55" t="s">
        <v>48</v>
      </c>
      <c r="E55" t="s">
        <v>48</v>
      </c>
    </row>
    <row r="56" spans="1:5" x14ac:dyDescent="0.3">
      <c r="A56" t="s">
        <v>102</v>
      </c>
      <c r="B56" t="s">
        <v>48</v>
      </c>
      <c r="C56" t="s">
        <v>48</v>
      </c>
      <c r="D56" t="s">
        <v>48</v>
      </c>
      <c r="E56" t="s">
        <v>48</v>
      </c>
    </row>
    <row r="57" spans="1:5" x14ac:dyDescent="0.3">
      <c r="A57" t="s">
        <v>103</v>
      </c>
      <c r="B57" t="s">
        <v>48</v>
      </c>
      <c r="C57" t="s">
        <v>48</v>
      </c>
      <c r="D57" t="s">
        <v>48</v>
      </c>
      <c r="E57" t="s">
        <v>48</v>
      </c>
    </row>
    <row r="58" spans="1:5" x14ac:dyDescent="0.3">
      <c r="A58" t="s">
        <v>104</v>
      </c>
      <c r="B58" t="s">
        <v>48</v>
      </c>
      <c r="C58" t="s">
        <v>48</v>
      </c>
      <c r="D58" t="s">
        <v>48</v>
      </c>
      <c r="E58" t="s">
        <v>48</v>
      </c>
    </row>
    <row r="59" spans="1:5" x14ac:dyDescent="0.3">
      <c r="A59" t="s">
        <v>105</v>
      </c>
      <c r="B59" t="s">
        <v>48</v>
      </c>
      <c r="C59" t="s">
        <v>48</v>
      </c>
      <c r="D59" t="s">
        <v>48</v>
      </c>
      <c r="E59" t="s">
        <v>48</v>
      </c>
    </row>
    <row r="60" spans="1:5" x14ac:dyDescent="0.3">
      <c r="A60" t="s">
        <v>106</v>
      </c>
      <c r="B60" t="s">
        <v>48</v>
      </c>
      <c r="C60" t="s">
        <v>48</v>
      </c>
      <c r="D60" t="s">
        <v>48</v>
      </c>
      <c r="E60" t="s">
        <v>48</v>
      </c>
    </row>
    <row r="61" spans="1:5" x14ac:dyDescent="0.3">
      <c r="A61" t="s">
        <v>107</v>
      </c>
      <c r="B61" t="s">
        <v>48</v>
      </c>
      <c r="C61" t="s">
        <v>48</v>
      </c>
      <c r="D61" t="s">
        <v>48</v>
      </c>
      <c r="E61" t="s">
        <v>48</v>
      </c>
    </row>
    <row r="62" spans="1:5" x14ac:dyDescent="0.3">
      <c r="A62" t="s">
        <v>108</v>
      </c>
      <c r="B62" t="s">
        <v>48</v>
      </c>
      <c r="C62" t="s">
        <v>48</v>
      </c>
      <c r="D62" t="s">
        <v>48</v>
      </c>
      <c r="E62" t="s">
        <v>48</v>
      </c>
    </row>
    <row r="63" spans="1:5" x14ac:dyDescent="0.3">
      <c r="A63" t="s">
        <v>109</v>
      </c>
      <c r="B63" t="s">
        <v>48</v>
      </c>
      <c r="C63" t="s">
        <v>48</v>
      </c>
      <c r="D63" t="s">
        <v>48</v>
      </c>
      <c r="E63" t="s">
        <v>48</v>
      </c>
    </row>
    <row r="64" spans="1:5" x14ac:dyDescent="0.3">
      <c r="A64" t="s">
        <v>110</v>
      </c>
      <c r="B64" t="s">
        <v>48</v>
      </c>
      <c r="C64" t="s">
        <v>48</v>
      </c>
      <c r="D64" t="s">
        <v>48</v>
      </c>
      <c r="E64" t="s">
        <v>48</v>
      </c>
    </row>
    <row r="65" spans="1:5" x14ac:dyDescent="0.3">
      <c r="A65" t="s">
        <v>111</v>
      </c>
      <c r="B65" t="s">
        <v>48</v>
      </c>
      <c r="C65" t="s">
        <v>48</v>
      </c>
      <c r="D65" t="s">
        <v>48</v>
      </c>
      <c r="E65" t="s">
        <v>48</v>
      </c>
    </row>
    <row r="66" spans="1:5" x14ac:dyDescent="0.3">
      <c r="A66" t="s">
        <v>112</v>
      </c>
      <c r="B66" t="s">
        <v>48</v>
      </c>
      <c r="C66" t="s">
        <v>48</v>
      </c>
      <c r="D66" t="s">
        <v>48</v>
      </c>
      <c r="E66" t="s">
        <v>48</v>
      </c>
    </row>
    <row r="67" spans="1:5" x14ac:dyDescent="0.3">
      <c r="A67" t="s">
        <v>113</v>
      </c>
      <c r="B67" t="s">
        <v>48</v>
      </c>
      <c r="C67" t="s">
        <v>48</v>
      </c>
      <c r="D67" t="s">
        <v>48</v>
      </c>
      <c r="E67" t="s">
        <v>48</v>
      </c>
    </row>
    <row r="68" spans="1:5" x14ac:dyDescent="0.3">
      <c r="A68" t="s">
        <v>114</v>
      </c>
      <c r="B68" t="s">
        <v>48</v>
      </c>
      <c r="C68" t="s">
        <v>48</v>
      </c>
      <c r="D68" t="s">
        <v>48</v>
      </c>
      <c r="E68" t="s">
        <v>48</v>
      </c>
    </row>
    <row r="69" spans="1:5" x14ac:dyDescent="0.3">
      <c r="A69" t="s">
        <v>115</v>
      </c>
      <c r="B69" t="s">
        <v>48</v>
      </c>
      <c r="C69" t="s">
        <v>48</v>
      </c>
      <c r="D69" t="s">
        <v>48</v>
      </c>
      <c r="E69" t="s">
        <v>48</v>
      </c>
    </row>
    <row r="70" spans="1:5" x14ac:dyDescent="0.3">
      <c r="A70" t="s">
        <v>116</v>
      </c>
      <c r="B70" t="s">
        <v>48</v>
      </c>
      <c r="C70" t="s">
        <v>48</v>
      </c>
      <c r="D70" t="s">
        <v>48</v>
      </c>
      <c r="E70" t="s">
        <v>48</v>
      </c>
    </row>
    <row r="71" spans="1:5" x14ac:dyDescent="0.3">
      <c r="A71" t="s">
        <v>117</v>
      </c>
      <c r="B71" t="s">
        <v>48</v>
      </c>
      <c r="C71" t="s">
        <v>48</v>
      </c>
      <c r="D71" t="s">
        <v>48</v>
      </c>
      <c r="E71" t="s">
        <v>48</v>
      </c>
    </row>
    <row r="72" spans="1:5" x14ac:dyDescent="0.3">
      <c r="A72" t="s">
        <v>118</v>
      </c>
      <c r="B72" t="s">
        <v>48</v>
      </c>
      <c r="C72" t="s">
        <v>48</v>
      </c>
      <c r="D72" t="s">
        <v>48</v>
      </c>
      <c r="E72" t="s">
        <v>48</v>
      </c>
    </row>
    <row r="73" spans="1:5" x14ac:dyDescent="0.3">
      <c r="A73" t="s">
        <v>119</v>
      </c>
      <c r="B73" t="s">
        <v>48</v>
      </c>
      <c r="C73" t="s">
        <v>48</v>
      </c>
      <c r="D73" t="s">
        <v>48</v>
      </c>
      <c r="E73" t="s">
        <v>48</v>
      </c>
    </row>
    <row r="74" spans="1:5" x14ac:dyDescent="0.3">
      <c r="A74" t="s">
        <v>120</v>
      </c>
      <c r="B74" t="s">
        <v>48</v>
      </c>
      <c r="C74" t="s">
        <v>48</v>
      </c>
      <c r="D74" t="s">
        <v>48</v>
      </c>
      <c r="E74" t="s">
        <v>48</v>
      </c>
    </row>
    <row r="75" spans="1:5" x14ac:dyDescent="0.3">
      <c r="A75" t="s">
        <v>121</v>
      </c>
      <c r="B75" t="s">
        <v>48</v>
      </c>
      <c r="C75" t="s">
        <v>48</v>
      </c>
      <c r="D75" t="s">
        <v>48</v>
      </c>
      <c r="E75" t="s">
        <v>48</v>
      </c>
    </row>
    <row r="76" spans="1:5" x14ac:dyDescent="0.3">
      <c r="A76" t="s">
        <v>122</v>
      </c>
      <c r="B76" t="s">
        <v>48</v>
      </c>
      <c r="C76" t="s">
        <v>48</v>
      </c>
      <c r="D76" t="s">
        <v>48</v>
      </c>
      <c r="E76" t="s">
        <v>48</v>
      </c>
    </row>
    <row r="77" spans="1:5" x14ac:dyDescent="0.3">
      <c r="A77" t="s">
        <v>123</v>
      </c>
      <c r="B77" t="s">
        <v>48</v>
      </c>
      <c r="C77" t="s">
        <v>48</v>
      </c>
      <c r="D77" t="s">
        <v>48</v>
      </c>
      <c r="E77" t="s">
        <v>48</v>
      </c>
    </row>
    <row r="78" spans="1:5" x14ac:dyDescent="0.3">
      <c r="A78" t="s">
        <v>124</v>
      </c>
      <c r="B78" t="s">
        <v>48</v>
      </c>
      <c r="C78" t="s">
        <v>48</v>
      </c>
      <c r="D78" t="s">
        <v>48</v>
      </c>
      <c r="E78" t="s">
        <v>48</v>
      </c>
    </row>
    <row r="79" spans="1:5" x14ac:dyDescent="0.3">
      <c r="A79" t="s">
        <v>125</v>
      </c>
      <c r="B79" t="s">
        <v>48</v>
      </c>
      <c r="C79" t="s">
        <v>48</v>
      </c>
      <c r="D79" t="s">
        <v>48</v>
      </c>
      <c r="E79" t="s">
        <v>48</v>
      </c>
    </row>
    <row r="80" spans="1:5" x14ac:dyDescent="0.3">
      <c r="A80" t="s">
        <v>126</v>
      </c>
      <c r="B80" t="s">
        <v>48</v>
      </c>
      <c r="C80" t="s">
        <v>48</v>
      </c>
      <c r="D80" t="s">
        <v>48</v>
      </c>
      <c r="E80" t="s">
        <v>48</v>
      </c>
    </row>
    <row r="81" spans="1:5" x14ac:dyDescent="0.3">
      <c r="A81" t="s">
        <v>127</v>
      </c>
      <c r="B81" t="s">
        <v>48</v>
      </c>
      <c r="C81" t="s">
        <v>48</v>
      </c>
      <c r="D81" t="s">
        <v>48</v>
      </c>
      <c r="E81" t="s">
        <v>48</v>
      </c>
    </row>
    <row r="82" spans="1:5" x14ac:dyDescent="0.3">
      <c r="A82" t="s">
        <v>128</v>
      </c>
      <c r="B82" t="s">
        <v>48</v>
      </c>
      <c r="C82" t="s">
        <v>48</v>
      </c>
      <c r="D82" t="s">
        <v>48</v>
      </c>
      <c r="E82" t="s">
        <v>48</v>
      </c>
    </row>
    <row r="83" spans="1:5" x14ac:dyDescent="0.3">
      <c r="A83" t="s">
        <v>129</v>
      </c>
      <c r="B83" t="s">
        <v>48</v>
      </c>
      <c r="C83" t="s">
        <v>48</v>
      </c>
      <c r="D83" t="s">
        <v>48</v>
      </c>
      <c r="E83" t="s">
        <v>48</v>
      </c>
    </row>
    <row r="84" spans="1:5" x14ac:dyDescent="0.3">
      <c r="A84" t="s">
        <v>130</v>
      </c>
      <c r="B84" t="s">
        <v>48</v>
      </c>
      <c r="C84" t="s">
        <v>48</v>
      </c>
      <c r="D84" t="s">
        <v>48</v>
      </c>
      <c r="E84" t="s">
        <v>48</v>
      </c>
    </row>
    <row r="85" spans="1:5" x14ac:dyDescent="0.3">
      <c r="A85" t="s">
        <v>131</v>
      </c>
      <c r="B85" t="s">
        <v>48</v>
      </c>
      <c r="C85" t="s">
        <v>48</v>
      </c>
      <c r="D85" t="s">
        <v>48</v>
      </c>
      <c r="E85" t="s">
        <v>48</v>
      </c>
    </row>
    <row r="86" spans="1:5" x14ac:dyDescent="0.3">
      <c r="A86" t="s">
        <v>132</v>
      </c>
      <c r="B86" t="s">
        <v>48</v>
      </c>
      <c r="C86" t="s">
        <v>48</v>
      </c>
      <c r="D86" t="s">
        <v>48</v>
      </c>
      <c r="E86" t="s">
        <v>48</v>
      </c>
    </row>
    <row r="87" spans="1:5" x14ac:dyDescent="0.3">
      <c r="A87" t="s">
        <v>133</v>
      </c>
      <c r="B87" t="s">
        <v>48</v>
      </c>
      <c r="C87" t="s">
        <v>48</v>
      </c>
      <c r="D87" t="s">
        <v>48</v>
      </c>
      <c r="E87" t="s">
        <v>48</v>
      </c>
    </row>
    <row r="88" spans="1:5" x14ac:dyDescent="0.3">
      <c r="A88" t="s">
        <v>134</v>
      </c>
      <c r="B88" t="s">
        <v>48</v>
      </c>
      <c r="C88" t="s">
        <v>48</v>
      </c>
      <c r="D88" t="s">
        <v>48</v>
      </c>
      <c r="E88" t="s">
        <v>48</v>
      </c>
    </row>
    <row r="89" spans="1:5" x14ac:dyDescent="0.3">
      <c r="A89" t="s">
        <v>135</v>
      </c>
      <c r="B89" t="s">
        <v>48</v>
      </c>
      <c r="C89" t="s">
        <v>48</v>
      </c>
      <c r="D89" t="s">
        <v>48</v>
      </c>
      <c r="E89" t="s">
        <v>48</v>
      </c>
    </row>
    <row r="90" spans="1:5" x14ac:dyDescent="0.3">
      <c r="A90" t="s">
        <v>136</v>
      </c>
      <c r="B90" t="s">
        <v>48</v>
      </c>
      <c r="C90" t="s">
        <v>48</v>
      </c>
      <c r="D90" t="s">
        <v>48</v>
      </c>
      <c r="E90" t="s">
        <v>48</v>
      </c>
    </row>
    <row r="91" spans="1:5" x14ac:dyDescent="0.3">
      <c r="A91" t="s">
        <v>137</v>
      </c>
      <c r="B91" t="s">
        <v>48</v>
      </c>
      <c r="C91" t="s">
        <v>48</v>
      </c>
      <c r="D91" t="s">
        <v>48</v>
      </c>
      <c r="E91" t="s">
        <v>48</v>
      </c>
    </row>
    <row r="92" spans="1:5" x14ac:dyDescent="0.3">
      <c r="A92" t="s">
        <v>138</v>
      </c>
      <c r="B92" t="s">
        <v>48</v>
      </c>
      <c r="C92" t="s">
        <v>48</v>
      </c>
      <c r="D92" t="s">
        <v>48</v>
      </c>
      <c r="E92" t="s">
        <v>48</v>
      </c>
    </row>
    <row r="93" spans="1:5" x14ac:dyDescent="0.3">
      <c r="A93" t="s">
        <v>139</v>
      </c>
      <c r="B93" t="s">
        <v>48</v>
      </c>
      <c r="C93" t="s">
        <v>48</v>
      </c>
      <c r="D93" t="s">
        <v>48</v>
      </c>
      <c r="E93" t="s">
        <v>48</v>
      </c>
    </row>
    <row r="94" spans="1:5" x14ac:dyDescent="0.3">
      <c r="A94" t="s">
        <v>140</v>
      </c>
      <c r="B94" t="s">
        <v>48</v>
      </c>
      <c r="C94" t="s">
        <v>48</v>
      </c>
      <c r="D94" t="s">
        <v>48</v>
      </c>
      <c r="E94" t="s">
        <v>48</v>
      </c>
    </row>
    <row r="95" spans="1:5" x14ac:dyDescent="0.3">
      <c r="A95" t="s">
        <v>141</v>
      </c>
      <c r="B95" t="s">
        <v>48</v>
      </c>
      <c r="C95" t="s">
        <v>48</v>
      </c>
      <c r="D95" t="s">
        <v>48</v>
      </c>
      <c r="E95" t="s">
        <v>48</v>
      </c>
    </row>
    <row r="96" spans="1:5" x14ac:dyDescent="0.3">
      <c r="A96" t="s">
        <v>142</v>
      </c>
      <c r="B96" t="s">
        <v>48</v>
      </c>
      <c r="C96" t="s">
        <v>48</v>
      </c>
      <c r="D96" t="s">
        <v>48</v>
      </c>
      <c r="E96" t="s">
        <v>48</v>
      </c>
    </row>
    <row r="97" spans="1:5" x14ac:dyDescent="0.3">
      <c r="A97" t="s">
        <v>143</v>
      </c>
      <c r="B97" t="s">
        <v>48</v>
      </c>
      <c r="C97" t="s">
        <v>48</v>
      </c>
      <c r="D97" t="s">
        <v>48</v>
      </c>
      <c r="E97" t="s">
        <v>48</v>
      </c>
    </row>
    <row r="98" spans="1:5" x14ac:dyDescent="0.3">
      <c r="A98" t="s">
        <v>144</v>
      </c>
      <c r="B98" t="s">
        <v>48</v>
      </c>
      <c r="C98" t="s">
        <v>48</v>
      </c>
      <c r="D98" t="s">
        <v>48</v>
      </c>
      <c r="E98" t="s">
        <v>48</v>
      </c>
    </row>
    <row r="99" spans="1:5" x14ac:dyDescent="0.3">
      <c r="A99" t="s">
        <v>145</v>
      </c>
      <c r="B99" t="s">
        <v>48</v>
      </c>
      <c r="C99" t="s">
        <v>48</v>
      </c>
      <c r="D99" t="s">
        <v>48</v>
      </c>
      <c r="E99" t="s">
        <v>48</v>
      </c>
    </row>
    <row r="100" spans="1:5" x14ac:dyDescent="0.3">
      <c r="A100" t="s">
        <v>146</v>
      </c>
      <c r="B100" t="s">
        <v>48</v>
      </c>
      <c r="C100" t="s">
        <v>48</v>
      </c>
      <c r="D100" t="s">
        <v>48</v>
      </c>
      <c r="E100" t="s">
        <v>48</v>
      </c>
    </row>
    <row r="101" spans="1:5" x14ac:dyDescent="0.3">
      <c r="A101" t="s">
        <v>147</v>
      </c>
      <c r="B101" t="s">
        <v>48</v>
      </c>
      <c r="C101" t="s">
        <v>48</v>
      </c>
      <c r="D101" t="s">
        <v>48</v>
      </c>
      <c r="E101" t="s">
        <v>48</v>
      </c>
    </row>
    <row r="102" spans="1:5" x14ac:dyDescent="0.3">
      <c r="A102" t="s">
        <v>148</v>
      </c>
      <c r="B102" t="s">
        <v>48</v>
      </c>
      <c r="C102" t="s">
        <v>48</v>
      </c>
      <c r="D102" t="s">
        <v>48</v>
      </c>
      <c r="E102" t="s">
        <v>48</v>
      </c>
    </row>
    <row r="103" spans="1:5" x14ac:dyDescent="0.3">
      <c r="A103" t="s">
        <v>149</v>
      </c>
      <c r="B103" t="s">
        <v>150</v>
      </c>
      <c r="C103" t="s">
        <v>48</v>
      </c>
      <c r="D103" t="s">
        <v>48</v>
      </c>
      <c r="E103" t="s">
        <v>48</v>
      </c>
    </row>
    <row r="104" spans="1:5" x14ac:dyDescent="0.3">
      <c r="A104" t="s">
        <v>151</v>
      </c>
      <c r="B104" t="s">
        <v>152</v>
      </c>
      <c r="C104" t="s">
        <v>48</v>
      </c>
      <c r="D104" t="s">
        <v>48</v>
      </c>
      <c r="E104" t="s">
        <v>48</v>
      </c>
    </row>
    <row r="105" spans="1:5" x14ac:dyDescent="0.3">
      <c r="A105" t="s">
        <v>153</v>
      </c>
      <c r="B105" t="s">
        <v>154</v>
      </c>
      <c r="C105" t="s">
        <v>48</v>
      </c>
      <c r="D105" t="s">
        <v>48</v>
      </c>
      <c r="E105" t="s">
        <v>48</v>
      </c>
    </row>
    <row r="106" spans="1:5" x14ac:dyDescent="0.3">
      <c r="A106" t="s">
        <v>155</v>
      </c>
      <c r="B106" t="s">
        <v>156</v>
      </c>
      <c r="C106" t="s">
        <v>48</v>
      </c>
      <c r="D106" t="s">
        <v>48</v>
      </c>
      <c r="E106" t="s">
        <v>48</v>
      </c>
    </row>
    <row r="107" spans="1:5" x14ac:dyDescent="0.3">
      <c r="A107" t="s">
        <v>157</v>
      </c>
      <c r="B107" t="s">
        <v>158</v>
      </c>
      <c r="C107" t="s">
        <v>159</v>
      </c>
      <c r="D107">
        <v>149.64961762196799</v>
      </c>
      <c r="E107">
        <v>150.64942245570299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EA4D-B64D-465D-B394-8102E75D07B9}">
  <dimension ref="A1:P17"/>
  <sheetViews>
    <sheetView zoomScale="75" workbookViewId="0">
      <selection activeCell="Z26" sqref="T12:Z26"/>
    </sheetView>
  </sheetViews>
  <sheetFormatPr defaultColWidth="9.109375" defaultRowHeight="14.4" x14ac:dyDescent="0.3"/>
  <cols>
    <col min="1" max="1" width="23.5546875" customWidth="1"/>
    <col min="5" max="5" width="17.6640625" bestFit="1" customWidth="1"/>
    <col min="14" max="14" width="4.5546875" customWidth="1"/>
  </cols>
  <sheetData>
    <row r="1" spans="1:16" x14ac:dyDescent="0.3">
      <c r="A1" s="25" t="s">
        <v>20</v>
      </c>
      <c r="B1" s="26"/>
      <c r="C1" s="26"/>
      <c r="D1" s="26"/>
      <c r="E1" s="25" t="s">
        <v>26</v>
      </c>
      <c r="F1" s="26"/>
      <c r="G1" s="26"/>
      <c r="H1" s="27"/>
      <c r="I1" s="25" t="s">
        <v>34</v>
      </c>
      <c r="J1" s="26"/>
      <c r="K1" s="26"/>
      <c r="L1" s="26"/>
      <c r="M1" s="26"/>
      <c r="N1" s="26"/>
      <c r="O1" s="26"/>
      <c r="P1" s="27"/>
    </row>
    <row r="2" spans="1:16" x14ac:dyDescent="0.3">
      <c r="A2" s="5"/>
      <c r="E2" s="5"/>
      <c r="H2" s="4"/>
      <c r="I2" s="5" t="s">
        <v>15</v>
      </c>
      <c r="J2" s="35">
        <v>17.86</v>
      </c>
      <c r="M2" t="s">
        <v>16</v>
      </c>
      <c r="O2" t="s">
        <v>35</v>
      </c>
      <c r="P2" s="37">
        <f>J6-J11</f>
        <v>-0.3935766657179216</v>
      </c>
    </row>
    <row r="3" spans="1:16" x14ac:dyDescent="0.3">
      <c r="A3" s="5" t="s">
        <v>37</v>
      </c>
      <c r="C3" t="s">
        <v>24</v>
      </c>
      <c r="E3" s="5"/>
      <c r="H3" s="4"/>
      <c r="I3" s="5"/>
      <c r="O3" t="s">
        <v>36</v>
      </c>
      <c r="P3" s="37">
        <f>J6+J11</f>
        <v>2.4335766657179208</v>
      </c>
    </row>
    <row r="4" spans="1:16" x14ac:dyDescent="0.3">
      <c r="A4" s="5" t="s">
        <v>38</v>
      </c>
      <c r="E4" s="5"/>
      <c r="H4" s="4"/>
      <c r="I4" s="5" t="s">
        <v>17</v>
      </c>
      <c r="J4" s="35">
        <v>18.88</v>
      </c>
      <c r="P4" s="4"/>
    </row>
    <row r="5" spans="1:16" x14ac:dyDescent="0.3">
      <c r="A5" s="5" t="s">
        <v>21</v>
      </c>
      <c r="B5">
        <f>0.1*J2/100</f>
        <v>1.7860000000000001E-2</v>
      </c>
      <c r="E5" s="5"/>
      <c r="H5" s="4"/>
      <c r="I5" s="5"/>
      <c r="P5" s="4"/>
    </row>
    <row r="6" spans="1:16" x14ac:dyDescent="0.3">
      <c r="A6" s="5"/>
      <c r="E6" s="5"/>
      <c r="H6" s="4"/>
      <c r="I6" s="5" t="s">
        <v>18</v>
      </c>
      <c r="J6" s="35">
        <f>J4-J2</f>
        <v>1.0199999999999996</v>
      </c>
      <c r="P6" s="4"/>
    </row>
    <row r="7" spans="1:16" ht="15" thickBot="1" x14ac:dyDescent="0.35">
      <c r="A7" s="5"/>
      <c r="E7" s="31" t="s">
        <v>30</v>
      </c>
      <c r="F7" s="32">
        <f>Propagation!O10</f>
        <v>0.70656264256295698</v>
      </c>
      <c r="H7" s="4"/>
      <c r="I7" s="5"/>
      <c r="P7" s="4"/>
    </row>
    <row r="8" spans="1:16" x14ac:dyDescent="0.3">
      <c r="A8" s="28" t="s">
        <v>39</v>
      </c>
      <c r="C8" t="s">
        <v>25</v>
      </c>
      <c r="E8" s="34"/>
      <c r="F8" s="26"/>
      <c r="G8" s="26"/>
      <c r="H8" s="27"/>
      <c r="I8" s="5" t="s">
        <v>19</v>
      </c>
      <c r="J8" s="35">
        <v>2</v>
      </c>
      <c r="P8" s="4"/>
    </row>
    <row r="9" spans="1:16" x14ac:dyDescent="0.3">
      <c r="A9" s="5"/>
      <c r="E9" s="33" t="s">
        <v>27</v>
      </c>
      <c r="H9" s="4"/>
      <c r="I9" s="5"/>
      <c r="P9" s="4"/>
    </row>
    <row r="10" spans="1:16" x14ac:dyDescent="0.3">
      <c r="A10" s="5" t="s">
        <v>22</v>
      </c>
      <c r="B10">
        <v>0</v>
      </c>
      <c r="E10" s="5"/>
      <c r="H10" s="4"/>
      <c r="I10" s="5"/>
      <c r="P10" s="4"/>
    </row>
    <row r="11" spans="1:16" x14ac:dyDescent="0.3">
      <c r="A11" s="5"/>
      <c r="E11" s="5" t="s">
        <v>28</v>
      </c>
      <c r="F11">
        <v>0</v>
      </c>
      <c r="H11" s="4"/>
      <c r="I11" s="5" t="s">
        <v>31</v>
      </c>
      <c r="J11" s="36">
        <f>J8*B17</f>
        <v>1.4135766657179212</v>
      </c>
      <c r="P11" s="4"/>
    </row>
    <row r="12" spans="1:16" x14ac:dyDescent="0.3">
      <c r="A12" s="5"/>
      <c r="E12" s="5"/>
      <c r="H12" s="4"/>
      <c r="I12" s="5"/>
      <c r="P12" s="4"/>
    </row>
    <row r="13" spans="1:16" x14ac:dyDescent="0.3">
      <c r="A13" s="5"/>
      <c r="E13" s="5"/>
      <c r="H13" s="4"/>
      <c r="I13" s="5"/>
      <c r="P13" s="4"/>
    </row>
    <row r="14" spans="1:16" ht="15" thickBot="1" x14ac:dyDescent="0.35">
      <c r="A14" s="29" t="s">
        <v>23</v>
      </c>
      <c r="B14" s="30">
        <f>(B10^2+B5^2)^0.5</f>
        <v>1.7860000000000001E-2</v>
      </c>
      <c r="C14" s="7"/>
      <c r="D14" s="7"/>
      <c r="E14" s="29" t="s">
        <v>29</v>
      </c>
      <c r="F14" s="30">
        <f>F11/2</f>
        <v>0</v>
      </c>
      <c r="G14" s="7"/>
      <c r="H14" s="8"/>
      <c r="I14" s="6"/>
      <c r="J14" s="7"/>
      <c r="K14" s="7"/>
      <c r="L14" s="7"/>
      <c r="M14" s="7"/>
      <c r="N14" s="7"/>
      <c r="O14" s="7"/>
      <c r="P14" s="8"/>
    </row>
    <row r="15" spans="1:16" x14ac:dyDescent="0.3">
      <c r="A15" s="25" t="s">
        <v>32</v>
      </c>
      <c r="B15" s="26"/>
      <c r="C15" s="26"/>
      <c r="D15" s="27"/>
    </row>
    <row r="16" spans="1:16" x14ac:dyDescent="0.3">
      <c r="A16" s="5"/>
      <c r="D16" s="4"/>
    </row>
    <row r="17" spans="1:4" ht="15" thickBot="1" x14ac:dyDescent="0.35">
      <c r="A17" s="38" t="s">
        <v>33</v>
      </c>
      <c r="B17" s="39">
        <f>SQRT(B14^2+F7^2+F14^2)</f>
        <v>0.70678833285896059</v>
      </c>
      <c r="C17" s="7"/>
      <c r="D17" s="8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x 4 q I W B 7 T y 0 G l A A A A 9 g A A A B I A H A B D b 2 5 m a W c v U G F j a 2 F n Z S 5 4 b W w g o h g A K K A U A A A A A A A A A A A A A A A A A A A A A A A A A A A A h Y 8 x D o I w G I W v Q r r T l j p g y E 8 Z T J w k M Z o Y 1 w Y K N E I x b b H c z c E j e Q U x i r o 5 v u 9 9 w 3 v 3 6 w 2 y s W u D i z R W 9 T p F E a Y o k L r o S 6 X r F A 2 u C p c o 4 7 A V x U n U M p h k b Z P R l i l q n D s n h H j v s V / g 3 t S E U R q R Y 7 7 Z F 4 3 s B P r I 6 r 8 c K m 2 d 0 I V E H A 6 v M Z z h i M W Y x T G m Q G Y I u d J f g U 1 7 n + 0 P h N X Q u s F I X p l w v Q M y R y D v D / w B U E s D B B Q A A g A I A M e K i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i o h Y d L t 7 O B o B A A D Z A Q A A E w A c A E Z v c m 1 1 b G F z L 1 N l Y 3 R p b 2 4 x L m 0 g o h g A K K A U A A A A A A A A A A A A A A A A A A A A A A A A A A A A d Y / P S s N A E M b v g b z D s l 5 S W E I T D Y g l p 6 T V i 1 Z N P b k S N s l U V 5 J d 2 Z 0 E S + k D + R y + m F t C E c H M Z W Z + f P P n s 1 C j 1 I o U Y 4 4 W v u d 7 9 k 0 Y a M h q / Z g t i 9 I I 1 e i u t A D N v I y S O U l J C + h 7 x E W h e 1 O D I 5 k d w l z X f Q c K g 5 V s I c y 0 Q t f Y g G Z X / M m C s b w C 1 Q i + V p A b O Q A / 6 S 2 / l n j T V / x 2 m V 3 G U X R v 9 D v g S i r R 8 k a g 4 B O P h L U d 6 I w 9 5 9 D K T i K Y l D L K S K b b v l M 2 T R h Z q l o 3 U r 2 m U Z z E j D z 0 G q H A X Q v p b x n e a Q U v M z Y a O q O b 3 Q e Q z o 1 t 5 f c X d d Y 2 o n K q j b t u t 9 p 0 4 / q j y g a j f b b f 0 5 F G 7 j w e 5 x E + 8 c D I i c c T / H y C X 0 z w 5 A 8 / z H x P q v / / X v w A U E s B A i 0 A F A A C A A g A x 4 q I W B 7 T y 0 G l A A A A 9 g A A A B I A A A A A A A A A A A A A A A A A A A A A A E N v b m Z p Z y 9 Q Y W N r Y W d l L n h t b F B L A Q I t A B Q A A g A I A M e K i F g P y u m r p A A A A O k A A A A T A A A A A A A A A A A A A A A A A P E A A A B b Q 2 9 u d G V u d F 9 U e X B l c 1 0 u e G 1 s U E s B A i 0 A F A A C A A g A x 4 q I W H S 7 e z g a A Q A A 2 Q E A A B M A A A A A A A A A A A A A A A A A 4 g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Q s A A A A A A A D 7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k N F U 1 9 y Y W 5 k b 2 1 f c 2 V l Z D B f M T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E z N D B j N z Y t O G Q z Z i 0 0 Z j l k L W E x M j k t Z j U z Y m N k Y z k 4 M D A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U k N F U 1 9 y Y W 5 k b 2 1 f c 2 V l Z D B f M T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O F Q y M T o y M j o x N C 4 5 N z U 1 M z k 1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U k N F U 1 9 y Y W 5 k b 2 1 f c 2 V l Z D B f M T U w L 0 F 1 d G 9 S Z W 1 v d m V k Q 2 9 s d W 1 u c z E u e 0 N v b H V t b j E s M H 0 m c X V v d D s s J n F 1 b 3 Q 7 U 2 V j d G l v b j E v R k 9 S Q 0 V T X 3 J h b m R v b V 9 z Z W V k M F 8 x N T A v Q X V 0 b 1 J l b W 9 2 Z W R D b 2 x 1 b W 5 z M S 5 7 Q 2 9 s d W 1 u M i w x f S Z x d W 9 0 O y w m c X V v d D t T Z W N 0 a W 9 u M S 9 G T 1 J D R V N f c m F u Z G 9 t X 3 N l Z W Q w X z E 1 M C 9 B d X R v U m V t b 3 Z l Z E N v b H V t b n M x L n t D b 2 x 1 b W 4 z L D J 9 J n F 1 b 3 Q 7 L C Z x d W 9 0 O 1 N l Y 3 R p b 2 4 x L 0 Z P U k N F U 1 9 y Y W 5 k b 2 1 f c 2 V l Z D B f M T U w L 0 F 1 d G 9 S Z W 1 v d m V k Q 2 9 s d W 1 u c z E u e 0 N v b H V t b j Q s M 3 0 m c X V v d D s s J n F 1 b 3 Q 7 U 2 V j d G l v b j E v R k 9 S Q 0 V T X 3 J h b m R v b V 9 z Z W V k M F 8 x N T A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T 1 J D R V N f c m F u Z G 9 t X 3 N l Z W Q w X z E 1 M C 9 B d X R v U m V t b 3 Z l Z E N v b H V t b n M x L n t D b 2 x 1 b W 4 x L D B 9 J n F 1 b 3 Q 7 L C Z x d W 9 0 O 1 N l Y 3 R p b 2 4 x L 0 Z P U k N F U 1 9 y Y W 5 k b 2 1 f c 2 V l Z D B f M T U w L 0 F 1 d G 9 S Z W 1 v d m V k Q 2 9 s d W 1 u c z E u e 0 N v b H V t b j I s M X 0 m c X V v d D s s J n F 1 b 3 Q 7 U 2 V j d G l v b j E v R k 9 S Q 0 V T X 3 J h b m R v b V 9 z Z W V k M F 8 x N T A v Q X V 0 b 1 J l b W 9 2 Z W R D b 2 x 1 b W 5 z M S 5 7 Q 2 9 s d W 1 u M y w y f S Z x d W 9 0 O y w m c X V v d D t T Z W N 0 a W 9 u M S 9 G T 1 J D R V N f c m F u Z G 9 t X 3 N l Z W Q w X z E 1 M C 9 B d X R v U m V t b 3 Z l Z E N v b H V t b n M x L n t D b 2 x 1 b W 4 0 L D N 9 J n F 1 b 3 Q 7 L C Z x d W 9 0 O 1 N l Y 3 R p b 2 4 x L 0 Z P U k N F U 1 9 y Y W 5 k b 2 1 f c 2 V l Z D B f M T U w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U k N F U 1 9 y Y W 5 k b 2 1 f c 2 V l Z D B f M T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k N F U 1 9 y Y W 5 k b 2 1 f c 2 V l Z D B f M T U w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F 3 x e D 6 K X k S 9 q p K l Y H 4 J o w A A A A A C A A A A A A A Q Z g A A A A E A A C A A A A B b D U F Y P 4 6 + Y R z J Z M R 1 H z Y d C p e C P U W S K c 5 + W h c U r T K P T A A A A A A O g A A A A A I A A C A A A A A / y v J q C h h h J d p s h M n o 1 c k F F V a i + p v 1 c 4 o t O I Y 6 K j h d D V A A A A A M + V p i P C q w X w + 6 m N t + W v 6 0 f Y n R m s 8 f / t 7 r t r 0 f n R 9 k 8 c h H 8 P m o t 5 k Q G Y Z k K B + D P 6 5 3 / o 2 c S R R R W H a z 7 m G p g q H 9 g k H Y g q d f V q N K 9 I r C 9 d I C l 0 A A A A B M X U T T 7 / J 6 a x u V t M X I / J 7 c F C j B h m 5 T q V W 2 / m p w Y Q + F M L k / X m / / C o B y H D + R W m T c v N r d c x w i m f + E D X 7 O 2 Z R K B k u b < / D a t a M a s h u p > 
</file>

<file path=customXml/itemProps1.xml><?xml version="1.0" encoding="utf-8"?>
<ds:datastoreItem xmlns:ds="http://schemas.openxmlformats.org/officeDocument/2006/customXml" ds:itemID="{DF5B2C0F-C1A6-47F8-A8EA-56D98BC995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Propagation</vt:lpstr>
      <vt:lpstr>FORCES_random_seed0_150</vt:lpstr>
      <vt:lpstr>Calcul Erreur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ACILE SFEIR</dc:creator>
  <cp:lastModifiedBy>ACILE SFEIR</cp:lastModifiedBy>
  <dcterms:created xsi:type="dcterms:W3CDTF">2024-04-05T23:36:54Z</dcterms:created>
  <dcterms:modified xsi:type="dcterms:W3CDTF">2024-04-09T02:04:44Z</dcterms:modified>
</cp:coreProperties>
</file>