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t12\MATLAB Drive\Shared Floder\In-Host Modeling\"/>
    </mc:Choice>
  </mc:AlternateContent>
  <bookViews>
    <workbookView xWindow="0" yWindow="0" windowWidth="19200" windowHeight="7050" activeTab="1"/>
  </bookViews>
  <sheets>
    <sheet name="nasal" sheetId="1" r:id="rId1"/>
    <sheet name="ora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" i="2" l="1"/>
  <c r="N2" i="2"/>
  <c r="M2" i="2"/>
  <c r="L2" i="2"/>
  <c r="K2" i="2"/>
  <c r="J2" i="2"/>
  <c r="I2" i="2"/>
  <c r="H2" i="2"/>
  <c r="G2" i="2"/>
  <c r="O2" i="1"/>
  <c r="N2" i="1"/>
  <c r="M2" i="1"/>
  <c r="L2" i="1"/>
  <c r="K2" i="1"/>
  <c r="J2" i="1"/>
  <c r="I2" i="1"/>
  <c r="H2" i="1"/>
  <c r="G2" i="1"/>
  <c r="F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</calcChain>
</file>

<file path=xl/sharedStrings.xml><?xml version="1.0" encoding="utf-8"?>
<sst xmlns="http://schemas.openxmlformats.org/spreadsheetml/2006/main" count="68" uniqueCount="8">
  <si>
    <t>patient number</t>
  </si>
  <si>
    <t>dpo</t>
  </si>
  <si>
    <t>Log copies/ml</t>
  </si>
  <si>
    <t>P1</t>
  </si>
  <si>
    <t>P2</t>
  </si>
  <si>
    <t>P3</t>
  </si>
  <si>
    <t>P4</t>
  </si>
  <si>
    <t>dpo 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</si>
</sst>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32">
    <xf numFmtId="0" fontId="0" fillId="0" borderId="0" xfId="0"/>
    <xf numFmtId="0" fontId="2" fillId="0" borderId="0" xfId="0" applyFont="1" applyFill="1"/>
    <xf numFmtId="0" fontId="4" fillId="0" borderId="3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1" fontId="4" fillId="0" borderId="0" xfId="0" applyNumberFormat="1" applyFont="1" applyFill="1" applyBorder="1" applyAlignment="1">
      <alignment horizontal="right"/>
    </xf>
    <xf numFmtId="11" fontId="4" fillId="0" borderId="0" xfId="1" applyNumberFormat="1" applyFont="1" applyFill="1" applyBorder="1" applyAlignment="1">
      <alignment horizontal="right"/>
    </xf>
    <xf numFmtId="11" fontId="4" fillId="0" borderId="0" xfId="0" applyNumberFormat="1" applyFont="1" applyFill="1" applyBorder="1" applyAlignment="1">
      <alignment horizontal="right" vertical="center" wrapText="1"/>
    </xf>
    <xf numFmtId="11" fontId="4" fillId="0" borderId="0" xfId="2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164" fontId="4" fillId="0" borderId="3" xfId="0" applyNumberFormat="1" applyFont="1" applyFill="1" applyBorder="1" applyAlignment="1">
      <alignment horizontal="right"/>
    </xf>
    <xf numFmtId="11" fontId="4" fillId="0" borderId="3" xfId="0" applyNumberFormat="1" applyFont="1" applyFill="1" applyBorder="1" applyAlignment="1">
      <alignment horizontal="right" vertical="center" wrapText="1"/>
    </xf>
    <xf numFmtId="11" fontId="4" fillId="0" borderId="3" xfId="1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right"/>
    </xf>
    <xf numFmtId="0" fontId="2" fillId="0" borderId="6" xfId="0" applyFont="1" applyFill="1" applyBorder="1"/>
    <xf numFmtId="0" fontId="2" fillId="0" borderId="3" xfId="0" applyFont="1" applyFill="1" applyBorder="1"/>
    <xf numFmtId="0" fontId="5" fillId="0" borderId="3" xfId="0" applyFont="1" applyBorder="1"/>
    <xf numFmtId="11" fontId="4" fillId="0" borderId="6" xfId="2" applyNumberFormat="1" applyFont="1" applyFill="1" applyBorder="1" applyAlignment="1">
      <alignment horizontal="right"/>
    </xf>
    <xf numFmtId="0" fontId="0" fillId="0" borderId="6" xfId="0" applyBorder="1"/>
    <xf numFmtId="11" fontId="4" fillId="0" borderId="6" xfId="1" applyNumberFormat="1" applyFont="1" applyFill="1" applyBorder="1" applyAlignment="1">
      <alignment horizontal="right"/>
    </xf>
    <xf numFmtId="0" fontId="0" fillId="0" borderId="3" xfId="0" applyBorder="1"/>
    <xf numFmtId="0" fontId="5" fillId="2" borderId="0" xfId="0" applyFont="1" applyFill="1" applyBorder="1"/>
    <xf numFmtId="0" fontId="2" fillId="0" borderId="0" xfId="0" applyFont="1" applyFill="1" applyBorder="1"/>
    <xf numFmtId="11" fontId="2" fillId="0" borderId="0" xfId="0" applyNumberFormat="1" applyFont="1" applyFill="1" applyBorder="1"/>
    <xf numFmtId="164" fontId="2" fillId="0" borderId="0" xfId="0" applyNumberFormat="1" applyFont="1" applyFill="1" applyBorder="1"/>
    <xf numFmtId="0" fontId="5" fillId="2" borderId="3" xfId="0" applyFont="1" applyFill="1" applyBorder="1"/>
    <xf numFmtId="11" fontId="0" fillId="0" borderId="0" xfId="0" applyNumberFormat="1"/>
    <xf numFmtId="0" fontId="0" fillId="2" borderId="0" xfId="0" applyFill="1"/>
    <xf numFmtId="164" fontId="0" fillId="0" borderId="0" xfId="0" applyNumberFormat="1"/>
  </cellXfs>
  <cellStyles count="4">
    <cellStyle name="Normal" xfId="0" builtinId="0"/>
    <cellStyle name="Normal 4" xfId="3"/>
    <cellStyle name="Normal 5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zoomScaleNormal="100" workbookViewId="0">
      <selection activeCell="F4" sqref="F4"/>
    </sheetView>
  </sheetViews>
  <sheetFormatPr defaultColWidth="10.81640625" defaultRowHeight="14.5" x14ac:dyDescent="0.35"/>
  <cols>
    <col min="1" max="2" width="10.81640625" style="1"/>
    <col min="3" max="3" width="11.453125" style="1" customWidth="1"/>
    <col min="4" max="16384" width="10.81640625" style="1"/>
  </cols>
  <sheetData>
    <row r="1" spans="1:15" x14ac:dyDescent="0.35">
      <c r="A1" s="2" t="s">
        <v>0</v>
      </c>
      <c r="B1" s="2" t="s">
        <v>1</v>
      </c>
      <c r="C1" s="2" t="s">
        <v>2</v>
      </c>
      <c r="D1" s="18"/>
      <c r="E1" s="18" t="s">
        <v>7</v>
      </c>
      <c r="F1" s="25">
        <v>6</v>
      </c>
      <c r="G1" s="25">
        <v>7</v>
      </c>
      <c r="H1" s="25">
        <v>8</v>
      </c>
      <c r="I1" s="25">
        <v>9</v>
      </c>
      <c r="J1" s="25">
        <v>10</v>
      </c>
      <c r="K1" s="25">
        <v>11</v>
      </c>
      <c r="L1" s="25">
        <v>12</v>
      </c>
      <c r="M1" s="25">
        <v>13</v>
      </c>
      <c r="N1" s="25">
        <v>21</v>
      </c>
      <c r="O1" s="25">
        <v>24</v>
      </c>
    </row>
    <row r="2" spans="1:15" x14ac:dyDescent="0.35">
      <c r="A2" s="4" t="s">
        <v>3</v>
      </c>
      <c r="B2" s="4">
        <v>1</v>
      </c>
      <c r="C2" s="5">
        <v>175172200</v>
      </c>
      <c r="D2" s="25"/>
      <c r="E2" s="24">
        <f>B2+5</f>
        <v>6</v>
      </c>
      <c r="F2" s="26">
        <f>AVERAGE(C2,C10,C17,C27)</f>
        <v>1199468049.9999998</v>
      </c>
      <c r="G2" s="26">
        <f>AVERAGE(C3,C11,C18,C28)</f>
        <v>518233796.66666663</v>
      </c>
      <c r="H2" s="26">
        <f>AVERAGE(C12,C19,C29)</f>
        <v>412688888.8888889</v>
      </c>
      <c r="I2" s="26">
        <f>AVERAGE(C4,C13,C20,C30)</f>
        <v>31162023.4375</v>
      </c>
      <c r="J2" s="26">
        <f>AVERAGE(C5,C14,C21,C31)</f>
        <v>115133333.33333333</v>
      </c>
      <c r="K2" s="26">
        <f>AVERAGE(C6,C15,C22,C32)</f>
        <v>14678333.333333334</v>
      </c>
      <c r="L2" s="27">
        <f>AVERAGE(C7,C16,C23,C33)</f>
        <v>357874064.58333331</v>
      </c>
      <c r="M2" s="26">
        <f>AVERAGE(C24)</f>
        <v>4200000</v>
      </c>
      <c r="N2" s="27">
        <f>AVERAGE(C8)</f>
        <v>139601.15966796875</v>
      </c>
      <c r="O2" s="26">
        <f>AVERAGE(C25)</f>
        <v>4561.9564056396257</v>
      </c>
    </row>
    <row r="3" spans="1:15" x14ac:dyDescent="0.35">
      <c r="A3" s="4" t="s">
        <v>3</v>
      </c>
      <c r="B3" s="4">
        <v>2</v>
      </c>
      <c r="C3" s="6">
        <v>1853.3333333333333</v>
      </c>
      <c r="D3" s="25"/>
      <c r="E3" s="24">
        <f>B3+5</f>
        <v>7</v>
      </c>
      <c r="F3" s="25"/>
      <c r="G3" s="25"/>
      <c r="H3" s="25"/>
      <c r="I3" s="25"/>
      <c r="J3" s="25"/>
      <c r="K3" s="25"/>
      <c r="L3" s="25"/>
      <c r="M3" s="25"/>
      <c r="N3" s="25"/>
    </row>
    <row r="4" spans="1:15" x14ac:dyDescent="0.35">
      <c r="A4" s="4" t="s">
        <v>3</v>
      </c>
      <c r="B4" s="4">
        <v>4</v>
      </c>
      <c r="C4" s="7">
        <v>820000</v>
      </c>
      <c r="D4" s="25"/>
      <c r="E4" s="24">
        <f>B4+5</f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35">
      <c r="A5" s="4" t="s">
        <v>3</v>
      </c>
      <c r="B5" s="4">
        <v>5</v>
      </c>
      <c r="C5" s="8">
        <v>15666666.666666666</v>
      </c>
      <c r="D5" s="25"/>
      <c r="E5" s="24">
        <f>B5+5</f>
        <v>10</v>
      </c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x14ac:dyDescent="0.35">
      <c r="A6" s="4" t="s">
        <v>3</v>
      </c>
      <c r="B6" s="4">
        <v>6</v>
      </c>
      <c r="C6" s="8">
        <v>11266666.666666666</v>
      </c>
      <c r="D6" s="25"/>
      <c r="E6" s="24">
        <f>B6+5</f>
        <v>11</v>
      </c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x14ac:dyDescent="0.35">
      <c r="A7" s="4" t="s">
        <v>3</v>
      </c>
      <c r="B7" s="4">
        <v>7</v>
      </c>
      <c r="C7" s="9">
        <v>1422197100</v>
      </c>
      <c r="D7" s="25"/>
      <c r="E7" s="24">
        <f>B7+5</f>
        <v>12</v>
      </c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 x14ac:dyDescent="0.35">
      <c r="A8" s="2" t="s">
        <v>3</v>
      </c>
      <c r="B8" s="2">
        <v>16</v>
      </c>
      <c r="C8" s="11">
        <v>139601.15966796875</v>
      </c>
      <c r="D8" s="18"/>
      <c r="E8" s="19">
        <f>B8+5</f>
        <v>21</v>
      </c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s="17" customFormat="1" x14ac:dyDescent="0.35">
      <c r="A9" s="4" t="s">
        <v>4</v>
      </c>
      <c r="B9" s="4">
        <v>0</v>
      </c>
      <c r="C9" s="5">
        <v>25065248000</v>
      </c>
      <c r="D9" s="25"/>
      <c r="E9" s="24">
        <f>B9+5</f>
        <v>5</v>
      </c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x14ac:dyDescent="0.35">
      <c r="A10" s="4" t="s">
        <v>4</v>
      </c>
      <c r="B10" s="4">
        <v>1</v>
      </c>
      <c r="C10" s="8">
        <v>3246666666.6666665</v>
      </c>
      <c r="D10" s="25"/>
      <c r="E10" s="24">
        <f>B10+5</f>
        <v>6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 x14ac:dyDescent="0.35">
      <c r="A11" s="4" t="s">
        <v>4</v>
      </c>
      <c r="B11" s="4">
        <v>2</v>
      </c>
      <c r="C11" s="8">
        <v>1713333333.3333333</v>
      </c>
      <c r="D11" s="25"/>
      <c r="E11" s="24">
        <f>B11+5</f>
        <v>7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x14ac:dyDescent="0.35">
      <c r="A12" s="4" t="s">
        <v>4</v>
      </c>
      <c r="B12" s="4">
        <v>3</v>
      </c>
      <c r="C12" s="8">
        <v>9400000</v>
      </c>
      <c r="D12" s="25"/>
      <c r="E12" s="24">
        <f>B12+5</f>
        <v>8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x14ac:dyDescent="0.35">
      <c r="A13" s="4" t="s">
        <v>4</v>
      </c>
      <c r="B13" s="4">
        <v>4</v>
      </c>
      <c r="C13" s="8">
        <v>32800000</v>
      </c>
      <c r="D13" s="25"/>
      <c r="E13" s="24">
        <f>B13+5</f>
        <v>9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x14ac:dyDescent="0.35">
      <c r="A14" s="4" t="s">
        <v>4</v>
      </c>
      <c r="B14" s="4">
        <v>5</v>
      </c>
      <c r="C14" s="8">
        <v>353333333.33333331</v>
      </c>
      <c r="D14" s="25"/>
      <c r="E14" s="24">
        <f>B14+5</f>
        <v>10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x14ac:dyDescent="0.35">
      <c r="A15" s="4" t="s">
        <v>4</v>
      </c>
      <c r="B15" s="4">
        <v>6</v>
      </c>
      <c r="C15" s="8">
        <v>713333.33333333337</v>
      </c>
      <c r="D15" s="25"/>
      <c r="E15" s="24">
        <f>B15+5</f>
        <v>11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x14ac:dyDescent="0.35">
      <c r="A16" s="2" t="s">
        <v>4</v>
      </c>
      <c r="B16" s="2">
        <v>7</v>
      </c>
      <c r="C16" s="12">
        <v>20825</v>
      </c>
      <c r="D16" s="18"/>
      <c r="E16" s="28">
        <f>B16+5</f>
        <v>12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s="17" customFormat="1" x14ac:dyDescent="0.35">
      <c r="A17" s="4" t="s">
        <v>5</v>
      </c>
      <c r="B17" s="4">
        <v>1</v>
      </c>
      <c r="C17" s="7">
        <v>1347500000</v>
      </c>
      <c r="D17" s="25"/>
      <c r="E17" s="24">
        <f>B17+5</f>
        <v>6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x14ac:dyDescent="0.35">
      <c r="A18" s="4" t="s">
        <v>5</v>
      </c>
      <c r="B18" s="4">
        <v>2</v>
      </c>
      <c r="C18" s="7">
        <v>320000000</v>
      </c>
      <c r="D18" s="25"/>
      <c r="E18" s="24">
        <f>B18+5</f>
        <v>7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x14ac:dyDescent="0.35">
      <c r="A19" s="4" t="s">
        <v>5</v>
      </c>
      <c r="B19" s="4">
        <v>3</v>
      </c>
      <c r="C19" s="6">
        <v>1060000000</v>
      </c>
      <c r="D19" s="25"/>
      <c r="E19" s="24">
        <f>B19+5</f>
        <v>8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 x14ac:dyDescent="0.35">
      <c r="A20" s="4" t="s">
        <v>5</v>
      </c>
      <c r="B20" s="4">
        <v>4</v>
      </c>
      <c r="C20" s="6">
        <v>89388093.75</v>
      </c>
      <c r="D20" s="25"/>
      <c r="E20" s="24">
        <f>B20+5</f>
        <v>9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x14ac:dyDescent="0.35">
      <c r="A21" s="4" t="s">
        <v>5</v>
      </c>
      <c r="B21" s="4">
        <v>5</v>
      </c>
      <c r="C21" s="6">
        <v>73333333.333333328</v>
      </c>
      <c r="D21" s="25"/>
      <c r="E21" s="24">
        <f>B21+5</f>
        <v>10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x14ac:dyDescent="0.35">
      <c r="A22" s="4" t="s">
        <v>5</v>
      </c>
      <c r="B22" s="4">
        <v>6</v>
      </c>
      <c r="C22" s="6">
        <v>30666666.666666668</v>
      </c>
      <c r="D22" s="25"/>
      <c r="E22" s="24">
        <f>B22+5</f>
        <v>11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x14ac:dyDescent="0.35">
      <c r="A23" s="4" t="s">
        <v>5</v>
      </c>
      <c r="B23" s="4">
        <v>7</v>
      </c>
      <c r="C23" s="6">
        <v>7733333.333333333</v>
      </c>
      <c r="D23" s="25"/>
      <c r="E23" s="24">
        <f>B23+5</f>
        <v>12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x14ac:dyDescent="0.35">
      <c r="A24" s="4" t="s">
        <v>5</v>
      </c>
      <c r="B24" s="4">
        <v>8</v>
      </c>
      <c r="C24" s="6">
        <v>4200000</v>
      </c>
      <c r="D24" s="25"/>
      <c r="E24" s="24">
        <f>B24+5</f>
        <v>13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x14ac:dyDescent="0.35">
      <c r="A25" s="2" t="s">
        <v>5</v>
      </c>
      <c r="B25" s="2">
        <v>19</v>
      </c>
      <c r="C25" s="13">
        <v>4561.9564056396257</v>
      </c>
      <c r="D25" s="18"/>
      <c r="E25" s="19">
        <f>B25+5</f>
        <v>24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s="17" customFormat="1" x14ac:dyDescent="0.35">
      <c r="A26" s="4" t="s">
        <v>6</v>
      </c>
      <c r="B26" s="4">
        <v>0</v>
      </c>
      <c r="C26" s="7">
        <v>6850000</v>
      </c>
      <c r="D26" s="25"/>
      <c r="E26" s="24">
        <f>B26+5</f>
        <v>5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35">
      <c r="A27" s="4" t="s">
        <v>6</v>
      </c>
      <c r="B27" s="4">
        <v>1</v>
      </c>
      <c r="C27" s="6">
        <v>28533333.333333332</v>
      </c>
      <c r="D27" s="25"/>
      <c r="E27" s="24">
        <f>B27+5</f>
        <v>6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35">
      <c r="A28" s="4" t="s">
        <v>6</v>
      </c>
      <c r="B28" s="4">
        <v>2</v>
      </c>
      <c r="C28" s="6">
        <v>39600000</v>
      </c>
      <c r="D28" s="25"/>
      <c r="E28" s="24">
        <f>B28+5</f>
        <v>7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35">
      <c r="A29" s="4" t="s">
        <v>6</v>
      </c>
      <c r="B29" s="4">
        <v>3</v>
      </c>
      <c r="C29" s="6">
        <v>168666666.66666666</v>
      </c>
      <c r="D29" s="25"/>
      <c r="E29" s="24">
        <f>B29+5</f>
        <v>8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35">
      <c r="A30" s="4" t="s">
        <v>6</v>
      </c>
      <c r="B30" s="4">
        <v>4</v>
      </c>
      <c r="C30" s="6">
        <v>1640000</v>
      </c>
      <c r="D30" s="25"/>
      <c r="E30" s="24">
        <f>B30+5</f>
        <v>9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x14ac:dyDescent="0.35">
      <c r="A31" s="4" t="s">
        <v>6</v>
      </c>
      <c r="B31" s="4">
        <v>5</v>
      </c>
      <c r="C31" s="6">
        <v>18200000</v>
      </c>
      <c r="D31" s="25"/>
      <c r="E31" s="24">
        <f>B31+5</f>
        <v>10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x14ac:dyDescent="0.35">
      <c r="A32" s="4" t="s">
        <v>6</v>
      </c>
      <c r="B32" s="4">
        <v>6</v>
      </c>
      <c r="C32" s="6">
        <v>16066666.666666666</v>
      </c>
      <c r="D32" s="25"/>
      <c r="E32" s="24">
        <f>B32+5</f>
        <v>11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s="18" customFormat="1" x14ac:dyDescent="0.35">
      <c r="A33" s="4" t="s">
        <v>6</v>
      </c>
      <c r="B33" s="4">
        <v>7</v>
      </c>
      <c r="C33" s="6">
        <v>1545000</v>
      </c>
      <c r="D33" s="25"/>
      <c r="E33" s="24">
        <f>B33+5</f>
        <v>12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35">
      <c r="A34" s="4"/>
      <c r="B34" s="4"/>
      <c r="C34" s="6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35">
      <c r="A35" s="4"/>
      <c r="B35" s="4"/>
      <c r="C35" s="6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35">
      <c r="A36" s="4"/>
      <c r="B36" s="4"/>
      <c r="C36" s="6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35">
      <c r="A37" s="4"/>
      <c r="B37" s="4"/>
      <c r="C37" s="6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35">
      <c r="A38" s="4"/>
      <c r="B38" s="4"/>
      <c r="C38" s="6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35">
      <c r="A39" s="4"/>
      <c r="B39" s="4"/>
      <c r="C39" s="6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35">
      <c r="A40" s="4"/>
      <c r="B40" s="4"/>
      <c r="C40" s="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35">
      <c r="A41" s="4"/>
      <c r="B41" s="4"/>
      <c r="C41" s="7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35">
      <c r="A42" s="4"/>
      <c r="B42" s="4"/>
      <c r="C42" s="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35">
      <c r="A43" s="4"/>
      <c r="B43" s="4"/>
      <c r="C43" s="6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35">
      <c r="A44" s="4"/>
      <c r="B44" s="4"/>
      <c r="C44" s="6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35">
      <c r="A45" s="4"/>
      <c r="B45" s="4"/>
      <c r="C45" s="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35">
      <c r="A46" s="4"/>
      <c r="B46" s="4"/>
      <c r="C46" s="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35">
      <c r="A47" s="4"/>
      <c r="B47" s="4"/>
      <c r="C47" s="6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35">
      <c r="A48" s="4"/>
      <c r="B48" s="4"/>
      <c r="C48" s="6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3" x14ac:dyDescent="0.35">
      <c r="A49" s="3"/>
      <c r="B49" s="4"/>
      <c r="C49" s="6"/>
    </row>
    <row r="50" spans="1:3" x14ac:dyDescent="0.35">
      <c r="A50" s="3"/>
      <c r="B50" s="4"/>
      <c r="C50" s="6"/>
    </row>
    <row r="51" spans="1:3" x14ac:dyDescent="0.35">
      <c r="A51" s="3"/>
      <c r="B51" s="4"/>
      <c r="C51" s="6"/>
    </row>
    <row r="52" spans="1:3" x14ac:dyDescent="0.35">
      <c r="A52" s="3"/>
      <c r="B52" s="4"/>
      <c r="C52" s="6"/>
    </row>
    <row r="53" spans="1:3" x14ac:dyDescent="0.35">
      <c r="A53" s="3"/>
      <c r="B53" s="4"/>
      <c r="C53" s="6"/>
    </row>
    <row r="54" spans="1:3" ht="15" thickBot="1" x14ac:dyDescent="0.4">
      <c r="A54" s="14"/>
      <c r="B54" s="2"/>
      <c r="C54" s="1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N2" sqref="N2"/>
    </sheetView>
  </sheetViews>
  <sheetFormatPr defaultRowHeight="14.5" x14ac:dyDescent="0.35"/>
  <cols>
    <col min="3" max="3" width="10.81640625" customWidth="1"/>
    <col min="13" max="13" width="9.36328125" bestFit="1" customWidth="1"/>
    <col min="15" max="15" width="9.36328125" bestFit="1" customWidth="1"/>
  </cols>
  <sheetData>
    <row r="1" spans="1:15" s="23" customFormat="1" x14ac:dyDescent="0.35">
      <c r="A1" s="2" t="s">
        <v>0</v>
      </c>
      <c r="B1" s="2" t="s">
        <v>1</v>
      </c>
      <c r="C1" s="2" t="s">
        <v>2</v>
      </c>
      <c r="D1" s="18"/>
      <c r="E1" s="18" t="s">
        <v>7</v>
      </c>
      <c r="G1" s="23">
        <v>6</v>
      </c>
      <c r="H1" s="23">
        <v>7</v>
      </c>
      <c r="I1" s="23">
        <v>8</v>
      </c>
      <c r="J1" s="23">
        <v>9</v>
      </c>
      <c r="K1" s="23">
        <v>10</v>
      </c>
      <c r="L1" s="23">
        <v>11</v>
      </c>
      <c r="M1" s="23">
        <v>12</v>
      </c>
      <c r="N1" s="23">
        <v>13</v>
      </c>
      <c r="O1" s="23">
        <v>21</v>
      </c>
    </row>
    <row r="2" spans="1:15" x14ac:dyDescent="0.35">
      <c r="A2" s="3" t="s">
        <v>3</v>
      </c>
      <c r="B2" s="4">
        <v>2</v>
      </c>
      <c r="C2" s="6">
        <v>6473333.333333333</v>
      </c>
      <c r="E2" s="30">
        <f>B2+5</f>
        <v>7</v>
      </c>
      <c r="G2" s="29">
        <f>AVERAGE(C9,C23)</f>
        <v>359000000</v>
      </c>
      <c r="H2" s="29">
        <f>AVERAGE(C2,C10,C15,C24)</f>
        <v>39621850</v>
      </c>
      <c r="I2" s="29">
        <f>AVERAGE(C3,C11,C16,C25)</f>
        <v>5913228.841145833</v>
      </c>
      <c r="J2" s="29">
        <f>AVERAGE(C4,C12,C17,C26)</f>
        <v>5734992.6942825308</v>
      </c>
      <c r="K2" s="29">
        <f>AVERAGE(C5,C13,C18,C27)</f>
        <v>6517666.666666666</v>
      </c>
      <c r="L2" s="29">
        <f>AVERAGE(C6,C14,C19,C28)</f>
        <v>1799000</v>
      </c>
      <c r="M2" s="31">
        <f>AVERAGE(C7,C20,C29)</f>
        <v>7293378.7543402771</v>
      </c>
      <c r="N2" s="29">
        <f>AVERAGE(C21)</f>
        <v>34133.333333333336</v>
      </c>
      <c r="O2" s="31">
        <f>AVERAGE(C8)</f>
        <v>239.06450271606423</v>
      </c>
    </row>
    <row r="3" spans="1:15" x14ac:dyDescent="0.35">
      <c r="A3" s="3" t="s">
        <v>3</v>
      </c>
      <c r="B3" s="4">
        <v>3</v>
      </c>
      <c r="C3" s="6">
        <v>3894182.03125</v>
      </c>
      <c r="E3" s="30">
        <f t="shared" ref="E3:E29" si="0">B3+5</f>
        <v>8</v>
      </c>
    </row>
    <row r="4" spans="1:15" x14ac:dyDescent="0.35">
      <c r="A4" s="3" t="s">
        <v>3</v>
      </c>
      <c r="B4" s="4">
        <v>4</v>
      </c>
      <c r="C4" s="6">
        <v>21133333.333333332</v>
      </c>
      <c r="E4" s="30">
        <f t="shared" si="0"/>
        <v>9</v>
      </c>
    </row>
    <row r="5" spans="1:15" x14ac:dyDescent="0.35">
      <c r="A5" s="3" t="s">
        <v>3</v>
      </c>
      <c r="B5" s="4">
        <v>5</v>
      </c>
      <c r="C5" s="6">
        <v>17933333.333333332</v>
      </c>
      <c r="E5" s="30">
        <f t="shared" si="0"/>
        <v>10</v>
      </c>
    </row>
    <row r="6" spans="1:15" x14ac:dyDescent="0.35">
      <c r="A6" s="3" t="s">
        <v>3</v>
      </c>
      <c r="B6" s="4">
        <v>6</v>
      </c>
      <c r="C6" s="6">
        <v>3860000</v>
      </c>
      <c r="E6" s="30">
        <f t="shared" si="0"/>
        <v>11</v>
      </c>
    </row>
    <row r="7" spans="1:15" x14ac:dyDescent="0.35">
      <c r="A7" s="3" t="s">
        <v>3</v>
      </c>
      <c r="B7" s="4">
        <v>7</v>
      </c>
      <c r="C7" s="9">
        <v>2691802.9296875</v>
      </c>
      <c r="E7" s="30">
        <f t="shared" si="0"/>
        <v>12</v>
      </c>
    </row>
    <row r="8" spans="1:15" x14ac:dyDescent="0.35">
      <c r="A8" s="3" t="s">
        <v>3</v>
      </c>
      <c r="B8" s="4">
        <v>16</v>
      </c>
      <c r="C8" s="9">
        <v>239.06450271606423</v>
      </c>
      <c r="E8">
        <f t="shared" si="0"/>
        <v>21</v>
      </c>
    </row>
    <row r="9" spans="1:15" s="21" customFormat="1" x14ac:dyDescent="0.35">
      <c r="A9" s="15" t="s">
        <v>4</v>
      </c>
      <c r="B9" s="16">
        <v>1</v>
      </c>
      <c r="C9" s="20">
        <v>632666666.66666663</v>
      </c>
      <c r="E9" s="30">
        <f t="shared" si="0"/>
        <v>6</v>
      </c>
    </row>
    <row r="10" spans="1:15" x14ac:dyDescent="0.35">
      <c r="A10" s="3" t="s">
        <v>4</v>
      </c>
      <c r="B10" s="4">
        <v>2</v>
      </c>
      <c r="C10" s="8">
        <v>134666666.66666666</v>
      </c>
      <c r="E10" s="30">
        <f t="shared" si="0"/>
        <v>7</v>
      </c>
    </row>
    <row r="11" spans="1:15" x14ac:dyDescent="0.35">
      <c r="A11" s="3" t="s">
        <v>4</v>
      </c>
      <c r="B11" s="4">
        <v>3</v>
      </c>
      <c r="C11" s="8">
        <v>1400000</v>
      </c>
      <c r="E11" s="30">
        <f t="shared" si="0"/>
        <v>8</v>
      </c>
    </row>
    <row r="12" spans="1:15" x14ac:dyDescent="0.35">
      <c r="A12" s="3" t="s">
        <v>4</v>
      </c>
      <c r="B12" s="4">
        <v>4</v>
      </c>
      <c r="C12" s="8">
        <v>389333.33333333331</v>
      </c>
      <c r="E12" s="30">
        <f t="shared" si="0"/>
        <v>9</v>
      </c>
    </row>
    <row r="13" spans="1:15" x14ac:dyDescent="0.35">
      <c r="A13" s="3" t="s">
        <v>4</v>
      </c>
      <c r="B13" s="4">
        <v>5</v>
      </c>
      <c r="C13" s="8">
        <v>3940000</v>
      </c>
      <c r="E13" s="30">
        <f t="shared" si="0"/>
        <v>10</v>
      </c>
    </row>
    <row r="14" spans="1:15" x14ac:dyDescent="0.35">
      <c r="A14" s="3" t="s">
        <v>4</v>
      </c>
      <c r="B14" s="4">
        <v>6</v>
      </c>
      <c r="C14" s="8">
        <v>271333.33333333331</v>
      </c>
      <c r="E14" s="30">
        <f t="shared" si="0"/>
        <v>11</v>
      </c>
    </row>
    <row r="15" spans="1:15" s="21" customFormat="1" x14ac:dyDescent="0.35">
      <c r="A15" s="15" t="s">
        <v>5</v>
      </c>
      <c r="B15" s="16">
        <v>2</v>
      </c>
      <c r="C15" s="22">
        <v>14066.666666666666</v>
      </c>
      <c r="E15" s="30">
        <f t="shared" si="0"/>
        <v>7</v>
      </c>
    </row>
    <row r="16" spans="1:15" x14ac:dyDescent="0.35">
      <c r="A16" s="3" t="s">
        <v>5</v>
      </c>
      <c r="B16" s="4">
        <v>3</v>
      </c>
      <c r="C16" s="6">
        <v>25400</v>
      </c>
      <c r="E16" s="30">
        <f t="shared" si="0"/>
        <v>8</v>
      </c>
    </row>
    <row r="17" spans="1:5" x14ac:dyDescent="0.35">
      <c r="A17" s="3" t="s">
        <v>5</v>
      </c>
      <c r="B17" s="4">
        <v>4</v>
      </c>
      <c r="C17" s="6">
        <v>3970.7771301269499</v>
      </c>
      <c r="E17" s="30">
        <f t="shared" si="0"/>
        <v>9</v>
      </c>
    </row>
    <row r="18" spans="1:5" x14ac:dyDescent="0.35">
      <c r="A18" s="3" t="s">
        <v>5</v>
      </c>
      <c r="B18" s="4">
        <v>5</v>
      </c>
      <c r="C18" s="6">
        <v>3600000</v>
      </c>
      <c r="E18" s="30">
        <f t="shared" si="0"/>
        <v>10</v>
      </c>
    </row>
    <row r="19" spans="1:5" x14ac:dyDescent="0.35">
      <c r="A19" s="3" t="s">
        <v>5</v>
      </c>
      <c r="B19" s="4">
        <v>6</v>
      </c>
      <c r="C19" s="6">
        <v>2953333.3333333335</v>
      </c>
      <c r="E19" s="30">
        <f t="shared" si="0"/>
        <v>11</v>
      </c>
    </row>
    <row r="20" spans="1:5" x14ac:dyDescent="0.35">
      <c r="A20" s="3" t="s">
        <v>5</v>
      </c>
      <c r="B20" s="4">
        <v>7</v>
      </c>
      <c r="C20" s="6">
        <v>19133333.333333332</v>
      </c>
      <c r="E20" s="30">
        <f t="shared" si="0"/>
        <v>12</v>
      </c>
    </row>
    <row r="21" spans="1:5" x14ac:dyDescent="0.35">
      <c r="A21" s="3" t="s">
        <v>5</v>
      </c>
      <c r="B21" s="4">
        <v>8</v>
      </c>
      <c r="C21" s="6">
        <v>34133.333333333336</v>
      </c>
      <c r="E21" s="30">
        <f t="shared" si="0"/>
        <v>13</v>
      </c>
    </row>
    <row r="22" spans="1:5" x14ac:dyDescent="0.35">
      <c r="A22" s="3" t="s">
        <v>5</v>
      </c>
      <c r="B22" s="4">
        <v>9</v>
      </c>
      <c r="C22" s="6">
        <v>0</v>
      </c>
      <c r="E22">
        <f t="shared" si="0"/>
        <v>14</v>
      </c>
    </row>
    <row r="23" spans="1:5" s="21" customFormat="1" x14ac:dyDescent="0.35">
      <c r="A23" s="15" t="s">
        <v>6</v>
      </c>
      <c r="B23" s="16">
        <v>1</v>
      </c>
      <c r="C23" s="22">
        <v>85333333.333333328</v>
      </c>
      <c r="E23" s="30">
        <f t="shared" si="0"/>
        <v>6</v>
      </c>
    </row>
    <row r="24" spans="1:5" x14ac:dyDescent="0.35">
      <c r="A24" s="3" t="s">
        <v>6</v>
      </c>
      <c r="B24" s="4">
        <v>2</v>
      </c>
      <c r="C24" s="6">
        <v>17333333.333333332</v>
      </c>
      <c r="E24" s="30">
        <f t="shared" si="0"/>
        <v>7</v>
      </c>
    </row>
    <row r="25" spans="1:5" x14ac:dyDescent="0.35">
      <c r="A25" s="3" t="s">
        <v>6</v>
      </c>
      <c r="B25" s="4">
        <v>3</v>
      </c>
      <c r="C25" s="6">
        <v>18333333.333333332</v>
      </c>
      <c r="E25" s="30">
        <f t="shared" si="0"/>
        <v>8</v>
      </c>
    </row>
    <row r="26" spans="1:5" x14ac:dyDescent="0.35">
      <c r="A26" s="3" t="s">
        <v>6</v>
      </c>
      <c r="B26" s="4">
        <v>4</v>
      </c>
      <c r="C26" s="6">
        <v>1413333.3333333333</v>
      </c>
      <c r="E26" s="30">
        <f t="shared" si="0"/>
        <v>9</v>
      </c>
    </row>
    <row r="27" spans="1:5" x14ac:dyDescent="0.35">
      <c r="A27" s="3" t="s">
        <v>6</v>
      </c>
      <c r="B27" s="4">
        <v>5</v>
      </c>
      <c r="C27" s="6">
        <v>597333.33333333337</v>
      </c>
      <c r="E27" s="30">
        <f t="shared" si="0"/>
        <v>10</v>
      </c>
    </row>
    <row r="28" spans="1:5" x14ac:dyDescent="0.35">
      <c r="A28" s="3" t="s">
        <v>6</v>
      </c>
      <c r="B28" s="4">
        <v>6</v>
      </c>
      <c r="C28" s="6">
        <v>111333.33333333333</v>
      </c>
      <c r="E28" s="30">
        <f t="shared" si="0"/>
        <v>11</v>
      </c>
    </row>
    <row r="29" spans="1:5" s="23" customFormat="1" x14ac:dyDescent="0.35">
      <c r="A29" s="10" t="s">
        <v>6</v>
      </c>
      <c r="B29" s="2">
        <v>7</v>
      </c>
      <c r="C29" s="13">
        <v>55000</v>
      </c>
      <c r="E29" s="30">
        <f t="shared" si="0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nasal</vt:lpstr>
      <vt:lpstr>oral</vt:lpstr>
    </vt:vector>
  </TitlesOfParts>
  <Company>Hôpitaux Universitaires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 Pauline</dc:creator>
  <cp:lastModifiedBy>Olivia Tom</cp:lastModifiedBy>
  <dcterms:created xsi:type="dcterms:W3CDTF">2020-08-22T13:23:37Z</dcterms:created>
  <dcterms:modified xsi:type="dcterms:W3CDTF">2021-07-08T19:15:19Z</dcterms:modified>
</cp:coreProperties>
</file>