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09_DYY8_Fing4_26BinsL_2024\Build_GUI_V1.1.5\"/>
    </mc:Choice>
  </mc:AlternateContent>
  <xr:revisionPtr revIDLastSave="0" documentId="13_ncr:1_{25794054-2386-4F4C-9FA5-4DAC9F1FDA8A}" xr6:coauthVersionLast="47" xr6:coauthVersionMax="47" xr10:uidLastSave="{00000000-0000-0000-0000-000000000000}"/>
  <bookViews>
    <workbookView xWindow="1131" yWindow="1131" windowWidth="15635" windowHeight="15832" firstSheet="7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B71" i="4"/>
  <c r="C734" i="13"/>
  <c r="C55" i="14"/>
  <c r="B55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953" i="13"/>
  <c r="F970" i="13" s="1"/>
  <c r="F936" i="13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8" i="2"/>
  <c r="H7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8" i="2"/>
  <c r="G7" i="2"/>
  <c r="E31" i="2"/>
  <c r="E30" i="2"/>
  <c r="E29" i="2"/>
  <c r="E28" i="2"/>
  <c r="E27" i="2"/>
  <c r="E26" i="2"/>
  <c r="E25" i="2"/>
  <c r="E24" i="2"/>
  <c r="E23" i="2"/>
  <c r="E22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7" i="2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3" i="1"/>
  <c r="F264" i="1" s="1"/>
  <c r="F265" i="1" s="1"/>
  <c r="F266" i="1" s="1"/>
  <c r="F268" i="1"/>
  <c r="K274" i="1"/>
  <c r="K269" i="1"/>
  <c r="K270" i="1" s="1"/>
  <c r="K271" i="1" s="1"/>
  <c r="K272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1" i="1"/>
  <c r="K282" i="1" s="1"/>
  <c r="K283" i="1" s="1"/>
  <c r="K284" i="1" s="1"/>
  <c r="K286" i="1"/>
  <c r="F275" i="1"/>
  <c r="F276" i="1" s="1"/>
  <c r="F277" i="1" s="1"/>
  <c r="F278" i="1" s="1"/>
  <c r="F280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7" i="1"/>
  <c r="F288" i="1" s="1"/>
  <c r="F289" i="1" s="1"/>
  <c r="F290" i="1" s="1"/>
  <c r="F292" i="1"/>
  <c r="K293" i="1"/>
  <c r="K294" i="1" s="1"/>
  <c r="K295" i="1" s="1"/>
  <c r="K296" i="1" s="1"/>
  <c r="K298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38" i="4" l="1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J338" i="4" l="1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N338" i="4"/>
  <c r="N339" i="4" s="1"/>
  <c r="N340" i="4" s="1"/>
  <c r="N341" i="4" s="1"/>
  <c r="N342" i="4" s="1"/>
  <c r="N343" i="4" s="1"/>
  <c r="N344" i="4" s="1"/>
  <c r="N345" i="4" s="1"/>
  <c r="N346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9" i="1"/>
  <c r="F300" i="1" s="1"/>
  <c r="F301" i="1" s="1"/>
  <c r="F302" i="1" s="1"/>
  <c r="F304" i="1"/>
  <c r="K310" i="1"/>
  <c r="K311" i="1" s="1"/>
  <c r="K312" i="1" s="1"/>
  <c r="K313" i="1" s="1"/>
  <c r="K314" i="1" s="1"/>
  <c r="K305" i="1"/>
  <c r="K306" i="1" s="1"/>
  <c r="K307" i="1" s="1"/>
  <c r="K308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1277" i="13"/>
  <c r="I1278" i="13" s="1"/>
  <c r="I1279" i="13" s="1"/>
  <c r="I1293" i="13"/>
  <c r="I1294" i="13" s="1"/>
  <c r="I1295" i="13" s="1"/>
  <c r="I1296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5" i="1"/>
  <c r="F306" i="1" s="1"/>
  <c r="F307" i="1" s="1"/>
  <c r="F308" i="1" s="1"/>
  <c r="F310" i="1"/>
  <c r="F311" i="1" s="1"/>
  <c r="F312" i="1" s="1"/>
  <c r="F313" i="1" s="1"/>
  <c r="F314" i="1" s="1"/>
  <c r="B179" i="1"/>
  <c r="B180" i="1" s="1"/>
  <c r="B181" i="1" s="1"/>
  <c r="B182" i="1" s="1"/>
  <c r="B184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90" i="1"/>
  <c r="B185" i="1"/>
  <c r="B186" i="1" s="1"/>
  <c r="B187" i="1" s="1"/>
  <c r="B188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1" i="1"/>
  <c r="B192" i="1" s="1"/>
  <c r="B193" i="1" s="1"/>
  <c r="B194" i="1" s="1"/>
  <c r="B196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5" i="1"/>
  <c r="B216" i="1" s="1"/>
  <c r="B217" i="1" s="1"/>
  <c r="B218" i="1" s="1"/>
  <c r="B220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7" i="1"/>
  <c r="B228" i="1" s="1"/>
  <c r="B229" i="1" s="1"/>
  <c r="B230" i="1" s="1"/>
  <c r="B232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239" i="1"/>
  <c r="B240" i="1" s="1"/>
  <c r="B241" i="1" s="1"/>
  <c r="B242" i="1" s="1"/>
  <c r="B244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B245" i="1"/>
  <c r="B246" i="1" s="1"/>
  <c r="B247" i="1" s="1"/>
  <c r="B248" i="1" s="1"/>
  <c r="B250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1" i="1"/>
  <c r="B252" i="1" s="1"/>
  <c r="B253" i="1" s="1"/>
  <c r="B254" i="1" s="1"/>
  <c r="B256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7" i="1"/>
  <c r="B258" i="1" s="1"/>
  <c r="B259" i="1" s="1"/>
  <c r="B260" i="1" s="1"/>
  <c r="B262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3" i="1"/>
  <c r="B264" i="1" s="1"/>
  <c r="B265" i="1" s="1"/>
  <c r="B266" i="1" s="1"/>
  <c r="B268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B311" i="1" s="1"/>
  <c r="B312" i="1" s="1"/>
  <c r="B313" i="1" s="1"/>
  <c r="B314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94" i="13" s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<sst xmlns="http://schemas.openxmlformats.org/spreadsheetml/2006/main" count="4764" uniqueCount="1393">
  <si>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</si>
  <si>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</si>
  <si>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</si>
  <si>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</si>
  <si>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</si>
  <si>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</si>
  <si>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</si>
  <si>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</si>
  <si>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</si>
  <si>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</si>
  <si>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</si>
  <si>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</si>
  <si>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</si>
  <si>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</si>
  <si>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</si>
  <si>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</si>
  <si>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</si>
  <si>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</si>
  <si>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</si>
  <si>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</si>
  <si>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</si>
  <si>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</si>
  <si>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</si>
  <si>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</si>
  <si>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</si>
  <si>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</si>
  <si>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</si>
  <si>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</si>
  <si>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</si>
  <si>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</si>
  <si>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</si>
  <si>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</si>
  <si>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</si>
  <si>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</si>
  <si>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</si>
  <si>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</si>
  <si>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</si>
  <si>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</si>
  <si>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</si>
  <si>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</si>
  <si>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</si>
  <si>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</si>
  <si>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</si>
  <si>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</si>
  <si>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</si>
  <si>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</si>
  <si>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</si>
  <si>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</si>
  <si>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</si>
  <si>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</si>
  <si>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</si>
  <si>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</si>
  <si>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</si>
  <si>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</si>
  <si>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</si>
  <si>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</si>
  <si>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</si>
  <si>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</si>
  <si>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</si>
  <si>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</si>
  <si>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</si>
  <si>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</si>
  <si>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</si>
  <si>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</si>
  <si>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</si>
  <si>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</si>
  <si>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</si>
  <si>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</si>
  <si>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</si>
  <si>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</si>
  <si>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</si>
  <si>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</si>
  <si>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</si>
  <si>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</si>
  <si>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</si>
  <si>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</si>
  <si>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</si>
  <si>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</si>
  <si>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</si>
  <si>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</si>
  <si>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</si>
  <si>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</si>
  <si>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</si>
  <si>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</si>
  <si>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</si>
  <si>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</si>
  <si>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</si>
  <si>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</si>
  <si>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</si>
  <si>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</si>
  <si>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</si>
  <si>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</si>
  <si>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</si>
  <si>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</si>
  <si>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</si>
  <si>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</si>
  <si>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</si>
  <si>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</si>
  <si>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</si>
  <si>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</si>
  <si>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</si>
  <si>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</si>
  <si>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</si>
  <si>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</si>
  <si>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</si>
  <si>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</si>
  <si>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</si>
  <si>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</si>
  <si>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</si>
  <si>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</si>
  <si>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</si>
  <si>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</si>
  <si>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</si>
  <si>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</si>
  <si>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</si>
  <si>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</si>
  <si>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</si>
  <si>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</si>
  <si>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</si>
  <si>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</si>
  <si>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</si>
  <si>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</si>
  <si>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</si>
  <si>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</si>
  <si>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</si>
  <si>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</si>
  <si>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</si>
  <si>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</si>
  <si>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</si>
  <si>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</si>
  <si>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</si>
  <si>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</si>
  <si>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</si>
  <si>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</si>
  <si>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</si>
  <si>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</si>
  <si>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</si>
  <si>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</si>
  <si>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</si>
  <si>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</si>
  <si>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</si>
  <si>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</si>
  <si>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</si>
  <si>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</si>
  <si>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</si>
  <si>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</si>
  <si>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</si>
  <si>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</si>
  <si>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</si>
  <si>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</si>
  <si>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</si>
  <si>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</si>
  <si>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</si>
  <si>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</si>
  <si>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</si>
  <si>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</si>
  <si>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</si>
  <si>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</si>
  <si>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</si>
  <si>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</si>
  <si>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</si>
  <si>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</si>
  <si>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</si>
  <si>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</si>
  <si>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</si>
  <si>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</si>
  <si>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</si>
  <si>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</si>
  <si>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</si>
  <si>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</si>
  <si>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</si>
  <si>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</si>
  <si>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</si>
  <si>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</si>
  <si>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</si>
  <si>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</si>
  <si>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</si>
  <si>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</si>
  <si>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</si>
  <si>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</si>
  <si>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</si>
  <si>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</si>
  <si>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</si>
  <si>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</si>
  <si>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</si>
  <si>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</si>
  <si>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</si>
  <si>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</si>
  <si>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</si>
  <si>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</si>
  <si>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</si>
  <si>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</si>
  <si>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</si>
  <si>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</si>
  <si>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</si>
  <si>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</si>
  <si>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</si>
  <si>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</si>
  <si>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</si>
  <si>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</si>
  <si>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</si>
  <si>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</si>
  <si>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</si>
  <si>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</si>
  <si>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</si>
  <si>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</si>
  <si>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</si>
  <si>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</si>
  <si>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</si>
  <si>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</si>
  <si>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</si>
  <si>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</si>
  <si>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</si>
  <si>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</si>
  <si>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</si>
  <si>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</si>
  <si>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</si>
  <si>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</si>
  <si>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</si>
  <si>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</si>
  <si>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</si>
  <si>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</si>
  <si>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</si>
  <si>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</si>
  <si>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</si>
  <si>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</si>
  <si>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</si>
  <si>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</si>
  <si>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</si>
  <si>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</si>
  <si>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</si>
  <si>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</si>
  <si>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</si>
  <si>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</si>
  <si>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</si>
  <si>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</si>
  <si>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</si>
  <si>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</si>
  <si>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</si>
  <si>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</si>
  <si>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</si>
  <si>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</si>
  <si>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</si>
  <si>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</si>
  <si>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</si>
  <si>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</si>
  <si>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</si>
  <si>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</si>
  <si>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</si>
  <si>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</si>
  <si>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</si>
  <si>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</si>
  <si>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</si>
  <si>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</si>
  <si>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</si>
  <si>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</si>
  <si>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</si>
  <si>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</si>
  <si>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</si>
  <si>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</si>
  <si>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</si>
  <si>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</si>
  <si>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</si>
  <si>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</si>
  <si>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</si>
  <si>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</si>
  <si>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</si>
  <si>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</si>
  <si>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</si>
  <si>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</si>
  <si>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</si>
  <si>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</si>
  <si>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</si>
  <si>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</si>
  <si>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</si>
  <si>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</si>
  <si>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</si>
  <si>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</si>
  <si>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</si>
  <si>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</si>
  <si>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</si>
  <si>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</si>
  <si>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</si>
  <si>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</si>
  <si>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</si>
  <si>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</si>
  <si>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</si>
  <si>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</si>
  <si>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</si>
  <si>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</si>
  <si>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</si>
  <si>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</si>
  <si>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</si>
  <si>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</si>
  <si>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</si>
  <si>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</si>
  <si>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</si>
  <si>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</si>
  <si>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</si>
  <si>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</si>
  <si>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</si>
  <si>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</si>
  <si>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</si>
  <si>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</si>
  <si>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</si>
  <si>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</si>
  <si>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</si>
  <si>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</si>
  <si>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</si>
  <si>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</si>
  <si>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</si>
  <si>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</si>
  <si>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</si>
  <si>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</si>
  <si>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</si>
  <si>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</si>
  <si>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</si>
  <si>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</si>
  <si>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</si>
  <si>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</si>
  <si>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</si>
  <si>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</si>
  <si>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</si>
  <si>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</si>
  <si>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</si>
  <si>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</si>
  <si>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</si>
  <si>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</si>
  <si>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</si>
  <si>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</si>
  <si>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</si>
  <si>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</si>
  <si>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</si>
  <si>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</si>
  <si>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</si>
  <si>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</si>
  <si>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</si>
  <si>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</si>
  <si>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</si>
  <si>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</si>
  <si>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</si>
  <si>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</si>
  <si>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</si>
  <si>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</si>
  <si>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</si>
  <si>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</si>
  <si>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</si>
  <si>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</si>
  <si>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</si>
  <si>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</si>
  <si>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</si>
  <si>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</si>
  <si>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</si>
  <si>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</si>
  <si>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</si>
  <si>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</si>
  <si>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</si>
  <si>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</si>
  <si>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</si>
  <si>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</si>
  <si>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</si>
  <si>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</si>
  <si>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</si>
  <si>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</si>
  <si>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</si>
  <si>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</si>
  <si>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</si>
  <si>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</si>
  <si>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</si>
  <si>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</si>
  <si>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</si>
  <si>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</si>
  <si>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</si>
  <si>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</si>
  <si>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</si>
  <si>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</si>
  <si>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</si>
  <si>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</si>
  <si>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</si>
  <si>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</si>
  <si>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</si>
  <si>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</si>
  <si>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</si>
  <si>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</si>
  <si>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</si>
  <si>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</si>
  <si>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</si>
  <si>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</si>
  <si>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</si>
  <si>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</si>
  <si>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</si>
  <si>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</si>
  <si>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</si>
  <si>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</si>
  <si>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</si>
  <si>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</si>
  <si>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</si>
  <si>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</si>
  <si>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</si>
  <si>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</si>
  <si>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</si>
  <si>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</si>
  <si>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</si>
  <si>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</si>
  <si>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</si>
  <si>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</si>
  <si>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</si>
  <si>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</si>
  <si>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</si>
  <si>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</si>
  <si>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</si>
  <si>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</si>
  <si>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</si>
  <si>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</si>
  <si>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</si>
  <si>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</si>
  <si>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</si>
  <si>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</si>
  <si>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</si>
  <si>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</si>
  <si>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</si>
  <si>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</si>
  <si>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</si>
  <si>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</si>
  <si>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</si>
  <si>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</si>
  <si>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</si>
  <si>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</si>
  <si>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</si>
  <si>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</si>
  <si>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</si>
  <si>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</si>
  <si>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</si>
  <si>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</si>
  <si>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</si>
  <si>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</si>
  <si>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</si>
  <si>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</si>
  <si>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</si>
  <si>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</si>
  <si>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</si>
  <si>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</si>
  <si>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</si>
  <si>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</si>
  <si>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</si>
  <si>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</si>
  <si>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</si>
  <si>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</si>
  <si>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</si>
  <si>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</si>
  <si>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</si>
  <si>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</si>
  <si>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</si>
  <si>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</si>
  <si>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</si>
  <si>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</si>
  <si>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</si>
  <si>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</si>
  <si>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</si>
  <si>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</si>
  <si>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</si>
  <si>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</si>
  <si>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</si>
  <si>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</si>
  <si>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</si>
  <si>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</si>
  <si>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</si>
  <si>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</si>
  <si>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</si>
  <si>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</si>
  <si>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</si>
  <si>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</si>
  <si>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</si>
  <si>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</si>
  <si>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</si>
  <si>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</si>
  <si>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</si>
  <si>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</si>
  <si>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</si>
  <si>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</si>
  <si>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</si>
  <si>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</si>
  <si>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</si>
  <si>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</si>
  <si>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</si>
  <si>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</si>
  <si>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</si>
  <si>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</si>
  <si>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</si>
  <si>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</si>
  <si>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</si>
  <si>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</si>
  <si>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</si>
  <si>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</si>
  <si>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</si>
  <si>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</si>
  <si>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</si>
  <si>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</si>
  <si>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</si>
  <si>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</si>
  <si>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</si>
  <si>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</si>
  <si>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</si>
  <si>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</si>
  <si>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</si>
  <si>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</si>
  <si>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</si>
  <si>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</si>
  <si>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</si>
  <si>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</si>
  <si>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</si>
  <si>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</si>
  <si>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</si>
  <si>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</si>
  <si>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</si>
  <si>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</si>
  <si>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</si>
  <si>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</si>
  <si>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</si>
  <si>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</si>
  <si>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</si>
  <si>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</si>
  <si>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</si>
  <si>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</si>
  <si>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</si>
  <si>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</si>
  <si>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</si>
  <si>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</si>
  <si>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</si>
  <si>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</si>
  <si>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</si>
  <si>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</si>
  <si>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</si>
  <si>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</si>
  <si>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</si>
  <si>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</si>
  <si>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</si>
  <si>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</si>
  <si>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</si>
  <si>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</si>
  <si>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</si>
  <si>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</si>
  <si>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</si>
  <si>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</si>
  <si>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</si>
  <si>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</si>
  <si>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</si>
  <si>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</si>
  <si>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</si>
  <si>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</si>
  <si>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</si>
  <si>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</si>
  <si>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</si>
  <si>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</si>
  <si>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</si>
  <si>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</si>
  <si>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</si>
  <si>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</si>
  <si>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</si>
  <si>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</si>
  <si>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</si>
  <si>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</si>
  <si>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</si>
  <si>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</si>
  <si>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</si>
  <si>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</si>
  <si>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</si>
  <si>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</si>
  <si>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</si>
  <si>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</si>
  <si>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</si>
  <si>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</si>
  <si>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</si>
  <si>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</si>
  <si>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</si>
  <si>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</si>
  <si>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</si>
  <si>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</si>
  <si>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</si>
  <si>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</si>
  <si>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</si>
  <si>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</si>
  <si>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</si>
  <si>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</si>
  <si>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</si>
  <si>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</si>
  <si>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</si>
  <si>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</si>
  <si>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</si>
  <si>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</si>
  <si>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</si>
  <si>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</si>
  <si>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</si>
  <si>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</si>
  <si>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</si>
  <si>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</si>
  <si>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</si>
  <si>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</si>
  <si>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</si>
  <si>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</si>
  <si>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</si>
  <si>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</si>
  <si>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</si>
  <si>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</si>
  <si>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</si>
  <si>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</si>
  <si>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</si>
  <si>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</si>
  <si>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</si>
  <si>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</si>
  <si>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</si>
  <si>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</si>
  <si>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</si>
  <si>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</si>
  <si>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</si>
  <si>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</si>
  <si>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</si>
  <si>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</si>
  <si>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</si>
  <si>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</si>
  <si>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</si>
  <si>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</si>
  <si>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</si>
  <si>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</si>
  <si>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</si>
  <si>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</si>
  <si>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</si>
  <si>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</si>
  <si>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</si>
  <si>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</si>
  <si>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</si>
  <si>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</si>
  <si>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</si>
  <si>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</si>
  <si>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</si>
  <si>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</si>
  <si>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</si>
  <si>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</si>
  <si>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</si>
  <si>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</si>
  <si>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</si>
  <si>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</si>
  <si>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</si>
  <si>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</si>
  <si>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</si>
  <si>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</si>
  <si>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</si>
  <si>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</si>
  <si>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</si>
  <si>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</si>
  <si>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</si>
  <si>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</si>
  <si>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</si>
  <si>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</si>
  <si>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</si>
  <si>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</si>
  <si>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</si>
  <si>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</si>
  <si>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</si>
  <si>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</si>
  <si>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</si>
  <si>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</si>
  <si>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</si>
  <si>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</si>
  <si>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</si>
  <si>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</si>
  <si>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</si>
  <si>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</si>
  <si>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</si>
  <si>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</si>
  <si>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</si>
  <si>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</si>
  <si>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</si>
  <si>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</si>
  <si>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</si>
  <si>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</si>
  <si>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</si>
  <si>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</si>
  <si>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</si>
  <si>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</si>
  <si>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</si>
  <si>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</si>
  <si>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</si>
  <si>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</si>
  <si>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</si>
  <si>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</si>
  <si>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</si>
  <si>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</si>
  <si>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</si>
  <si>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</si>
  <si>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</si>
  <si>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</si>
  <si>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</si>
  <si>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</si>
  <si>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</si>
  <si>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</si>
  <si>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</si>
  <si>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</si>
  <si>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</si>
  <si>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</si>
  <si>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</si>
  <si>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</si>
  <si>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</si>
  <si>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</si>
  <si>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</si>
  <si>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</si>
  <si>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</si>
  <si>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</si>
  <si>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</si>
  <si>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</si>
  <si>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</si>
  <si>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</si>
  <si>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</si>
  <si>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</si>
  <si>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</si>
  <si>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</si>
  <si>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</si>
  <si>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</si>
  <si>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</si>
  <si>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</si>
  <si>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</si>
  <si>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</si>
  <si>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</si>
  <si>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</si>
  <si>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</si>
  <si>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</si>
  <si>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</si>
  <si>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</si>
  <si>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</si>
  <si>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</si>
  <si>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</si>
  <si>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</si>
  <si>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</si>
  <si>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</si>
  <si>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</si>
  <si>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</si>
  <si>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</si>
  <si>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</si>
  <si>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</si>
  <si>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</si>
  <si>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</si>
  <si>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</si>
  <si>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</si>
  <si>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</si>
  <si>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</si>
  <si>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</si>
  <si>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</si>
  <si>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</si>
  <si>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</si>
  <si>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</si>
  <si>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</si>
  <si>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</si>
  <si>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</si>
  <si>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</si>
  <si>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</si>
  <si>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</si>
  <si>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</si>
  <si>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</si>
  <si>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</si>
  <si>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</si>
  <si>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</si>
  <si>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</si>
  <si>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</si>
  <si>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</si>
  <si>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</si>
  <si>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</si>
  <si>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</si>
  <si>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</si>
  <si>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</si>
  <si>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</si>
  <si>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</si>
  <si>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</si>
  <si>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</si>
  <si>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</si>
  <si>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</si>
  <si>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</si>
  <si>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</si>
  <si>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</si>
  <si>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</si>
  <si>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</si>
  <si>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</si>
  <si>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</si>
  <si>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</si>
  <si>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</si>
  <si>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</si>
  <si>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</si>
  <si>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</si>
  <si>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</si>
  <si>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</si>
  <si>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</si>
  <si>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</si>
  <si>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</si>
  <si>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</si>
  <si>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</si>
  <si>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</si>
  <si>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</si>
  <si>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</si>
  <si>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</si>
  <si>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</si>
  <si>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</si>
  <si>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</si>
  <si>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</si>
  <si>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</si>
  <si>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</si>
  <si>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</si>
  <si>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</si>
  <si>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</si>
  <si>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</si>
  <si>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</si>
  <si>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</si>
  <si>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</si>
  <si>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</si>
  <si>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</si>
  <si>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</si>
  <si>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</si>
  <si>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</si>
  <si>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</si>
  <si>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</si>
  <si>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</si>
  <si>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</si>
  <si>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</si>
  <si>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</si>
  <si>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</si>
  <si>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</si>
  <si>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</si>
  <si>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</si>
  <si>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</si>
  <si>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</si>
  <si>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</si>
  <si>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</si>
  <si>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</si>
  <si>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</si>
  <si>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</si>
  <si>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</si>
  <si>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</si>
  <si>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</si>
  <si>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</si>
  <si>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</si>
  <si>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</si>
  <si>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</si>
  <si>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</si>
  <si>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</si>
  <si>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</si>
  <si>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</si>
  <si>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</si>
  <si>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</si>
  <si>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</si>
  <si>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</si>
  <si>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</si>
  <si>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</si>
  <si>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</si>
  <si>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</si>
  <si>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</si>
  <si>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</si>
  <si>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</si>
  <si>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</si>
  <si>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</si>
  <si>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</si>
  <si>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</si>
  <si>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</si>
  <si>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</si>
  <si>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</si>
  <si>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</si>
  <si>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</si>
  <si>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</si>
  <si>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</si>
  <si>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</si>
  <si>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</si>
  <si>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</si>
  <si>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</si>
  <si>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</si>
  <si>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</si>
  <si>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</si>
  <si>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</si>
  <si>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</si>
  <si>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</si>
  <si>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</si>
  <si>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</si>
  <si>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</si>
  <si>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</si>
  <si>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</si>
  <si>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</si>
  <si>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</si>
  <si>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</si>
  <si>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</si>
  <si>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</si>
  <si>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</si>
  <si>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</si>
  <si>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</si>
  <si>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</si>
  <si>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</si>
  <si>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</si>
  <si>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</si>
  <si>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</si>
  <si>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</si>
  <si>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</si>
  <si>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</si>
  <si>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</si>
  <si>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</si>
  <si>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</si>
  <si>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</si>
  <si>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</si>
  <si>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</si>
  <si>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</si>
  <si>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</si>
  <si>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</si>
  <si>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</si>
  <si>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</si>
  <si>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</si>
  <si>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</si>
  <si>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</si>
  <si>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</si>
  <si>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</si>
  <si>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</si>
  <si>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</si>
  <si>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</si>
  <si>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</si>
  <si>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</si>
  <si>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</si>
  <si>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</si>
  <si>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</si>
  <si>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</si>
  <si>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</si>
  <si>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</si>
  <si>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</si>
  <si>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</si>
  <si>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</si>
  <si>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</si>
  <si>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</si>
  <si>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</si>
  <si>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</si>
  <si>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</si>
  <si>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</si>
  <si>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</si>
  <si>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</si>
  <si>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</si>
  <si>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</si>
  <si>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</si>
  <si>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</si>
  <si>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</si>
  <si>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</si>
  <si>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</si>
  <si>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</si>
  <si>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</si>
  <si>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</si>
  <si>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</si>
  <si>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</si>
  <si>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</si>
  <si>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</si>
  <si>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</si>
  <si>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</si>
  <si>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</si>
  <si>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</si>
  <si>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</si>
  <si>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</si>
  <si>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</si>
  <si>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</si>
  <si>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</si>
  <si>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</si>
  <si>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</si>
  <si>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</si>
  <si>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</si>
  <si>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</si>
  <si>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</si>
  <si>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</si>
  <si>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</si>
  <si>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</si>
  <si>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</si>
  <si>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</si>
  <si>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</si>
  <si>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</si>
  <si>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</si>
  <si>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</si>
  <si>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</si>
  <si>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</si>
  <si>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</si>
  <si>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</si>
  <si>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</si>
  <si>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</si>
  <si>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</si>
  <si>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</si>
  <si>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</si>
  <si>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</si>
  <si>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</si>
  <si>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</si>
  <si>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</si>
  <si>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</si>
  <si>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</si>
  <si>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</si>
  <si>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</si>
  <si>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</si>
  <si>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</si>
  <si>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</si>
  <si>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</si>
  <si>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</si>
  <si>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</si>
  <si>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</si>
  <si>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</si>
  <si>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</si>
  <si>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</si>
  <si>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</si>
  <si>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</si>
  <si>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</si>
  <si>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</si>
  <si>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</si>
  <si>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</si>
  <si>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</si>
  <si>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</si>
  <si>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</si>
  <si>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</si>
  <si>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</si>
  <si>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</si>
  <si>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</si>
  <si>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</si>
  <si>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</si>
  <si>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</si>
  <si>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</si>
  <si>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</si>
  <si>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</si>
  <si>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</si>
  <si>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</si>
  <si>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</si>
  <si>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</si>
  <si>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</si>
  <si>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</si>
  <si>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</si>
  <si>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</si>
  <si>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</si>
  <si>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</si>
  <si>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</si>
  <si>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</si>
  <si>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</si>
  <si>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</si>
  <si>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</si>
  <si>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</si>
  <si>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</si>
  <si>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</si>
  <si>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</si>
  <si>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</si>
  <si>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</si>
  <si>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</si>
  <si>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</si>
  <si>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</si>
  <si>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</si>
  <si>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</si>
  <si>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</si>
  <si>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</si>
  <si>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</si>
  <si>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</si>
  <si>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</si>
  <si>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</si>
  <si>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</si>
  <si>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</si>
  <si>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</si>
  <si>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</si>
  <si>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</si>
  <si>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</si>
  <si>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</si>
  <si>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</si>
  <si>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</si>
  <si>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</si>
  <si>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</si>
  <si>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</si>
  <si>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</si>
  <si>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</si>
  <si>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</si>
  <si>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</si>
  <si>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</si>
  <si>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</si>
  <si>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</si>
  <si>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</si>
  <si>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</si>
  <si>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</si>
  <si>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</si>
  <si>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</si>
  <si>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</si>
  <si>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</si>
  <si>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</si>
  <si>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</si>
  <si>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</si>
  <si>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</si>
  <si>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</si>
  <si>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</si>
  <si>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</si>
  <si>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</si>
  <si>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</si>
  <si>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</si>
  <si>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</si>
  <si>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</si>
  <si>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</si>
  <si>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</si>
  <si>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</si>
  <si>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</si>
  <si>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</si>
  <si>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</si>
  <si>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</si>
  <si>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</si>
  <si>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</si>
  <si>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</si>
  <si>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</si>
  <si>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</si>
  <si>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</si>
  <si>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</si>
  <si>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</si>
  <si>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</si>
  <si>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</si>
  <si>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</si>
  <si>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</si>
  <si>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</si>
  <si>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</si>
  <si>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</si>
  <si>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</si>
  <si>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</si>
  <si>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</si>
  <si>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</si>
  <si>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</si>
  <si>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</si>
  <si>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</si>
  <si>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</si>
  <si>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</si>
  <si>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</si>
  <si>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</si>
  <si>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</si>
  <si>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</si>
  <si>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</si>
  <si>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</si>
  <si>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</si>
  <si>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</si>
  <si>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</si>
  <si>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</si>
  <si>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</si>
  <si>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</si>
  <si>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</si>
  <si>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</si>
  <si>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</si>
  <si>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</si>
  <si>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</si>
  <si>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</si>
  <si>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</si>
  <si>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</si>
  <si>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</si>
  <si>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</si>
  <si>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</si>
  <si>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</si>
  <si>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</si>
  <si>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</si>
  <si>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</si>
  <si>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</si>
  <si>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</si>
  <si>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</si>
  <si>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</si>
  <si>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</si>
  <si>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</si>
  <si>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</si>
  <si>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</si>
  <si>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</si>
  <si>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</si>
  <si>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</si>
  <si>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</si>
  <si>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</si>
  <si>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</si>
  <si>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</si>
  <si>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</si>
  <si>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</si>
  <si>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</si>
  <si>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</si>
  <si>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</si>
  <si>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</si>
  <si>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</si>
  <si>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</si>
  <si>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</si>
  <si>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</si>
  <si>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</si>
  <si>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</si>
  <si>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</si>
  <si>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</si>
  <si>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</si>
  <si>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</si>
  <si>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</si>
  <si>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</si>
  <si>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</si>
  <si>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</si>
  <si>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</si>
  <si>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</si>
  <si>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</si>
  <si>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</si>
  <si>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</si>
  <si>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</si>
  <si>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</si>
  <si>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</si>
  <si>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</si>
  <si>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</si>
  <si>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</si>
  <si>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</si>
  <si>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</si>
  <si>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</si>
  <si>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</si>
  <si>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</si>
  <si>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</si>
  <si>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</si>
  <si>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</si>
  <si>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</si>
  <si>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</si>
  <si>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</si>
  <si>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</si>
  <si>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</si>
  <si>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</si>
  <si>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</si>
  <si>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</si>
  <si>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</si>
  <si>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</si>
  <si>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</si>
  <si>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</si>
  <si>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</si>
  <si>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</si>
  <si>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</si>
  <si>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</si>
  <si>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</si>
  <si>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</si>
  <si>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</si>
  <si>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</si>
  <si>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</si>
  <si>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</si>
  <si>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</si>
  <si>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</si>
  <si>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</si>
  <si>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</si>
  <si>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</si>
  <si>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</si>
  <si>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</si>
  <si>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</si>
  <si>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</si>
  <si>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</si>
  <si>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</si>
  <si>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</si>
  <si>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</si>
  <si>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</si>
  <si>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</si>
  <si>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</si>
  <si>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</si>
  <si>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</si>
  <si>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</si>
  <si>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</si>
  <si>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</si>
  <si>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</si>
  <si>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</si>
  <si>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</si>
  <si>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</si>
  <si>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</si>
  <si>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</si>
  <si>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</si>
  <si>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</si>
  <si>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</si>
  <si>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</si>
  <si>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</si>
  <si>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</si>
  <si>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</si>
  <si>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</si>
  <si>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</si>
  <si>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</si>
  <si>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</si>
  <si>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</si>
  <si>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</si>
  <si>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</si>
  <si>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</si>
  <si>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</si>
  <si>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</si>
  <si>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</si>
  <si>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</si>
  <si>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</si>
  <si>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</si>
  <si>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</si>
  <si>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</si>
  <si>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</si>
  <si>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</si>
  <si>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</si>
  <si>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</si>
  <si>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</si>
  <si>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</si>
  <si>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</si>
  <si>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</si>
  <si>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</si>
  <si>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</si>
  <si>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</si>
  <si>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</si>
  <si>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</si>
  <si>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</si>
  <si>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</si>
  <si>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</si>
  <si>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</si>
  <si>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</si>
  <si>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</si>
  <si>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</si>
  <si>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</si>
  <si>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</si>
  <si>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</si>
  <si>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</si>
  <si>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</si>
  <si>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</si>
  <si>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</si>
  <si>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</si>
  <si>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</si>
  <si>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</si>
  <si>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</si>
  <si>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</si>
  <si>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</si>
  <si>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</si>
  <si>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</si>
  <si>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</si>
  <si>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</si>
  <si>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</si>
  <si>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</si>
  <si>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</si>
  <si>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</si>
  <si>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</si>
  <si>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</si>
  <si>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</si>
  <si>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</si>
  <si>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</si>
  <si>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</si>
  <si>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</si>
  <si>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</si>
  <si>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</si>
  <si>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</si>
  <si>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</si>
  <si>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</si>
  <si>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</si>
  <si>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</si>
  <si>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</si>
  <si>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</si>
  <si>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</si>
  <si>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</si>
  <si>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</si>
  <si>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</si>
  <si>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</si>
  <si>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</si>
  <si>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</si>
  <si>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</si>
  <si>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</si>
  <si>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</si>
  <si>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</si>
  <si>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</si>
  <si>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</si>
  <si>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</si>
  <si>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</si>
  <si>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</si>
  <si>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</si>
  <si>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</si>
  <si>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</si>
  <si>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</si>
  <si>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</si>
  <si>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</si>
  <si>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</si>
  <si>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</si>
  <si>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</si>
  <si>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</si>
  <si>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</si>
  <si>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</si>
  <si>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</si>
  <si>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</si>
  <si>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</si>
  <si>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</si>
  <si>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</si>
  <si>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DYY8</t>
  </si>
  <si>
    <t>Side Conv 0</t>
  </si>
  <si>
    <t>Master1.AO3</t>
  </si>
  <si>
    <t>EXIT_SORTER_PE</t>
  </si>
  <si>
    <t>Too Many Missing Itlx S04 (Check Sorter Calibration)</t>
  </si>
  <si>
    <t>S0402</t>
  </si>
  <si>
    <t>S0499</t>
  </si>
  <si>
    <t>Finger 4</t>
  </si>
  <si>
    <t>Err Comm Main PLC</t>
  </si>
  <si>
    <t>State SideConv0</t>
  </si>
  <si>
    <t>SIDE_CONV0_ENC</t>
  </si>
  <si>
    <t>Bin 99</t>
  </si>
  <si>
    <t>S9999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</si>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</sst>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workbookViewId="0">
      <selection activeCell="I12" sqref="I12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1384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79">
        <v>1</v>
      </c>
      <c r="B84" s="79">
        <f t="shared" ref="B84:B86" si="6">B83+1</f>
        <v>90</v>
      </c>
      <c r="C84" s="79">
        <v>0</v>
      </c>
      <c r="D84" s="79">
        <v>0</v>
      </c>
      <c r="E84" s="79"/>
      <c r="F84" s="80" t="s">
        <v>1360</v>
      </c>
      <c r="G84" s="79">
        <v>17</v>
      </c>
      <c r="H84" s="79">
        <v>0</v>
      </c>
      <c r="I84" s="80" t="s">
        <v>1362</v>
      </c>
      <c r="J84" s="79"/>
      <c r="K84" s="80" t="s">
        <v>75</v>
      </c>
    </row>
    <row r="85" spans="1:12" x14ac:dyDescent="0.3">
      <c r="A85" s="79">
        <v>1</v>
      </c>
      <c r="B85" s="79">
        <f t="shared" si="6"/>
        <v>91</v>
      </c>
      <c r="C85" s="79">
        <v>0</v>
      </c>
      <c r="D85" s="79">
        <v>0</v>
      </c>
      <c r="E85" s="79"/>
      <c r="F85" s="80" t="s">
        <v>1366</v>
      </c>
      <c r="G85" s="79">
        <v>17</v>
      </c>
      <c r="H85" s="79">
        <v>0</v>
      </c>
      <c r="I85" s="80" t="s">
        <v>1367</v>
      </c>
      <c r="J85" s="79"/>
      <c r="K85" s="80" t="s">
        <v>15</v>
      </c>
    </row>
    <row r="86" spans="1:12" s="55" customFormat="1" x14ac:dyDescent="0.3">
      <c r="A86" s="80">
        <v>1</v>
      </c>
      <c r="B86" s="80">
        <f t="shared" si="6"/>
        <v>92</v>
      </c>
      <c r="C86" s="80">
        <v>0</v>
      </c>
      <c r="D86" s="80">
        <v>0</v>
      </c>
      <c r="E86" s="80"/>
      <c r="F86" s="80"/>
      <c r="G86" s="80"/>
      <c r="H86" s="80"/>
      <c r="I86" s="80" t="s">
        <v>1371</v>
      </c>
      <c r="J86" s="80"/>
      <c r="K86" s="80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1376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2" t="s">
        <v>1377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1378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1379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1380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1381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1382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3" t="s">
        <v>228</v>
      </c>
      <c r="G158" s="58"/>
      <c r="H158" s="58"/>
      <c r="I158" s="84" t="s">
        <v>1383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79">
        <v>1</v>
      </c>
      <c r="B256" s="46">
        <f>B250+8</f>
        <v>177</v>
      </c>
      <c r="C256" s="79">
        <v>1</v>
      </c>
      <c r="D256" s="79">
        <v>1</v>
      </c>
      <c r="E256" s="79"/>
      <c r="F256" s="80" t="str">
        <f xml:space="preserve"> MID(F250,1,35) &amp; TEXT(MID(F250,36,2)+1,"00") &amp; "]" &amp; RIGHT(F250,LEN(F250)-FIND("]",F250))</f>
        <v xml:space="preserve"> From_ILOX_ChuteStatus.ChuteStatus[17].b12</v>
      </c>
      <c r="G256" s="79"/>
      <c r="H256" s="79">
        <v>0</v>
      </c>
      <c r="I256" s="81" t="s">
        <v>203</v>
      </c>
      <c r="J256" s="79"/>
      <c r="K256" s="80" t="str">
        <f xml:space="preserve"> MID(K250,1,7) &amp; TEXT(MID(K250,8,2)+1,"00")</f>
        <v>HAMPER 17</v>
      </c>
      <c r="L256" s="55"/>
    </row>
    <row r="257" spans="1:12" x14ac:dyDescent="0.3">
      <c r="A257" s="79">
        <v>1</v>
      </c>
      <c r="B257" s="46">
        <f>B256+1</f>
        <v>178</v>
      </c>
      <c r="C257" s="79">
        <v>1</v>
      </c>
      <c r="D257" s="79">
        <v>1</v>
      </c>
      <c r="E257" s="79"/>
      <c r="F257" s="80" t="str">
        <f xml:space="preserve"> MID(F256,1,39) &amp; "b13"</f>
        <v xml:space="preserve"> From_ILOX_ChuteStatus.ChuteStatus[17].b13</v>
      </c>
      <c r="G257" s="79"/>
      <c r="H257" s="79">
        <v>0</v>
      </c>
      <c r="I257" s="81" t="s">
        <v>204</v>
      </c>
      <c r="J257" s="79"/>
      <c r="K257" s="80" t="str">
        <f>K256</f>
        <v>HAMPER 17</v>
      </c>
    </row>
    <row r="258" spans="1:12" x14ac:dyDescent="0.3">
      <c r="A258" s="79">
        <v>1</v>
      </c>
      <c r="B258" s="46">
        <f>B257+1</f>
        <v>179</v>
      </c>
      <c r="C258" s="79">
        <v>1</v>
      </c>
      <c r="D258" s="79">
        <v>1</v>
      </c>
      <c r="E258" s="79"/>
      <c r="F258" s="80" t="str">
        <f xml:space="preserve"> MID(F257,1,39) &amp; "b14"</f>
        <v xml:space="preserve"> From_ILOX_ChuteStatus.ChuteStatus[17].b14</v>
      </c>
      <c r="G258" s="79"/>
      <c r="H258" s="79">
        <v>0</v>
      </c>
      <c r="I258" s="81" t="s">
        <v>205</v>
      </c>
      <c r="J258" s="79"/>
      <c r="K258" s="80" t="str">
        <f t="shared" ref="K258:K260" si="27">K257</f>
        <v>HAMPER 17</v>
      </c>
    </row>
    <row r="259" spans="1:12" x14ac:dyDescent="0.3">
      <c r="A259" s="79">
        <v>1</v>
      </c>
      <c r="B259" s="46">
        <f>B258+1</f>
        <v>180</v>
      </c>
      <c r="C259" s="79">
        <v>1</v>
      </c>
      <c r="D259" s="79">
        <v>1</v>
      </c>
      <c r="E259" s="79"/>
      <c r="F259" s="80" t="str">
        <f xml:space="preserve"> MID(F258,1,39) &amp; "b15"</f>
        <v xml:space="preserve"> From_ILOX_ChuteStatus.ChuteStatus[17].b15</v>
      </c>
      <c r="G259" s="79"/>
      <c r="H259" s="79"/>
      <c r="I259" s="81" t="s">
        <v>206</v>
      </c>
      <c r="J259" s="79"/>
      <c r="K259" s="80" t="str">
        <f t="shared" si="27"/>
        <v>HAMPER 17</v>
      </c>
    </row>
    <row r="260" spans="1:12" x14ac:dyDescent="0.3">
      <c r="A260" s="79">
        <v>1</v>
      </c>
      <c r="B260" s="46">
        <f t="shared" ref="B260" si="28">B259+1</f>
        <v>181</v>
      </c>
      <c r="C260" s="79">
        <v>1</v>
      </c>
      <c r="D260" s="79">
        <v>1</v>
      </c>
      <c r="E260" s="79"/>
      <c r="F260" s="80" t="str">
        <f xml:space="preserve"> MID(F259,1,39) &amp; "b16"</f>
        <v xml:space="preserve"> From_ILOX_ChuteStatus.ChuteStatus[17].b16</v>
      </c>
      <c r="G260" s="79"/>
      <c r="H260" s="79"/>
      <c r="I260" s="81" t="s">
        <v>207</v>
      </c>
      <c r="J260" s="79"/>
      <c r="K260" s="80" t="str">
        <f t="shared" si="27"/>
        <v>HAMPER 17</v>
      </c>
    </row>
    <row r="261" spans="1:12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</row>
    <row r="262" spans="1:12" x14ac:dyDescent="0.3">
      <c r="A262" s="79">
        <v>1</v>
      </c>
      <c r="B262" s="46">
        <f>B256+8</f>
        <v>185</v>
      </c>
      <c r="C262" s="79">
        <v>1</v>
      </c>
      <c r="D262" s="79">
        <v>1</v>
      </c>
      <c r="E262" s="79"/>
      <c r="F262" s="80" t="str">
        <f xml:space="preserve"> MID(F256,1,35) &amp; TEXT(MID(F256,36,2)+1,"00") &amp; "]" &amp; RIGHT(F256,LEN(F256)-FIND("]",F256))</f>
        <v xml:space="preserve"> From_ILOX_ChuteStatus.ChuteStatus[18].b12</v>
      </c>
      <c r="G262" s="79"/>
      <c r="H262" s="79">
        <v>0</v>
      </c>
      <c r="I262" s="81" t="s">
        <v>203</v>
      </c>
      <c r="J262" s="79"/>
      <c r="K262" s="80" t="str">
        <f xml:space="preserve"> MID(K256,1,7) &amp; TEXT(MID(K256,8,2)+1,"00")</f>
        <v>HAMPER 18</v>
      </c>
      <c r="L262" s="55"/>
    </row>
    <row r="263" spans="1:12" x14ac:dyDescent="0.3">
      <c r="A263" s="79">
        <v>1</v>
      </c>
      <c r="B263" s="46">
        <f>B262+1</f>
        <v>186</v>
      </c>
      <c r="C263" s="79">
        <v>1</v>
      </c>
      <c r="D263" s="79">
        <v>1</v>
      </c>
      <c r="E263" s="79"/>
      <c r="F263" s="80" t="str">
        <f xml:space="preserve"> MID(F262,1,39) &amp; "b13"</f>
        <v xml:space="preserve"> From_ILOX_ChuteStatus.ChuteStatus[18].b13</v>
      </c>
      <c r="G263" s="79"/>
      <c r="H263" s="79">
        <v>0</v>
      </c>
      <c r="I263" s="81" t="s">
        <v>204</v>
      </c>
      <c r="J263" s="79"/>
      <c r="K263" s="80" t="str">
        <f>K262</f>
        <v>HAMPER 18</v>
      </c>
    </row>
    <row r="264" spans="1:12" x14ac:dyDescent="0.3">
      <c r="A264" s="79">
        <v>1</v>
      </c>
      <c r="B264" s="46">
        <f>B263+1</f>
        <v>187</v>
      </c>
      <c r="C264" s="79">
        <v>1</v>
      </c>
      <c r="D264" s="79">
        <v>1</v>
      </c>
      <c r="E264" s="79"/>
      <c r="F264" s="80" t="str">
        <f xml:space="preserve"> MID(F263,1,39) &amp; "b14"</f>
        <v xml:space="preserve"> From_ILOX_ChuteStatus.ChuteStatus[18].b14</v>
      </c>
      <c r="G264" s="79"/>
      <c r="H264" s="79">
        <v>0</v>
      </c>
      <c r="I264" s="81" t="s">
        <v>205</v>
      </c>
      <c r="J264" s="79"/>
      <c r="K264" s="80" t="str">
        <f>K263</f>
        <v>HAMPER 18</v>
      </c>
    </row>
    <row r="265" spans="1:12" x14ac:dyDescent="0.3">
      <c r="A265" s="79">
        <v>1</v>
      </c>
      <c r="B265" s="46">
        <f>B264+1</f>
        <v>188</v>
      </c>
      <c r="C265" s="79">
        <v>1</v>
      </c>
      <c r="D265" s="79">
        <v>1</v>
      </c>
      <c r="E265" s="79"/>
      <c r="F265" s="80" t="str">
        <f xml:space="preserve"> MID(F264,1,39) &amp; "b15"</f>
        <v xml:space="preserve"> From_ILOX_ChuteStatus.ChuteStatus[18].b15</v>
      </c>
      <c r="G265" s="79"/>
      <c r="H265" s="79"/>
      <c r="I265" s="81" t="s">
        <v>206</v>
      </c>
      <c r="J265" s="79"/>
      <c r="K265" s="80" t="str">
        <f>K264</f>
        <v>HAMPER 18</v>
      </c>
    </row>
    <row r="266" spans="1:12" x14ac:dyDescent="0.3">
      <c r="A266" s="79">
        <v>1</v>
      </c>
      <c r="B266" s="46">
        <f t="shared" ref="B266" si="29">B265+1</f>
        <v>189</v>
      </c>
      <c r="C266" s="79">
        <v>1</v>
      </c>
      <c r="D266" s="79">
        <v>1</v>
      </c>
      <c r="E266" s="79"/>
      <c r="F266" s="80" t="str">
        <f xml:space="preserve"> MID(F265,1,39) &amp; "b16"</f>
        <v xml:space="preserve"> From_ILOX_ChuteStatus.ChuteStatus[18].b16</v>
      </c>
      <c r="G266" s="79"/>
      <c r="H266" s="79"/>
      <c r="I266" s="81" t="s">
        <v>207</v>
      </c>
      <c r="J266" s="79"/>
      <c r="K266" s="80" t="str">
        <f>K265</f>
        <v>HAMPER 18</v>
      </c>
    </row>
    <row r="267" spans="1:12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</row>
    <row r="268" spans="1:12" x14ac:dyDescent="0.3">
      <c r="A268" s="79">
        <v>1</v>
      </c>
      <c r="B268" s="46">
        <f>B262+8</f>
        <v>193</v>
      </c>
      <c r="C268" s="79">
        <v>1</v>
      </c>
      <c r="D268" s="79">
        <v>1</v>
      </c>
      <c r="E268" s="79"/>
      <c r="F268" s="80" t="str">
        <f xml:space="preserve"> MID(F262,1,35) &amp; TEXT(MID(F262,36,2)+1,"00") &amp; "]" &amp; RIGHT(F262,LEN(F262)-FIND("]",F262))</f>
        <v xml:space="preserve"> From_ILOX_ChuteStatus.ChuteStatus[19].b12</v>
      </c>
      <c r="G268" s="79"/>
      <c r="H268" s="79">
        <v>0</v>
      </c>
      <c r="I268" s="81" t="s">
        <v>203</v>
      </c>
      <c r="J268" s="79"/>
      <c r="K268" s="80" t="str">
        <f xml:space="preserve"> MID(K262,1,7) &amp; TEXT(MID(K262,8,2)+1,"00")</f>
        <v>HAMPER 19</v>
      </c>
      <c r="L268" s="55"/>
    </row>
    <row r="269" spans="1:12" x14ac:dyDescent="0.3">
      <c r="A269" s="79">
        <v>1</v>
      </c>
      <c r="B269" s="46">
        <f>B268+1</f>
        <v>194</v>
      </c>
      <c r="C269" s="79">
        <v>1</v>
      </c>
      <c r="D269" s="79">
        <v>1</v>
      </c>
      <c r="E269" s="79"/>
      <c r="F269" s="80" t="str">
        <f xml:space="preserve"> MID(F268,1,39) &amp; "b13"</f>
        <v xml:space="preserve"> From_ILOX_ChuteStatus.ChuteStatus[19].b13</v>
      </c>
      <c r="G269" s="79"/>
      <c r="H269" s="79">
        <v>0</v>
      </c>
      <c r="I269" s="81" t="s">
        <v>204</v>
      </c>
      <c r="J269" s="79"/>
      <c r="K269" s="80" t="str">
        <f>K268</f>
        <v>HAMPER 19</v>
      </c>
    </row>
    <row r="270" spans="1:12" x14ac:dyDescent="0.3">
      <c r="A270" s="79">
        <v>1</v>
      </c>
      <c r="B270" s="46">
        <f>B269+1</f>
        <v>195</v>
      </c>
      <c r="C270" s="79">
        <v>1</v>
      </c>
      <c r="D270" s="79">
        <v>1</v>
      </c>
      <c r="E270" s="79"/>
      <c r="F270" s="80" t="str">
        <f xml:space="preserve"> MID(F269,1,39) &amp; "b14"</f>
        <v xml:space="preserve"> From_ILOX_ChuteStatus.ChuteStatus[19].b14</v>
      </c>
      <c r="G270" s="79"/>
      <c r="H270" s="79">
        <v>0</v>
      </c>
      <c r="I270" s="81" t="s">
        <v>205</v>
      </c>
      <c r="J270" s="79"/>
      <c r="K270" s="80" t="str">
        <f>K269</f>
        <v>HAMPER 19</v>
      </c>
    </row>
    <row r="271" spans="1:12" x14ac:dyDescent="0.3">
      <c r="A271" s="79">
        <v>1</v>
      </c>
      <c r="B271" s="46">
        <f>B270+1</f>
        <v>196</v>
      </c>
      <c r="C271" s="79">
        <v>1</v>
      </c>
      <c r="D271" s="79">
        <v>1</v>
      </c>
      <c r="E271" s="79"/>
      <c r="F271" s="80" t="str">
        <f xml:space="preserve"> MID(F270,1,39) &amp; "b15"</f>
        <v xml:space="preserve"> From_ILOX_ChuteStatus.ChuteStatus[19].b15</v>
      </c>
      <c r="G271" s="79"/>
      <c r="H271" s="79"/>
      <c r="I271" s="81" t="s">
        <v>206</v>
      </c>
      <c r="J271" s="79"/>
      <c r="K271" s="80" t="str">
        <f>K270</f>
        <v>HAMPER 19</v>
      </c>
    </row>
    <row r="272" spans="1:12" x14ac:dyDescent="0.3">
      <c r="A272" s="79">
        <v>1</v>
      </c>
      <c r="B272" s="46">
        <f t="shared" ref="B272" si="30">B271+1</f>
        <v>197</v>
      </c>
      <c r="C272" s="79">
        <v>1</v>
      </c>
      <c r="D272" s="79">
        <v>1</v>
      </c>
      <c r="E272" s="79"/>
      <c r="F272" s="80" t="str">
        <f xml:space="preserve"> MID(F271,1,39) &amp; "b16"</f>
        <v xml:space="preserve"> From_ILOX_ChuteStatus.ChuteStatus[19].b16</v>
      </c>
      <c r="G272" s="79"/>
      <c r="H272" s="79"/>
      <c r="I272" s="81" t="s">
        <v>207</v>
      </c>
      <c r="J272" s="79"/>
      <c r="K272" s="80" t="str">
        <f>K271</f>
        <v>HAMPER 19</v>
      </c>
    </row>
    <row r="273" spans="1:12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</row>
    <row r="274" spans="1:12" x14ac:dyDescent="0.3">
      <c r="A274" s="79">
        <v>1</v>
      </c>
      <c r="B274" s="46">
        <f>B268+8</f>
        <v>201</v>
      </c>
      <c r="C274" s="79">
        <v>1</v>
      </c>
      <c r="D274" s="79">
        <v>1</v>
      </c>
      <c r="E274" s="79"/>
      <c r="F274" s="80" t="str">
        <f xml:space="preserve"> MID(F268,1,35) &amp; TEXT(MID(F268,36,2)+1,"00") &amp; "]" &amp; RIGHT(F268,LEN(F268)-FIND("]",F268))</f>
        <v xml:space="preserve"> From_ILOX_ChuteStatus.ChuteStatus[20].b12</v>
      </c>
      <c r="G274" s="79"/>
      <c r="H274" s="79">
        <v>0</v>
      </c>
      <c r="I274" s="81" t="s">
        <v>203</v>
      </c>
      <c r="J274" s="79"/>
      <c r="K274" s="80" t="str">
        <f xml:space="preserve"> MID(K268,1,7) &amp; TEXT(MID(K268,8,2)+1,"00")</f>
        <v>HAMPER 20</v>
      </c>
      <c r="L274" s="55"/>
    </row>
    <row r="275" spans="1:12" x14ac:dyDescent="0.3">
      <c r="A275" s="79">
        <v>1</v>
      </c>
      <c r="B275" s="46">
        <f>B274+1</f>
        <v>202</v>
      </c>
      <c r="C275" s="79">
        <v>1</v>
      </c>
      <c r="D275" s="79">
        <v>1</v>
      </c>
      <c r="E275" s="79"/>
      <c r="F275" s="80" t="str">
        <f xml:space="preserve"> MID(F274,1,39) &amp; "b13"</f>
        <v xml:space="preserve"> From_ILOX_ChuteStatus.ChuteStatus[20].b13</v>
      </c>
      <c r="G275" s="79"/>
      <c r="H275" s="79">
        <v>0</v>
      </c>
      <c r="I275" s="81" t="s">
        <v>204</v>
      </c>
      <c r="J275" s="79"/>
      <c r="K275" s="80" t="str">
        <f>K274</f>
        <v>HAMPER 20</v>
      </c>
    </row>
    <row r="276" spans="1:12" x14ac:dyDescent="0.3">
      <c r="A276" s="79">
        <v>1</v>
      </c>
      <c r="B276" s="46">
        <f>B275+1</f>
        <v>203</v>
      </c>
      <c r="C276" s="79">
        <v>1</v>
      </c>
      <c r="D276" s="79">
        <v>1</v>
      </c>
      <c r="E276" s="79"/>
      <c r="F276" s="80" t="str">
        <f xml:space="preserve"> MID(F275,1,39) &amp; "b14"</f>
        <v xml:space="preserve"> From_ILOX_ChuteStatus.ChuteStatus[20].b14</v>
      </c>
      <c r="G276" s="79"/>
      <c r="H276" s="79">
        <v>0</v>
      </c>
      <c r="I276" s="81" t="s">
        <v>205</v>
      </c>
      <c r="J276" s="79"/>
      <c r="K276" s="80" t="str">
        <f>K275</f>
        <v>HAMPER 20</v>
      </c>
    </row>
    <row r="277" spans="1:12" x14ac:dyDescent="0.3">
      <c r="A277" s="79">
        <v>1</v>
      </c>
      <c r="B277" s="46">
        <f>B276+1</f>
        <v>204</v>
      </c>
      <c r="C277" s="79">
        <v>1</v>
      </c>
      <c r="D277" s="79">
        <v>1</v>
      </c>
      <c r="E277" s="79"/>
      <c r="F277" s="80" t="str">
        <f xml:space="preserve"> MID(F276,1,39) &amp; "b15"</f>
        <v xml:space="preserve"> From_ILOX_ChuteStatus.ChuteStatus[20].b15</v>
      </c>
      <c r="G277" s="79"/>
      <c r="H277" s="79"/>
      <c r="I277" s="81" t="s">
        <v>206</v>
      </c>
      <c r="J277" s="79"/>
      <c r="K277" s="80" t="str">
        <f>K276</f>
        <v>HAMPER 20</v>
      </c>
    </row>
    <row r="278" spans="1:12" x14ac:dyDescent="0.3">
      <c r="A278" s="79">
        <v>1</v>
      </c>
      <c r="B278" s="46">
        <f t="shared" ref="B278" si="31">B277+1</f>
        <v>205</v>
      </c>
      <c r="C278" s="79">
        <v>1</v>
      </c>
      <c r="D278" s="79">
        <v>1</v>
      </c>
      <c r="E278" s="79"/>
      <c r="F278" s="80" t="str">
        <f xml:space="preserve"> MID(F277,1,39) &amp; "b16"</f>
        <v xml:space="preserve"> From_ILOX_ChuteStatus.ChuteStatus[20].b16</v>
      </c>
      <c r="G278" s="79"/>
      <c r="H278" s="79"/>
      <c r="I278" s="81" t="s">
        <v>207</v>
      </c>
      <c r="J278" s="79"/>
      <c r="K278" s="80" t="str">
        <f>K277</f>
        <v>HAMPER 20</v>
      </c>
    </row>
    <row r="279" spans="1:12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</row>
    <row r="280" spans="1:12" x14ac:dyDescent="0.3">
      <c r="A280" s="79">
        <v>1</v>
      </c>
      <c r="B280" s="46">
        <f>B274+8</f>
        <v>209</v>
      </c>
      <c r="C280" s="79">
        <v>1</v>
      </c>
      <c r="D280" s="79">
        <v>1</v>
      </c>
      <c r="E280" s="79"/>
      <c r="F280" s="80" t="str">
        <f xml:space="preserve"> MID(F274,1,35) &amp; TEXT(MID(F274,36,2)+1,"00") &amp; "]" &amp; RIGHT(F274,LEN(F274)-FIND("]",F274))</f>
        <v xml:space="preserve"> From_ILOX_ChuteStatus.ChuteStatus[21].b12</v>
      </c>
      <c r="G280" s="79"/>
      <c r="H280" s="79">
        <v>0</v>
      </c>
      <c r="I280" s="81" t="s">
        <v>203</v>
      </c>
      <c r="J280" s="79"/>
      <c r="K280" s="80" t="str">
        <f xml:space="preserve"> MID(K274,1,7) &amp; TEXT(MID(K274,8,2)+1,"00")</f>
        <v>HAMPER 21</v>
      </c>
      <c r="L280" s="55"/>
    </row>
    <row r="281" spans="1:12" x14ac:dyDescent="0.3">
      <c r="A281" s="79">
        <v>1</v>
      </c>
      <c r="B281" s="46">
        <f>B280+1</f>
        <v>210</v>
      </c>
      <c r="C281" s="79">
        <v>1</v>
      </c>
      <c r="D281" s="79">
        <v>1</v>
      </c>
      <c r="E281" s="79"/>
      <c r="F281" s="80" t="str">
        <f xml:space="preserve"> MID(F280,1,39) &amp; "b13"</f>
        <v xml:space="preserve"> From_ILOX_ChuteStatus.ChuteStatus[21].b13</v>
      </c>
      <c r="G281" s="79"/>
      <c r="H281" s="79">
        <v>0</v>
      </c>
      <c r="I281" s="81" t="s">
        <v>204</v>
      </c>
      <c r="J281" s="79"/>
      <c r="K281" s="80" t="str">
        <f>K280</f>
        <v>HAMPER 21</v>
      </c>
    </row>
    <row r="282" spans="1:12" x14ac:dyDescent="0.3">
      <c r="A282" s="79">
        <v>1</v>
      </c>
      <c r="B282" s="46">
        <f>B281+1</f>
        <v>211</v>
      </c>
      <c r="C282" s="79">
        <v>1</v>
      </c>
      <c r="D282" s="79">
        <v>1</v>
      </c>
      <c r="E282" s="79"/>
      <c r="F282" s="80" t="str">
        <f xml:space="preserve"> MID(F281,1,39) &amp; "b14"</f>
        <v xml:space="preserve"> From_ILOX_ChuteStatus.ChuteStatus[21].b14</v>
      </c>
      <c r="G282" s="79"/>
      <c r="H282" s="79">
        <v>0</v>
      </c>
      <c r="I282" s="81" t="s">
        <v>205</v>
      </c>
      <c r="J282" s="79"/>
      <c r="K282" s="80" t="str">
        <f>K281</f>
        <v>HAMPER 21</v>
      </c>
    </row>
    <row r="283" spans="1:12" x14ac:dyDescent="0.3">
      <c r="A283" s="79">
        <v>1</v>
      </c>
      <c r="B283" s="46">
        <f>B282+1</f>
        <v>212</v>
      </c>
      <c r="C283" s="79">
        <v>1</v>
      </c>
      <c r="D283" s="79">
        <v>1</v>
      </c>
      <c r="E283" s="79"/>
      <c r="F283" s="80" t="str">
        <f xml:space="preserve"> MID(F282,1,39) &amp; "b15"</f>
        <v xml:space="preserve"> From_ILOX_ChuteStatus.ChuteStatus[21].b15</v>
      </c>
      <c r="G283" s="79"/>
      <c r="H283" s="79"/>
      <c r="I283" s="81" t="s">
        <v>206</v>
      </c>
      <c r="J283" s="79"/>
      <c r="K283" s="80" t="str">
        <f>K282</f>
        <v>HAMPER 21</v>
      </c>
    </row>
    <row r="284" spans="1:12" x14ac:dyDescent="0.3">
      <c r="A284" s="79">
        <v>1</v>
      </c>
      <c r="B284" s="46">
        <f t="shared" ref="B284" si="32">B283+1</f>
        <v>213</v>
      </c>
      <c r="C284" s="79">
        <v>1</v>
      </c>
      <c r="D284" s="79">
        <v>1</v>
      </c>
      <c r="E284" s="79"/>
      <c r="F284" s="80" t="str">
        <f xml:space="preserve"> MID(F283,1,39) &amp; "b16"</f>
        <v xml:space="preserve"> From_ILOX_ChuteStatus.ChuteStatus[21].b16</v>
      </c>
      <c r="G284" s="79"/>
      <c r="H284" s="79"/>
      <c r="I284" s="81" t="s">
        <v>207</v>
      </c>
      <c r="J284" s="79"/>
      <c r="K284" s="80" t="str">
        <f>K283</f>
        <v>HAMPER 21</v>
      </c>
    </row>
    <row r="285" spans="1:12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</row>
    <row r="286" spans="1:12" x14ac:dyDescent="0.3">
      <c r="A286" s="79">
        <v>1</v>
      </c>
      <c r="B286" s="46">
        <f>B280+8</f>
        <v>217</v>
      </c>
      <c r="C286" s="79">
        <v>1</v>
      </c>
      <c r="D286" s="79">
        <v>1</v>
      </c>
      <c r="E286" s="79"/>
      <c r="F286" s="80" t="str">
        <f xml:space="preserve"> MID(F280,1,35) &amp; TEXT(MID(F280,36,2)+1,"00") &amp; "]" &amp; RIGHT(F280,LEN(F280)-FIND("]",F280))</f>
        <v xml:space="preserve"> From_ILOX_ChuteStatus.ChuteStatus[22].b12</v>
      </c>
      <c r="G286" s="79"/>
      <c r="H286" s="79">
        <v>0</v>
      </c>
      <c r="I286" s="81" t="s">
        <v>203</v>
      </c>
      <c r="J286" s="79"/>
      <c r="K286" s="80" t="str">
        <f xml:space="preserve"> MID(K280,1,7) &amp; TEXT(MID(K280,8,2)+1,"00")</f>
        <v>HAMPER 22</v>
      </c>
      <c r="L286" s="55"/>
    </row>
    <row r="287" spans="1:12" x14ac:dyDescent="0.3">
      <c r="A287" s="79">
        <v>1</v>
      </c>
      <c r="B287" s="46">
        <f>B286+1</f>
        <v>218</v>
      </c>
      <c r="C287" s="79">
        <v>1</v>
      </c>
      <c r="D287" s="79">
        <v>1</v>
      </c>
      <c r="E287" s="79"/>
      <c r="F287" s="80" t="str">
        <f xml:space="preserve"> MID(F286,1,39) &amp; "b13"</f>
        <v xml:space="preserve"> From_ILOX_ChuteStatus.ChuteStatus[22].b13</v>
      </c>
      <c r="G287" s="79"/>
      <c r="H287" s="79">
        <v>0</v>
      </c>
      <c r="I287" s="81" t="s">
        <v>204</v>
      </c>
      <c r="J287" s="79"/>
      <c r="K287" s="80" t="str">
        <f>K286</f>
        <v>HAMPER 22</v>
      </c>
    </row>
    <row r="288" spans="1:12" x14ac:dyDescent="0.3">
      <c r="A288" s="79">
        <v>1</v>
      </c>
      <c r="B288" s="46">
        <f>B287+1</f>
        <v>219</v>
      </c>
      <c r="C288" s="79">
        <v>1</v>
      </c>
      <c r="D288" s="79">
        <v>1</v>
      </c>
      <c r="E288" s="79"/>
      <c r="F288" s="80" t="str">
        <f xml:space="preserve"> MID(F287,1,39) &amp; "b14"</f>
        <v xml:space="preserve"> From_ILOX_ChuteStatus.ChuteStatus[22].b14</v>
      </c>
      <c r="G288" s="79"/>
      <c r="H288" s="79">
        <v>0</v>
      </c>
      <c r="I288" s="81" t="s">
        <v>205</v>
      </c>
      <c r="J288" s="79"/>
      <c r="K288" s="80" t="str">
        <f>K287</f>
        <v>HAMPER 22</v>
      </c>
    </row>
    <row r="289" spans="1:12" x14ac:dyDescent="0.3">
      <c r="A289" s="79">
        <v>1</v>
      </c>
      <c r="B289" s="46">
        <f>B288+1</f>
        <v>220</v>
      </c>
      <c r="C289" s="79">
        <v>1</v>
      </c>
      <c r="D289" s="79">
        <v>1</v>
      </c>
      <c r="E289" s="79"/>
      <c r="F289" s="80" t="str">
        <f xml:space="preserve"> MID(F288,1,39) &amp; "b15"</f>
        <v xml:space="preserve"> From_ILOX_ChuteStatus.ChuteStatus[22].b15</v>
      </c>
      <c r="G289" s="79"/>
      <c r="H289" s="79"/>
      <c r="I289" s="81" t="s">
        <v>206</v>
      </c>
      <c r="J289" s="79"/>
      <c r="K289" s="80" t="str">
        <f>K288</f>
        <v>HAMPER 22</v>
      </c>
    </row>
    <row r="290" spans="1:12" x14ac:dyDescent="0.3">
      <c r="A290" s="79">
        <v>1</v>
      </c>
      <c r="B290" s="46">
        <f t="shared" ref="B290" si="33">B289+1</f>
        <v>221</v>
      </c>
      <c r="C290" s="79">
        <v>1</v>
      </c>
      <c r="D290" s="79">
        <v>1</v>
      </c>
      <c r="E290" s="79"/>
      <c r="F290" s="80" t="str">
        <f xml:space="preserve"> MID(F289,1,39) &amp; "b16"</f>
        <v xml:space="preserve"> From_ILOX_ChuteStatus.ChuteStatus[22].b16</v>
      </c>
      <c r="G290" s="79"/>
      <c r="H290" s="79"/>
      <c r="I290" s="81" t="s">
        <v>207</v>
      </c>
      <c r="J290" s="79"/>
      <c r="K290" s="80" t="str">
        <f>K289</f>
        <v>HAMPER 22</v>
      </c>
    </row>
    <row r="291" spans="1:12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1:12" x14ac:dyDescent="0.3">
      <c r="A292" s="79">
        <v>1</v>
      </c>
      <c r="B292" s="46">
        <f>B286+8</f>
        <v>225</v>
      </c>
      <c r="C292" s="79">
        <v>1</v>
      </c>
      <c r="D292" s="79">
        <v>1</v>
      </c>
      <c r="E292" s="79"/>
      <c r="F292" s="80" t="str">
        <f xml:space="preserve"> MID(F286,1,35) &amp; TEXT(MID(F286,36,2)+1,"00") &amp; "]" &amp; RIGHT(F286,LEN(F286)-FIND("]",F286))</f>
        <v xml:space="preserve"> From_ILOX_ChuteStatus.ChuteStatus[23].b12</v>
      </c>
      <c r="G292" s="79"/>
      <c r="H292" s="79">
        <v>0</v>
      </c>
      <c r="I292" s="81" t="s">
        <v>203</v>
      </c>
      <c r="J292" s="79"/>
      <c r="K292" s="80" t="str">
        <f xml:space="preserve"> MID(K286,1,7) &amp; TEXT(MID(K286,8,2)+1,"00")</f>
        <v>HAMPER 23</v>
      </c>
      <c r="L292" s="55"/>
    </row>
    <row r="293" spans="1:12" x14ac:dyDescent="0.3">
      <c r="A293" s="79">
        <v>1</v>
      </c>
      <c r="B293" s="46">
        <f>B292+1</f>
        <v>226</v>
      </c>
      <c r="C293" s="79">
        <v>1</v>
      </c>
      <c r="D293" s="79">
        <v>1</v>
      </c>
      <c r="E293" s="79"/>
      <c r="F293" s="80" t="str">
        <f xml:space="preserve"> MID(F292,1,39) &amp; "b13"</f>
        <v xml:space="preserve"> From_ILOX_ChuteStatus.ChuteStatus[23].b13</v>
      </c>
      <c r="G293" s="79"/>
      <c r="H293" s="79">
        <v>0</v>
      </c>
      <c r="I293" s="81" t="s">
        <v>204</v>
      </c>
      <c r="J293" s="79"/>
      <c r="K293" s="80" t="str">
        <f>K292</f>
        <v>HAMPER 23</v>
      </c>
    </row>
    <row r="294" spans="1:12" x14ac:dyDescent="0.3">
      <c r="A294" s="79">
        <v>1</v>
      </c>
      <c r="B294" s="46">
        <f>B293+1</f>
        <v>227</v>
      </c>
      <c r="C294" s="79">
        <v>1</v>
      </c>
      <c r="D294" s="79">
        <v>1</v>
      </c>
      <c r="E294" s="79"/>
      <c r="F294" s="80" t="str">
        <f xml:space="preserve"> MID(F293,1,39) &amp; "b14"</f>
        <v xml:space="preserve"> From_ILOX_ChuteStatus.ChuteStatus[23].b14</v>
      </c>
      <c r="G294" s="79"/>
      <c r="H294" s="79">
        <v>0</v>
      </c>
      <c r="I294" s="81" t="s">
        <v>205</v>
      </c>
      <c r="J294" s="79"/>
      <c r="K294" s="80" t="str">
        <f>K293</f>
        <v>HAMPER 23</v>
      </c>
    </row>
    <row r="295" spans="1:12" x14ac:dyDescent="0.3">
      <c r="A295" s="79">
        <v>1</v>
      </c>
      <c r="B295" s="46">
        <f>B294+1</f>
        <v>228</v>
      </c>
      <c r="C295" s="79">
        <v>1</v>
      </c>
      <c r="D295" s="79">
        <v>1</v>
      </c>
      <c r="E295" s="79"/>
      <c r="F295" s="80" t="str">
        <f xml:space="preserve"> MID(F294,1,39) &amp; "b15"</f>
        <v xml:space="preserve"> From_ILOX_ChuteStatus.ChuteStatus[23].b15</v>
      </c>
      <c r="G295" s="79"/>
      <c r="H295" s="79"/>
      <c r="I295" s="81" t="s">
        <v>206</v>
      </c>
      <c r="J295" s="79"/>
      <c r="K295" s="80" t="str">
        <f>K294</f>
        <v>HAMPER 23</v>
      </c>
    </row>
    <row r="296" spans="1:12" x14ac:dyDescent="0.3">
      <c r="A296" s="79">
        <v>1</v>
      </c>
      <c r="B296" s="46">
        <f t="shared" ref="B296" si="34">B295+1</f>
        <v>229</v>
      </c>
      <c r="C296" s="79">
        <v>1</v>
      </c>
      <c r="D296" s="79">
        <v>1</v>
      </c>
      <c r="E296" s="79"/>
      <c r="F296" s="80" t="str">
        <f xml:space="preserve"> MID(F295,1,39) &amp; "b16"</f>
        <v xml:space="preserve"> From_ILOX_ChuteStatus.ChuteStatus[23].b16</v>
      </c>
      <c r="G296" s="79"/>
      <c r="H296" s="79"/>
      <c r="I296" s="81" t="s">
        <v>207</v>
      </c>
      <c r="J296" s="79"/>
      <c r="K296" s="80" t="str">
        <f>K295</f>
        <v>HAMPER 23</v>
      </c>
    </row>
    <row r="297" spans="1:12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</row>
    <row r="298" spans="1:12" x14ac:dyDescent="0.3">
      <c r="A298" s="79">
        <v>1</v>
      </c>
      <c r="B298" s="46">
        <f>B292+8</f>
        <v>233</v>
      </c>
      <c r="C298" s="79">
        <v>1</v>
      </c>
      <c r="D298" s="79">
        <v>1</v>
      </c>
      <c r="E298" s="79"/>
      <c r="F298" s="80" t="str">
        <f xml:space="preserve"> MID(F292,1,35) &amp; TEXT(MID(F292,36,2)+1,"00") &amp; "]" &amp; RIGHT(F292,LEN(F292)-FIND("]",F292))</f>
        <v xml:space="preserve"> From_ILOX_ChuteStatus.ChuteStatus[24].b12</v>
      </c>
      <c r="G298" s="79"/>
      <c r="H298" s="79">
        <v>0</v>
      </c>
      <c r="I298" s="81" t="s">
        <v>203</v>
      </c>
      <c r="J298" s="79"/>
      <c r="K298" s="80" t="str">
        <f xml:space="preserve"> MID(K292,1,7) &amp; TEXT(MID(K292,8,2)+1,"00")</f>
        <v>HAMPER 24</v>
      </c>
      <c r="L298" s="55"/>
    </row>
    <row r="299" spans="1:12" x14ac:dyDescent="0.3">
      <c r="A299" s="79">
        <v>1</v>
      </c>
      <c r="B299" s="46">
        <f>B298+1</f>
        <v>234</v>
      </c>
      <c r="C299" s="79">
        <v>1</v>
      </c>
      <c r="D299" s="79">
        <v>1</v>
      </c>
      <c r="E299" s="79"/>
      <c r="F299" s="80" t="str">
        <f xml:space="preserve"> MID(F298,1,39) &amp; "b13"</f>
        <v xml:space="preserve"> From_ILOX_ChuteStatus.ChuteStatus[24].b13</v>
      </c>
      <c r="G299" s="79"/>
      <c r="H299" s="79">
        <v>0</v>
      </c>
      <c r="I299" s="81" t="s">
        <v>204</v>
      </c>
      <c r="J299" s="79"/>
      <c r="K299" s="80" t="str">
        <f>K298</f>
        <v>HAMPER 24</v>
      </c>
    </row>
    <row r="300" spans="1:12" x14ac:dyDescent="0.3">
      <c r="A300" s="79">
        <v>1</v>
      </c>
      <c r="B300" s="46">
        <f>B299+1</f>
        <v>235</v>
      </c>
      <c r="C300" s="79">
        <v>1</v>
      </c>
      <c r="D300" s="79">
        <v>1</v>
      </c>
      <c r="E300" s="79"/>
      <c r="F300" s="80" t="str">
        <f xml:space="preserve"> MID(F299,1,39) &amp; "b14"</f>
        <v xml:space="preserve"> From_ILOX_ChuteStatus.ChuteStatus[24].b14</v>
      </c>
      <c r="G300" s="79"/>
      <c r="H300" s="79">
        <v>0</v>
      </c>
      <c r="I300" s="81" t="s">
        <v>205</v>
      </c>
      <c r="J300" s="79"/>
      <c r="K300" s="80" t="str">
        <f>K299</f>
        <v>HAMPER 24</v>
      </c>
    </row>
    <row r="301" spans="1:12" x14ac:dyDescent="0.3">
      <c r="A301" s="79">
        <v>1</v>
      </c>
      <c r="B301" s="46">
        <f>B300+1</f>
        <v>236</v>
      </c>
      <c r="C301" s="79">
        <v>1</v>
      </c>
      <c r="D301" s="79">
        <v>1</v>
      </c>
      <c r="E301" s="79"/>
      <c r="F301" s="80" t="str">
        <f xml:space="preserve"> MID(F300,1,39) &amp; "b15"</f>
        <v xml:space="preserve"> From_ILOX_ChuteStatus.ChuteStatus[24].b15</v>
      </c>
      <c r="G301" s="79"/>
      <c r="H301" s="79"/>
      <c r="I301" s="81" t="s">
        <v>206</v>
      </c>
      <c r="J301" s="79"/>
      <c r="K301" s="80" t="str">
        <f>K300</f>
        <v>HAMPER 24</v>
      </c>
    </row>
    <row r="302" spans="1:12" x14ac:dyDescent="0.3">
      <c r="A302" s="79">
        <v>1</v>
      </c>
      <c r="B302" s="46">
        <f t="shared" ref="B302" si="35">B301+1</f>
        <v>237</v>
      </c>
      <c r="C302" s="79">
        <v>1</v>
      </c>
      <c r="D302" s="79">
        <v>1</v>
      </c>
      <c r="E302" s="79"/>
      <c r="F302" s="80" t="str">
        <f xml:space="preserve"> MID(F301,1,39) &amp; "b16"</f>
        <v xml:space="preserve"> From_ILOX_ChuteStatus.ChuteStatus[24].b16</v>
      </c>
      <c r="G302" s="79"/>
      <c r="H302" s="79"/>
      <c r="I302" s="81" t="s">
        <v>207</v>
      </c>
      <c r="J302" s="79"/>
      <c r="K302" s="80" t="str">
        <f>K301</f>
        <v>HAMPER 24</v>
      </c>
    </row>
    <row r="303" spans="1:12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</row>
    <row r="304" spans="1:12" x14ac:dyDescent="0.3">
      <c r="A304" s="79">
        <v>1</v>
      </c>
      <c r="B304" s="46">
        <f>B298+8</f>
        <v>241</v>
      </c>
      <c r="C304" s="79">
        <v>1</v>
      </c>
      <c r="D304" s="79">
        <v>1</v>
      </c>
      <c r="E304" s="79"/>
      <c r="F304" s="80" t="str">
        <f xml:space="preserve"> MID(F298,1,35) &amp; TEXT(MID(F298,36,2)+1,"00") &amp; "]" &amp; RIGHT(F298,LEN(F298)-FIND("]",F298))</f>
        <v xml:space="preserve"> From_ILOX_ChuteStatus.ChuteStatus[25].b12</v>
      </c>
      <c r="G304" s="79"/>
      <c r="H304" s="79">
        <v>0</v>
      </c>
      <c r="I304" s="81" t="s">
        <v>203</v>
      </c>
      <c r="J304" s="79"/>
      <c r="K304" s="80" t="str">
        <f xml:space="preserve"> MID(K298,1,7) &amp; TEXT(MID(K298,8,2)+1,"00")</f>
        <v>HAMPER 25</v>
      </c>
      <c r="L304" s="55"/>
    </row>
    <row r="305" spans="1:12" x14ac:dyDescent="0.3">
      <c r="A305" s="79">
        <v>1</v>
      </c>
      <c r="B305" s="46">
        <f>B304+1</f>
        <v>242</v>
      </c>
      <c r="C305" s="79">
        <v>1</v>
      </c>
      <c r="D305" s="79">
        <v>1</v>
      </c>
      <c r="E305" s="79"/>
      <c r="F305" s="80" t="str">
        <f xml:space="preserve"> MID(F304,1,39) &amp; "b13"</f>
        <v xml:space="preserve"> From_ILOX_ChuteStatus.ChuteStatus[25].b13</v>
      </c>
      <c r="G305" s="79"/>
      <c r="H305" s="79">
        <v>0</v>
      </c>
      <c r="I305" s="81" t="s">
        <v>204</v>
      </c>
      <c r="J305" s="79"/>
      <c r="K305" s="80" t="str">
        <f>K304</f>
        <v>HAMPER 25</v>
      </c>
    </row>
    <row r="306" spans="1:12" x14ac:dyDescent="0.3">
      <c r="A306" s="79">
        <v>1</v>
      </c>
      <c r="B306" s="46">
        <f>B305+1</f>
        <v>243</v>
      </c>
      <c r="C306" s="79">
        <v>1</v>
      </c>
      <c r="D306" s="79">
        <v>1</v>
      </c>
      <c r="E306" s="79"/>
      <c r="F306" s="80" t="str">
        <f xml:space="preserve"> MID(F305,1,39) &amp; "b14"</f>
        <v xml:space="preserve"> From_ILOX_ChuteStatus.ChuteStatus[25].b14</v>
      </c>
      <c r="G306" s="79"/>
      <c r="H306" s="79">
        <v>0</v>
      </c>
      <c r="I306" s="81" t="s">
        <v>205</v>
      </c>
      <c r="J306" s="79"/>
      <c r="K306" s="80" t="str">
        <f>K305</f>
        <v>HAMPER 25</v>
      </c>
    </row>
    <row r="307" spans="1:12" x14ac:dyDescent="0.3">
      <c r="A307" s="79">
        <v>1</v>
      </c>
      <c r="B307" s="46">
        <f>B306+1</f>
        <v>244</v>
      </c>
      <c r="C307" s="79">
        <v>1</v>
      </c>
      <c r="D307" s="79">
        <v>1</v>
      </c>
      <c r="E307" s="79"/>
      <c r="F307" s="80" t="str">
        <f xml:space="preserve"> MID(F306,1,39) &amp; "b15"</f>
        <v xml:space="preserve"> From_ILOX_ChuteStatus.ChuteStatus[25].b15</v>
      </c>
      <c r="G307" s="79"/>
      <c r="H307" s="79"/>
      <c r="I307" s="81" t="s">
        <v>206</v>
      </c>
      <c r="J307" s="79"/>
      <c r="K307" s="80" t="str">
        <f>K306</f>
        <v>HAMPER 25</v>
      </c>
    </row>
    <row r="308" spans="1:12" x14ac:dyDescent="0.3">
      <c r="A308" s="79">
        <v>1</v>
      </c>
      <c r="B308" s="46">
        <f t="shared" ref="B308" si="36">B307+1</f>
        <v>245</v>
      </c>
      <c r="C308" s="79">
        <v>1</v>
      </c>
      <c r="D308" s="79">
        <v>1</v>
      </c>
      <c r="E308" s="79"/>
      <c r="F308" s="80" t="str">
        <f xml:space="preserve"> MID(F307,1,39) &amp; "b16"</f>
        <v xml:space="preserve"> From_ILOX_ChuteStatus.ChuteStatus[25].b16</v>
      </c>
      <c r="G308" s="79"/>
      <c r="H308" s="79"/>
      <c r="I308" s="81" t="s">
        <v>207</v>
      </c>
      <c r="J308" s="79"/>
      <c r="K308" s="80" t="str">
        <f>K307</f>
        <v>HAMPER 25</v>
      </c>
    </row>
    <row r="309" spans="1:12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</row>
    <row r="310" spans="1:12" x14ac:dyDescent="0.3">
      <c r="A310" s="79">
        <v>1</v>
      </c>
      <c r="B310" s="46">
        <f>B304+8</f>
        <v>249</v>
      </c>
      <c r="C310" s="79">
        <v>1</v>
      </c>
      <c r="D310" s="79">
        <v>1</v>
      </c>
      <c r="E310" s="79"/>
      <c r="F310" s="80" t="str">
        <f xml:space="preserve"> MID(F304,1,35) &amp; TEXT(MID(F304,36,2)+1,"00") &amp; "]" &amp; RIGHT(F304,LEN(F304)-FIND("]",F304))</f>
        <v xml:space="preserve"> From_ILOX_ChuteStatus.ChuteStatus[26].b12</v>
      </c>
      <c r="G310" s="79"/>
      <c r="H310" s="79">
        <v>0</v>
      </c>
      <c r="I310" s="81" t="s">
        <v>203</v>
      </c>
      <c r="J310" s="79"/>
      <c r="K310" s="80" t="str">
        <f xml:space="preserve"> MID(K304,1,7) &amp; TEXT(MID(K304,8,2)+1,"00")</f>
        <v>HAMPER 26</v>
      </c>
      <c r="L310" s="55"/>
    </row>
    <row r="311" spans="1:12" x14ac:dyDescent="0.3">
      <c r="A311" s="79">
        <v>1</v>
      </c>
      <c r="B311" s="46">
        <f>B310+1</f>
        <v>250</v>
      </c>
      <c r="C311" s="79">
        <v>1</v>
      </c>
      <c r="D311" s="79">
        <v>1</v>
      </c>
      <c r="E311" s="79"/>
      <c r="F311" s="80" t="str">
        <f xml:space="preserve"> MID(F310,1,39) &amp; "b13"</f>
        <v xml:space="preserve"> From_ILOX_ChuteStatus.ChuteStatus[26].b13</v>
      </c>
      <c r="G311" s="79"/>
      <c r="H311" s="79">
        <v>0</v>
      </c>
      <c r="I311" s="81" t="s">
        <v>204</v>
      </c>
      <c r="J311" s="79"/>
      <c r="K311" s="80" t="str">
        <f>K310</f>
        <v>HAMPER 26</v>
      </c>
    </row>
    <row r="312" spans="1:12" x14ac:dyDescent="0.3">
      <c r="A312" s="79">
        <v>1</v>
      </c>
      <c r="B312" s="46">
        <f>B311+1</f>
        <v>251</v>
      </c>
      <c r="C312" s="79">
        <v>1</v>
      </c>
      <c r="D312" s="79">
        <v>1</v>
      </c>
      <c r="E312" s="79"/>
      <c r="F312" s="80" t="str">
        <f xml:space="preserve"> MID(F311,1,39) &amp; "b14"</f>
        <v xml:space="preserve"> From_ILOX_ChuteStatus.ChuteStatus[26].b14</v>
      </c>
      <c r="G312" s="79"/>
      <c r="H312" s="79">
        <v>0</v>
      </c>
      <c r="I312" s="81" t="s">
        <v>205</v>
      </c>
      <c r="J312" s="79"/>
      <c r="K312" s="80" t="str">
        <f>K311</f>
        <v>HAMPER 26</v>
      </c>
    </row>
    <row r="313" spans="1:12" x14ac:dyDescent="0.3">
      <c r="A313" s="79">
        <v>1</v>
      </c>
      <c r="B313" s="46">
        <f>B312+1</f>
        <v>252</v>
      </c>
      <c r="C313" s="79">
        <v>1</v>
      </c>
      <c r="D313" s="79">
        <v>1</v>
      </c>
      <c r="E313" s="79"/>
      <c r="F313" s="80" t="str">
        <f xml:space="preserve"> MID(F312,1,39) &amp; "b15"</f>
        <v xml:space="preserve"> From_ILOX_ChuteStatus.ChuteStatus[26].b15</v>
      </c>
      <c r="G313" s="79"/>
      <c r="H313" s="79"/>
      <c r="I313" s="81" t="s">
        <v>206</v>
      </c>
      <c r="J313" s="79"/>
      <c r="K313" s="80" t="str">
        <f>K312</f>
        <v>HAMPER 26</v>
      </c>
    </row>
    <row r="314" spans="1:12" x14ac:dyDescent="0.3">
      <c r="A314" s="79">
        <v>1</v>
      </c>
      <c r="B314" s="46">
        <f t="shared" ref="B314" si="37">B313+1</f>
        <v>253</v>
      </c>
      <c r="C314" s="79">
        <v>1</v>
      </c>
      <c r="D314" s="79">
        <v>1</v>
      </c>
      <c r="E314" s="79"/>
      <c r="F314" s="80" t="str">
        <f xml:space="preserve"> MID(F313,1,39) &amp; "b16"</f>
        <v xml:space="preserve"> From_ILOX_ChuteStatus.ChuteStatus[26].b16</v>
      </c>
      <c r="G314" s="79"/>
      <c r="H314" s="79"/>
      <c r="I314" s="81" t="s">
        <v>207</v>
      </c>
      <c r="J314" s="79"/>
      <c r="K314" s="80" t="str">
        <f>K313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27" sqref="C2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1387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1388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1389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1390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1391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1392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G28" sqref="G28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79">
        <v>1</v>
      </c>
      <c r="B6" s="79">
        <v>1</v>
      </c>
      <c r="C6" s="79">
        <v>2</v>
      </c>
      <c r="D6" s="85" t="s">
        <v>5</v>
      </c>
      <c r="E6" s="79">
        <v>2</v>
      </c>
      <c r="F6" s="80" t="s">
        <v>1368</v>
      </c>
      <c r="G6" s="79">
        <v>0</v>
      </c>
      <c r="H6" s="79">
        <v>0</v>
      </c>
    </row>
    <row r="7" spans="1:8" x14ac:dyDescent="0.3">
      <c r="A7" s="79">
        <f>A6</f>
        <v>1</v>
      </c>
      <c r="B7" s="79">
        <f>B6+1</f>
        <v>2</v>
      </c>
      <c r="C7" s="79">
        <v>1</v>
      </c>
      <c r="D7" s="85" t="s">
        <v>42</v>
      </c>
      <c r="E7" s="79">
        <v>1</v>
      </c>
      <c r="F7" s="80" t="str">
        <f xml:space="preserve"> MID(F6,1,3) &amp; TEXT(MID(F6,4,2)-1,"00")</f>
        <v>S0401</v>
      </c>
      <c r="G7" s="79">
        <f>G6</f>
        <v>0</v>
      </c>
      <c r="H7" s="79">
        <f>H6</f>
        <v>0</v>
      </c>
    </row>
    <row r="8" spans="1:8" x14ac:dyDescent="0.3">
      <c r="A8" s="79">
        <f t="shared" ref="A8:A31" si="0">A7</f>
        <v>1</v>
      </c>
      <c r="B8" s="79">
        <f t="shared" ref="B8:B31" si="1">B7+1</f>
        <v>3</v>
      </c>
      <c r="C8" s="79">
        <v>4</v>
      </c>
      <c r="D8" s="85" t="s">
        <v>25</v>
      </c>
      <c r="E8" s="79">
        <v>4</v>
      </c>
      <c r="F8" s="80" t="str">
        <f t="shared" ref="F8:F31" si="2" xml:space="preserve"> MID(F6,1,3) &amp; TEXT(MID(F6,4,2)+2,"00")</f>
        <v>S0404</v>
      </c>
      <c r="G8" s="79">
        <f t="shared" ref="G8:G31" si="3">G7</f>
        <v>0</v>
      </c>
      <c r="H8" s="79">
        <f t="shared" ref="H8:H31" si="4">H7</f>
        <v>0</v>
      </c>
    </row>
    <row r="9" spans="1:8" x14ac:dyDescent="0.3">
      <c r="A9" s="79">
        <f t="shared" si="0"/>
        <v>1</v>
      </c>
      <c r="B9" s="79">
        <f t="shared" si="1"/>
        <v>4</v>
      </c>
      <c r="C9" s="79">
        <v>3</v>
      </c>
      <c r="D9" s="85" t="s">
        <v>24</v>
      </c>
      <c r="E9" s="79">
        <v>3</v>
      </c>
      <c r="F9" s="80" t="str">
        <f t="shared" si="2"/>
        <v>S0403</v>
      </c>
      <c r="G9" s="79">
        <f t="shared" si="3"/>
        <v>0</v>
      </c>
      <c r="H9" s="79">
        <f t="shared" si="4"/>
        <v>0</v>
      </c>
    </row>
    <row r="10" spans="1:8" x14ac:dyDescent="0.3">
      <c r="A10" s="79">
        <f t="shared" si="0"/>
        <v>1</v>
      </c>
      <c r="B10" s="79">
        <f t="shared" si="1"/>
        <v>5</v>
      </c>
      <c r="C10" s="79">
        <v>6</v>
      </c>
      <c r="D10" s="80" t="s">
        <v>1100</v>
      </c>
      <c r="E10" s="79">
        <f t="shared" ref="E10:E31" si="5">E8+2</f>
        <v>6</v>
      </c>
      <c r="F10" s="80" t="str">
        <f t="shared" si="2"/>
        <v>S0406</v>
      </c>
      <c r="G10" s="79">
        <f t="shared" si="3"/>
        <v>0</v>
      </c>
      <c r="H10" s="79">
        <f t="shared" si="4"/>
        <v>0</v>
      </c>
    </row>
    <row r="11" spans="1:8" x14ac:dyDescent="0.3">
      <c r="A11" s="79">
        <f t="shared" si="0"/>
        <v>1</v>
      </c>
      <c r="B11" s="79">
        <f t="shared" si="1"/>
        <v>6</v>
      </c>
      <c r="C11" s="79">
        <v>5</v>
      </c>
      <c r="D11" s="80" t="s">
        <v>37</v>
      </c>
      <c r="E11" s="79">
        <f t="shared" si="5"/>
        <v>5</v>
      </c>
      <c r="F11" s="80" t="str">
        <f t="shared" si="2"/>
        <v>S0405</v>
      </c>
      <c r="G11" s="79">
        <f t="shared" si="3"/>
        <v>0</v>
      </c>
      <c r="H11" s="79">
        <f t="shared" si="4"/>
        <v>0</v>
      </c>
    </row>
    <row r="12" spans="1:8" x14ac:dyDescent="0.3">
      <c r="A12" s="79">
        <f t="shared" si="0"/>
        <v>1</v>
      </c>
      <c r="B12" s="79">
        <f t="shared" si="1"/>
        <v>7</v>
      </c>
      <c r="C12" s="79">
        <v>8</v>
      </c>
      <c r="D12" s="80" t="s">
        <v>1101</v>
      </c>
      <c r="E12" s="79">
        <f t="shared" si="5"/>
        <v>8</v>
      </c>
      <c r="F12" s="80" t="str">
        <f t="shared" si="2"/>
        <v>S0408</v>
      </c>
      <c r="G12" s="79">
        <f t="shared" si="3"/>
        <v>0</v>
      </c>
      <c r="H12" s="79">
        <f t="shared" si="4"/>
        <v>0</v>
      </c>
    </row>
    <row r="13" spans="1:8" x14ac:dyDescent="0.3">
      <c r="A13" s="79">
        <f t="shared" si="0"/>
        <v>1</v>
      </c>
      <c r="B13" s="79">
        <f t="shared" si="1"/>
        <v>8</v>
      </c>
      <c r="C13" s="79">
        <v>7</v>
      </c>
      <c r="D13" s="80" t="s">
        <v>1102</v>
      </c>
      <c r="E13" s="79">
        <f t="shared" si="5"/>
        <v>7</v>
      </c>
      <c r="F13" s="80" t="str">
        <f t="shared" si="2"/>
        <v>S0407</v>
      </c>
      <c r="G13" s="79">
        <f t="shared" si="3"/>
        <v>0</v>
      </c>
      <c r="H13" s="79">
        <f t="shared" si="4"/>
        <v>0</v>
      </c>
    </row>
    <row r="14" spans="1:8" x14ac:dyDescent="0.3">
      <c r="A14" s="79">
        <f t="shared" si="0"/>
        <v>1</v>
      </c>
      <c r="B14" s="79">
        <f>B13+1</f>
        <v>9</v>
      </c>
      <c r="C14" s="79">
        <v>10</v>
      </c>
      <c r="D14" s="80" t="s">
        <v>1103</v>
      </c>
      <c r="E14" s="79">
        <f t="shared" si="5"/>
        <v>10</v>
      </c>
      <c r="F14" s="80" t="str">
        <f t="shared" si="2"/>
        <v>S0410</v>
      </c>
      <c r="G14" s="79">
        <f t="shared" si="3"/>
        <v>0</v>
      </c>
      <c r="H14" s="79">
        <f t="shared" si="4"/>
        <v>0</v>
      </c>
    </row>
    <row r="15" spans="1:8" x14ac:dyDescent="0.3">
      <c r="A15" s="79">
        <f t="shared" si="0"/>
        <v>1</v>
      </c>
      <c r="B15" s="79">
        <f t="shared" si="1"/>
        <v>10</v>
      </c>
      <c r="C15" s="79">
        <v>9</v>
      </c>
      <c r="D15" s="80" t="s">
        <v>1104</v>
      </c>
      <c r="E15" s="79">
        <f t="shared" si="5"/>
        <v>9</v>
      </c>
      <c r="F15" s="80" t="str">
        <f t="shared" si="2"/>
        <v>S0409</v>
      </c>
      <c r="G15" s="79">
        <f t="shared" si="3"/>
        <v>0</v>
      </c>
      <c r="H15" s="79">
        <f t="shared" si="4"/>
        <v>0</v>
      </c>
    </row>
    <row r="16" spans="1:8" x14ac:dyDescent="0.3">
      <c r="A16" s="79">
        <f t="shared" si="0"/>
        <v>1</v>
      </c>
      <c r="B16" s="79">
        <f>B15+1</f>
        <v>11</v>
      </c>
      <c r="C16" s="79">
        <v>12</v>
      </c>
      <c r="D16" s="80" t="s">
        <v>1105</v>
      </c>
      <c r="E16" s="79">
        <f t="shared" si="5"/>
        <v>12</v>
      </c>
      <c r="F16" s="80" t="str">
        <f t="shared" si="2"/>
        <v>S0412</v>
      </c>
      <c r="G16" s="79">
        <f t="shared" si="3"/>
        <v>0</v>
      </c>
      <c r="H16" s="79">
        <f t="shared" si="4"/>
        <v>0</v>
      </c>
    </row>
    <row r="17" spans="1:8" x14ac:dyDescent="0.3">
      <c r="A17" s="79">
        <f t="shared" si="0"/>
        <v>1</v>
      </c>
      <c r="B17" s="79">
        <f t="shared" si="1"/>
        <v>12</v>
      </c>
      <c r="C17" s="79">
        <v>11</v>
      </c>
      <c r="D17" s="80" t="s">
        <v>1106</v>
      </c>
      <c r="E17" s="79">
        <f t="shared" si="5"/>
        <v>11</v>
      </c>
      <c r="F17" s="80" t="str">
        <f t="shared" si="2"/>
        <v>S0411</v>
      </c>
      <c r="G17" s="79">
        <f t="shared" si="3"/>
        <v>0</v>
      </c>
      <c r="H17" s="79">
        <f t="shared" si="4"/>
        <v>0</v>
      </c>
    </row>
    <row r="18" spans="1:8" x14ac:dyDescent="0.3">
      <c r="A18" s="79">
        <f t="shared" si="0"/>
        <v>1</v>
      </c>
      <c r="B18" s="79">
        <f>B17+1</f>
        <v>13</v>
      </c>
      <c r="C18" s="79">
        <v>14</v>
      </c>
      <c r="D18" s="80" t="s">
        <v>1107</v>
      </c>
      <c r="E18" s="79">
        <f t="shared" si="5"/>
        <v>14</v>
      </c>
      <c r="F18" s="80" t="str">
        <f t="shared" si="2"/>
        <v>S0414</v>
      </c>
      <c r="G18" s="79">
        <f t="shared" si="3"/>
        <v>0</v>
      </c>
      <c r="H18" s="79">
        <f t="shared" si="4"/>
        <v>0</v>
      </c>
    </row>
    <row r="19" spans="1:8" x14ac:dyDescent="0.3">
      <c r="A19" s="79">
        <f t="shared" si="0"/>
        <v>1</v>
      </c>
      <c r="B19" s="79">
        <f t="shared" si="1"/>
        <v>14</v>
      </c>
      <c r="C19" s="79">
        <v>13</v>
      </c>
      <c r="D19" s="80" t="s">
        <v>1108</v>
      </c>
      <c r="E19" s="79">
        <f t="shared" si="5"/>
        <v>13</v>
      </c>
      <c r="F19" s="80" t="str">
        <f t="shared" si="2"/>
        <v>S0413</v>
      </c>
      <c r="G19" s="79">
        <f t="shared" si="3"/>
        <v>0</v>
      </c>
      <c r="H19" s="79">
        <f t="shared" si="4"/>
        <v>0</v>
      </c>
    </row>
    <row r="20" spans="1:8" x14ac:dyDescent="0.3">
      <c r="A20" s="79">
        <f t="shared" si="0"/>
        <v>1</v>
      </c>
      <c r="B20" s="79">
        <f>B19+1</f>
        <v>15</v>
      </c>
      <c r="C20" s="79">
        <v>16</v>
      </c>
      <c r="D20" s="80" t="s">
        <v>1109</v>
      </c>
      <c r="E20" s="79">
        <f t="shared" si="5"/>
        <v>16</v>
      </c>
      <c r="F20" s="80" t="str">
        <f t="shared" si="2"/>
        <v>S0416</v>
      </c>
      <c r="G20" s="79">
        <f t="shared" si="3"/>
        <v>0</v>
      </c>
      <c r="H20" s="79">
        <f t="shared" si="4"/>
        <v>0</v>
      </c>
    </row>
    <row r="21" spans="1:8" x14ac:dyDescent="0.3">
      <c r="A21" s="79">
        <f t="shared" si="0"/>
        <v>1</v>
      </c>
      <c r="B21" s="79">
        <f t="shared" si="1"/>
        <v>16</v>
      </c>
      <c r="C21" s="79">
        <v>15</v>
      </c>
      <c r="D21" s="80" t="s">
        <v>1110</v>
      </c>
      <c r="E21" s="79">
        <f t="shared" si="5"/>
        <v>15</v>
      </c>
      <c r="F21" s="80" t="str">
        <f t="shared" si="2"/>
        <v>S0415</v>
      </c>
      <c r="G21" s="79">
        <f t="shared" si="3"/>
        <v>0</v>
      </c>
      <c r="H21" s="79">
        <f t="shared" si="4"/>
        <v>0</v>
      </c>
    </row>
    <row r="22" spans="1:8" x14ac:dyDescent="0.3">
      <c r="A22" s="79">
        <f t="shared" si="0"/>
        <v>1</v>
      </c>
      <c r="B22" s="79">
        <f t="shared" si="1"/>
        <v>17</v>
      </c>
      <c r="C22" s="79">
        <v>18</v>
      </c>
      <c r="D22" s="80" t="s">
        <v>1350</v>
      </c>
      <c r="E22" s="79">
        <f t="shared" si="5"/>
        <v>18</v>
      </c>
      <c r="F22" s="80" t="str">
        <f t="shared" si="2"/>
        <v>S0418</v>
      </c>
      <c r="G22" s="79">
        <f t="shared" si="3"/>
        <v>0</v>
      </c>
      <c r="H22" s="79">
        <f t="shared" si="4"/>
        <v>0</v>
      </c>
    </row>
    <row r="23" spans="1:8" x14ac:dyDescent="0.3">
      <c r="A23" s="79">
        <f t="shared" si="0"/>
        <v>1</v>
      </c>
      <c r="B23" s="79">
        <f t="shared" si="1"/>
        <v>18</v>
      </c>
      <c r="C23" s="79">
        <v>17</v>
      </c>
      <c r="D23" s="80" t="s">
        <v>1111</v>
      </c>
      <c r="E23" s="79">
        <f t="shared" si="5"/>
        <v>17</v>
      </c>
      <c r="F23" s="80" t="str">
        <f t="shared" si="2"/>
        <v>S0417</v>
      </c>
      <c r="G23" s="79">
        <f t="shared" si="3"/>
        <v>0</v>
      </c>
      <c r="H23" s="79">
        <f t="shared" si="4"/>
        <v>0</v>
      </c>
    </row>
    <row r="24" spans="1:8" x14ac:dyDescent="0.3">
      <c r="A24" s="79">
        <f t="shared" si="0"/>
        <v>1</v>
      </c>
      <c r="B24" s="79">
        <f t="shared" si="1"/>
        <v>19</v>
      </c>
      <c r="C24" s="79">
        <v>20</v>
      </c>
      <c r="D24" s="80" t="s">
        <v>1352</v>
      </c>
      <c r="E24" s="79">
        <f t="shared" si="5"/>
        <v>20</v>
      </c>
      <c r="F24" s="80" t="str">
        <f t="shared" si="2"/>
        <v>S0420</v>
      </c>
      <c r="G24" s="79">
        <f t="shared" si="3"/>
        <v>0</v>
      </c>
      <c r="H24" s="79">
        <f t="shared" si="4"/>
        <v>0</v>
      </c>
    </row>
    <row r="25" spans="1:8" x14ac:dyDescent="0.3">
      <c r="A25" s="79">
        <f t="shared" si="0"/>
        <v>1</v>
      </c>
      <c r="B25" s="79">
        <f t="shared" si="1"/>
        <v>20</v>
      </c>
      <c r="C25" s="79">
        <v>19</v>
      </c>
      <c r="D25" s="80" t="s">
        <v>1351</v>
      </c>
      <c r="E25" s="79">
        <f t="shared" si="5"/>
        <v>19</v>
      </c>
      <c r="F25" s="80" t="str">
        <f t="shared" si="2"/>
        <v>S0419</v>
      </c>
      <c r="G25" s="79">
        <f t="shared" si="3"/>
        <v>0</v>
      </c>
      <c r="H25" s="79">
        <f t="shared" si="4"/>
        <v>0</v>
      </c>
    </row>
    <row r="26" spans="1:8" x14ac:dyDescent="0.3">
      <c r="A26" s="79">
        <f t="shared" si="0"/>
        <v>1</v>
      </c>
      <c r="B26" s="79">
        <f t="shared" si="1"/>
        <v>21</v>
      </c>
      <c r="C26" s="79">
        <v>22</v>
      </c>
      <c r="D26" s="80" t="s">
        <v>1353</v>
      </c>
      <c r="E26" s="79">
        <f t="shared" si="5"/>
        <v>22</v>
      </c>
      <c r="F26" s="80" t="str">
        <f t="shared" si="2"/>
        <v>S0422</v>
      </c>
      <c r="G26" s="79">
        <f t="shared" si="3"/>
        <v>0</v>
      </c>
      <c r="H26" s="79">
        <f t="shared" si="4"/>
        <v>0</v>
      </c>
    </row>
    <row r="27" spans="1:8" x14ac:dyDescent="0.3">
      <c r="A27" s="79">
        <f t="shared" si="0"/>
        <v>1</v>
      </c>
      <c r="B27" s="79">
        <f t="shared" si="1"/>
        <v>22</v>
      </c>
      <c r="C27" s="79">
        <v>21</v>
      </c>
      <c r="D27" s="80" t="s">
        <v>1356</v>
      </c>
      <c r="E27" s="79">
        <f t="shared" si="5"/>
        <v>21</v>
      </c>
      <c r="F27" s="80" t="str">
        <f t="shared" si="2"/>
        <v>S0421</v>
      </c>
      <c r="G27" s="79">
        <f t="shared" si="3"/>
        <v>0</v>
      </c>
      <c r="H27" s="79">
        <f t="shared" si="4"/>
        <v>0</v>
      </c>
    </row>
    <row r="28" spans="1:8" x14ac:dyDescent="0.3">
      <c r="A28" s="79">
        <f t="shared" si="0"/>
        <v>1</v>
      </c>
      <c r="B28" s="79">
        <f t="shared" si="1"/>
        <v>23</v>
      </c>
      <c r="C28" s="79">
        <v>24</v>
      </c>
      <c r="D28" s="80" t="s">
        <v>1357</v>
      </c>
      <c r="E28" s="79">
        <f t="shared" si="5"/>
        <v>24</v>
      </c>
      <c r="F28" s="80" t="str">
        <f t="shared" si="2"/>
        <v>S0424</v>
      </c>
      <c r="G28" s="79">
        <f t="shared" si="3"/>
        <v>0</v>
      </c>
      <c r="H28" s="79">
        <f t="shared" si="4"/>
        <v>0</v>
      </c>
    </row>
    <row r="29" spans="1:8" x14ac:dyDescent="0.3">
      <c r="A29" s="79">
        <f t="shared" si="0"/>
        <v>1</v>
      </c>
      <c r="B29" s="79">
        <f t="shared" si="1"/>
        <v>24</v>
      </c>
      <c r="C29" s="79">
        <v>23</v>
      </c>
      <c r="D29" s="80" t="s">
        <v>1358</v>
      </c>
      <c r="E29" s="79">
        <f t="shared" si="5"/>
        <v>23</v>
      </c>
      <c r="F29" s="80" t="str">
        <f t="shared" si="2"/>
        <v>S0423</v>
      </c>
      <c r="G29" s="79">
        <f t="shared" si="3"/>
        <v>0</v>
      </c>
      <c r="H29" s="79">
        <f t="shared" si="4"/>
        <v>0</v>
      </c>
    </row>
    <row r="30" spans="1:8" x14ac:dyDescent="0.3">
      <c r="A30" s="79">
        <f t="shared" si="0"/>
        <v>1</v>
      </c>
      <c r="B30" s="79">
        <f t="shared" si="1"/>
        <v>25</v>
      </c>
      <c r="C30" s="79">
        <v>26</v>
      </c>
      <c r="D30" s="80" t="s">
        <v>1354</v>
      </c>
      <c r="E30" s="79">
        <f t="shared" si="5"/>
        <v>26</v>
      </c>
      <c r="F30" s="80" t="str">
        <f t="shared" si="2"/>
        <v>S0426</v>
      </c>
      <c r="G30" s="79">
        <f t="shared" si="3"/>
        <v>0</v>
      </c>
      <c r="H30" s="79">
        <f t="shared" si="4"/>
        <v>0</v>
      </c>
    </row>
    <row r="31" spans="1:8" x14ac:dyDescent="0.3">
      <c r="A31" s="79">
        <f t="shared" si="0"/>
        <v>1</v>
      </c>
      <c r="B31" s="79">
        <f t="shared" si="1"/>
        <v>26</v>
      </c>
      <c r="C31" s="79">
        <v>25</v>
      </c>
      <c r="D31" s="80" t="s">
        <v>1355</v>
      </c>
      <c r="E31" s="79">
        <f t="shared" si="5"/>
        <v>25</v>
      </c>
      <c r="F31" s="80" t="str">
        <f t="shared" si="2"/>
        <v>S0425</v>
      </c>
      <c r="G31" s="79">
        <f t="shared" si="3"/>
        <v>0</v>
      </c>
      <c r="H31" s="79">
        <f t="shared" si="4"/>
        <v>0</v>
      </c>
    </row>
    <row r="32" spans="1:8" x14ac:dyDescent="0.3">
      <c r="A32" s="79">
        <v>1</v>
      </c>
      <c r="B32" s="79">
        <v>27</v>
      </c>
      <c r="C32" s="79">
        <v>27</v>
      </c>
      <c r="D32" s="80" t="s">
        <v>1349</v>
      </c>
      <c r="E32" s="79">
        <v>999</v>
      </c>
      <c r="F32" s="80" t="s">
        <v>1369</v>
      </c>
      <c r="G32" s="79">
        <v>0</v>
      </c>
      <c r="H32" s="79">
        <v>1</v>
      </c>
    </row>
    <row r="33" spans="1:8" s="55" customFormat="1" x14ac:dyDescent="0.3">
      <c r="A33" s="78">
        <v>1</v>
      </c>
      <c r="B33" s="78">
        <v>99</v>
      </c>
      <c r="C33" s="78">
        <v>99</v>
      </c>
      <c r="D33" s="78" t="s">
        <v>1374</v>
      </c>
      <c r="E33" s="78">
        <v>0</v>
      </c>
      <c r="F33" s="78" t="s">
        <v>1375</v>
      </c>
      <c r="G33" s="78">
        <v>0</v>
      </c>
      <c r="H33" s="78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44" workbookViewId="0">
      <selection activeCell="C56" sqref="C5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589</v>
      </c>
      <c r="E54" s="48" t="s">
        <v>735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589</v>
      </c>
      <c r="E55" s="48" t="s">
        <v>592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297</v>
      </c>
      <c r="F56" s="48" t="s">
        <v>258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297</v>
      </c>
      <c r="E57" s="48" t="s">
        <v>594</v>
      </c>
      <c r="F57" s="55" t="s">
        <v>149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297</v>
      </c>
      <c r="E58" s="48" t="s">
        <v>595</v>
      </c>
      <c r="F58" s="55" t="s">
        <v>787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297</v>
      </c>
      <c r="F59" s="48" t="s">
        <v>261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297</v>
      </c>
      <c r="E60" s="48" t="s">
        <v>594</v>
      </c>
      <c r="F60" s="55" t="s">
        <v>150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297</v>
      </c>
      <c r="E61" s="48" t="s">
        <v>595</v>
      </c>
      <c r="F61" s="55" t="s">
        <v>251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297</v>
      </c>
      <c r="E62" s="48" t="s">
        <v>598</v>
      </c>
      <c r="F62" s="55" t="s">
        <v>788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609</v>
      </c>
      <c r="F63" s="48" t="s">
        <v>610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298</v>
      </c>
      <c r="E64" s="48" t="s">
        <v>594</v>
      </c>
      <c r="F64" s="55" t="s">
        <v>792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607</v>
      </c>
      <c r="F65" s="48" t="s">
        <v>328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301</v>
      </c>
      <c r="E66" s="48" t="s">
        <v>595</v>
      </c>
      <c r="F66" s="55" t="s">
        <v>789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302</v>
      </c>
      <c r="E67" s="48" t="s">
        <v>598</v>
      </c>
      <c r="F67" s="55" t="s">
        <v>790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303</v>
      </c>
      <c r="E68" s="48" t="s">
        <v>608</v>
      </c>
      <c r="F68" s="55" t="s">
        <v>791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613</v>
      </c>
      <c r="F69" s="48" t="s">
        <v>620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613</v>
      </c>
      <c r="F70" s="48" t="s">
        <v>682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613</v>
      </c>
      <c r="F71" s="48" t="s">
        <v>683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613</v>
      </c>
      <c r="F72" s="48" t="s">
        <v>684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613</v>
      </c>
      <c r="F73" s="55" t="s">
        <v>1113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613</v>
      </c>
      <c r="F74" s="55" t="s">
        <v>1114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613</v>
      </c>
      <c r="F75" s="55" t="s">
        <v>1115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613</v>
      </c>
      <c r="F76" s="55" t="s">
        <v>1116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613</v>
      </c>
      <c r="F77" s="55" t="s">
        <v>1117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613</v>
      </c>
      <c r="F78" s="55" t="s">
        <v>1118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613</v>
      </c>
      <c r="F79" s="55" t="s">
        <v>1119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613</v>
      </c>
      <c r="F80" s="55" t="s">
        <v>1120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613</v>
      </c>
      <c r="F81" s="55" t="s">
        <v>1121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613</v>
      </c>
      <c r="F82" s="55" t="s">
        <v>1122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613</v>
      </c>
      <c r="F83" s="55" t="s">
        <v>1123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613</v>
      </c>
      <c r="F84" s="55" t="s">
        <v>1124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613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613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613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613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613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613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613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613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613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613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46" zoomScale="85" zoomScaleNormal="85" workbookViewId="0">
      <selection activeCell="H77" sqref="H7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719</v>
      </c>
      <c r="H717" s="49" t="s">
        <v>366</v>
      </c>
      <c r="I717" s="50" t="s">
        <v>686</v>
      </c>
      <c r="J717" s="50" t="s">
        <v>702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720</v>
      </c>
      <c r="H718" s="49" t="s">
        <v>367</v>
      </c>
      <c r="I718" s="50" t="s">
        <v>687</v>
      </c>
      <c r="J718" s="50" t="s">
        <v>703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721</v>
      </c>
      <c r="H719" s="49" t="s">
        <v>342</v>
      </c>
      <c r="I719" s="50" t="s">
        <v>688</v>
      </c>
      <c r="J719" s="50" t="s">
        <v>704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722</v>
      </c>
      <c r="H720" s="49" t="s">
        <v>368</v>
      </c>
      <c r="I720" s="50" t="s">
        <v>689</v>
      </c>
      <c r="J720" s="50" t="s">
        <v>705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723</v>
      </c>
      <c r="H721" s="49" t="s">
        <v>343</v>
      </c>
      <c r="I721" s="50" t="s">
        <v>690</v>
      </c>
      <c r="J721" s="50" t="s">
        <v>706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724</v>
      </c>
      <c r="H722" s="49" t="s">
        <v>344</v>
      </c>
      <c r="I722" s="50" t="s">
        <v>691</v>
      </c>
      <c r="J722" s="50" t="s">
        <v>707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725</v>
      </c>
      <c r="H723" s="49" t="s">
        <v>341</v>
      </c>
      <c r="I723" s="50" t="s">
        <v>692</v>
      </c>
      <c r="J723" s="50" t="s">
        <v>708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726</v>
      </c>
      <c r="H724" s="49" t="s">
        <v>510</v>
      </c>
      <c r="I724" s="50" t="s">
        <v>693</v>
      </c>
      <c r="J724" s="50" t="s">
        <v>709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727</v>
      </c>
      <c r="H725" s="49" t="s">
        <v>510</v>
      </c>
      <c r="I725" s="50" t="s">
        <v>694</v>
      </c>
      <c r="J725" s="50" t="s">
        <v>710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728</v>
      </c>
      <c r="H726" s="49" t="s">
        <v>369</v>
      </c>
      <c r="I726" s="50" t="s">
        <v>695</v>
      </c>
      <c r="J726" s="50" t="s">
        <v>711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729</v>
      </c>
      <c r="H727" s="49" t="s">
        <v>370</v>
      </c>
      <c r="I727" s="50" t="s">
        <v>696</v>
      </c>
      <c r="J727" s="50" t="s">
        <v>712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730</v>
      </c>
      <c r="H728" s="49" t="s">
        <v>371</v>
      </c>
      <c r="I728" s="50" t="s">
        <v>697</v>
      </c>
      <c r="J728" s="50" t="s">
        <v>713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731</v>
      </c>
      <c r="H729" s="70" t="s">
        <v>718</v>
      </c>
      <c r="I729" s="50" t="s">
        <v>698</v>
      </c>
      <c r="J729" s="50" t="s">
        <v>714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732</v>
      </c>
      <c r="H730" s="49" t="s">
        <v>510</v>
      </c>
      <c r="I730" s="50" t="s">
        <v>699</v>
      </c>
      <c r="J730" s="50" t="s">
        <v>715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733</v>
      </c>
      <c r="H731" s="49" t="s">
        <v>510</v>
      </c>
      <c r="I731" s="50" t="s">
        <v>700</v>
      </c>
      <c r="J731" s="50" t="s">
        <v>716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734</v>
      </c>
      <c r="H732" s="49" t="s">
        <v>372</v>
      </c>
      <c r="I732" s="50" t="s">
        <v>701</v>
      </c>
      <c r="J732" s="50" t="s">
        <v>717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719</v>
      </c>
      <c r="H734" s="49" t="s">
        <v>483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720</v>
      </c>
      <c r="H735" s="49" t="s">
        <v>484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721</v>
      </c>
      <c r="H736" s="49" t="s">
        <v>485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722</v>
      </c>
      <c r="H737" s="49" t="s">
        <v>486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723</v>
      </c>
      <c r="H738" s="49" t="s">
        <v>487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724</v>
      </c>
      <c r="H739" s="49" t="s">
        <v>510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725</v>
      </c>
      <c r="H740" s="49" t="s">
        <v>510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726</v>
      </c>
      <c r="H741" s="49" t="s">
        <v>510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727</v>
      </c>
      <c r="H742" s="49" t="s">
        <v>510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728</v>
      </c>
      <c r="H743" s="49" t="s">
        <v>510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729</v>
      </c>
      <c r="H744" s="49" t="s">
        <v>510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730</v>
      </c>
      <c r="H745" s="49" t="s">
        <v>510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731</v>
      </c>
      <c r="H746" s="49" t="s">
        <v>510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732</v>
      </c>
      <c r="H747" s="49" t="s">
        <v>510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733</v>
      </c>
      <c r="H748" s="49" t="s">
        <v>510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734</v>
      </c>
      <c r="H749" s="49" t="s">
        <v>510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720</v>
      </c>
      <c r="H751" s="49" t="s">
        <v>357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721</v>
      </c>
      <c r="H752" s="49" t="s">
        <v>358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722</v>
      </c>
      <c r="H753" s="49" t="s">
        <v>359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723</v>
      </c>
      <c r="H754" s="70" t="s">
        <v>1361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724</v>
      </c>
      <c r="H755" s="49" t="s">
        <v>510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725</v>
      </c>
      <c r="H756" s="49" t="s">
        <v>510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726</v>
      </c>
      <c r="H757" s="49" t="s">
        <v>510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727</v>
      </c>
      <c r="H758" s="49" t="s">
        <v>510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720</v>
      </c>
      <c r="H760" s="49" t="s">
        <v>360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721</v>
      </c>
      <c r="H761" s="49" t="s">
        <v>361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722</v>
      </c>
      <c r="H762" s="49" t="s">
        <v>362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723</v>
      </c>
      <c r="H763" s="49" t="s">
        <v>363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724</v>
      </c>
      <c r="H764" s="49" t="s">
        <v>510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725</v>
      </c>
      <c r="H765" s="49" t="s">
        <v>510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726</v>
      </c>
      <c r="H766" s="49" t="s">
        <v>510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727</v>
      </c>
      <c r="H767" s="49" t="s">
        <v>510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720</v>
      </c>
      <c r="H769" s="49" t="s">
        <v>364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721</v>
      </c>
      <c r="H770" s="49" t="s">
        <v>365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722</v>
      </c>
      <c r="H771" s="49" t="s">
        <v>510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723</v>
      </c>
      <c r="H772" s="49" t="s">
        <v>510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724</v>
      </c>
      <c r="H773" s="49" t="s">
        <v>510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725</v>
      </c>
      <c r="H774" s="49" t="s">
        <v>510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726</v>
      </c>
      <c r="H775" s="49" t="s">
        <v>510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727</v>
      </c>
      <c r="H776" s="49" t="s">
        <v>510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720</v>
      </c>
      <c r="H778" s="49" t="s">
        <v>345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721</v>
      </c>
      <c r="H779" s="49" t="s">
        <v>346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722</v>
      </c>
      <c r="H780" s="49" t="s">
        <v>347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723</v>
      </c>
      <c r="H781" s="49" t="s">
        <v>348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724</v>
      </c>
      <c r="H782" s="49" t="s">
        <v>510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725</v>
      </c>
      <c r="H783" s="49" t="s">
        <v>510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726</v>
      </c>
      <c r="H784" s="49" t="s">
        <v>510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727</v>
      </c>
      <c r="H785" s="49" t="s">
        <v>510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720</v>
      </c>
      <c r="H787" s="49" t="s">
        <v>349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721</v>
      </c>
      <c r="H788" s="49" t="s">
        <v>350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722</v>
      </c>
      <c r="H789" s="49" t="s">
        <v>510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723</v>
      </c>
      <c r="H790" s="49" t="s">
        <v>510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724</v>
      </c>
      <c r="H791" s="49" t="s">
        <v>510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725</v>
      </c>
      <c r="H792" s="49" t="s">
        <v>510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726</v>
      </c>
      <c r="H793" s="49" t="s">
        <v>510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727</v>
      </c>
      <c r="H794" s="49" t="s">
        <v>510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720</v>
      </c>
      <c r="H796" s="49" t="s">
        <v>351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721</v>
      </c>
      <c r="H797" s="49" t="s">
        <v>352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722</v>
      </c>
      <c r="H798" s="49" t="s">
        <v>353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723</v>
      </c>
      <c r="H799" s="49" t="s">
        <v>354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724</v>
      </c>
      <c r="H800" s="49" t="s">
        <v>510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725</v>
      </c>
      <c r="H801" s="49" t="s">
        <v>510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726</v>
      </c>
      <c r="H802" s="49" t="s">
        <v>510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727</v>
      </c>
      <c r="H803" s="49" t="s">
        <v>510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720</v>
      </c>
      <c r="H805" s="49" t="s">
        <v>355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721</v>
      </c>
      <c r="H806" s="49" t="s">
        <v>356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722</v>
      </c>
      <c r="H807" s="49" t="s">
        <v>884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723</v>
      </c>
      <c r="H808" s="49" t="s">
        <v>510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724</v>
      </c>
      <c r="H809" s="49" t="s">
        <v>510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725</v>
      </c>
      <c r="H810" s="49" t="s">
        <v>510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726</v>
      </c>
      <c r="H811" s="49" t="s">
        <v>510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727</v>
      </c>
      <c r="H812" s="49" t="s">
        <v>510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720</v>
      </c>
      <c r="H814" s="49" t="s">
        <v>337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721</v>
      </c>
      <c r="H815" s="49" t="s">
        <v>340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722</v>
      </c>
      <c r="H816" s="49" t="s">
        <v>339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723</v>
      </c>
      <c r="H817" s="49" t="s">
        <v>872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724</v>
      </c>
      <c r="H818" s="49" t="s">
        <v>873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725</v>
      </c>
      <c r="H819" s="49" t="s">
        <v>510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726</v>
      </c>
      <c r="H820" s="49" t="s">
        <v>510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727</v>
      </c>
      <c r="H821" s="49" t="s">
        <v>510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720</v>
      </c>
      <c r="H823" s="49" t="s">
        <v>357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721</v>
      </c>
      <c r="H824" s="49" t="s">
        <v>510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722</v>
      </c>
      <c r="H825" s="49" t="s">
        <v>510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723</v>
      </c>
      <c r="H826" s="49" t="s">
        <v>510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724</v>
      </c>
      <c r="H827" s="49" t="s">
        <v>510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725</v>
      </c>
      <c r="H828" s="49" t="s">
        <v>510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726</v>
      </c>
      <c r="H829" s="49" t="s">
        <v>510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727</v>
      </c>
      <c r="H830" s="49" t="s">
        <v>510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720</v>
      </c>
      <c r="H832" s="49" t="s">
        <v>510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721</v>
      </c>
      <c r="H833" s="49" t="s">
        <v>510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722</v>
      </c>
      <c r="H834" s="49" t="s">
        <v>510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723</v>
      </c>
      <c r="H835" s="49" t="s">
        <v>510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724</v>
      </c>
      <c r="H836" s="49" t="s">
        <v>510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725</v>
      </c>
      <c r="H837" s="49" t="s">
        <v>510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726</v>
      </c>
      <c r="H838" s="49" t="s">
        <v>510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727</v>
      </c>
      <c r="H839" s="49" t="s">
        <v>510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720</v>
      </c>
      <c r="H841" s="49" t="s">
        <v>510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721</v>
      </c>
      <c r="H842" s="49" t="s">
        <v>510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722</v>
      </c>
      <c r="H843" s="49" t="s">
        <v>510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723</v>
      </c>
      <c r="H844" s="49" t="s">
        <v>510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724</v>
      </c>
      <c r="H845" s="49" t="s">
        <v>510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725</v>
      </c>
      <c r="H846" s="49" t="s">
        <v>510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726</v>
      </c>
      <c r="H847" s="49" t="s">
        <v>510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727</v>
      </c>
      <c r="H848" s="49" t="s">
        <v>510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720</v>
      </c>
      <c r="H850" s="49" t="s">
        <v>475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721</v>
      </c>
      <c r="H851" s="49" t="s">
        <v>510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722</v>
      </c>
      <c r="H852" s="49" t="s">
        <v>510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723</v>
      </c>
      <c r="H853" s="49" t="s">
        <v>510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724</v>
      </c>
      <c r="H854" s="49" t="s">
        <v>510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725</v>
      </c>
      <c r="H855" s="49" t="s">
        <v>510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726</v>
      </c>
      <c r="H856" s="49" t="s">
        <v>510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727</v>
      </c>
      <c r="H857" s="49" t="s">
        <v>510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720</v>
      </c>
      <c r="H859" s="49" t="s">
        <v>341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721</v>
      </c>
      <c r="H860" s="49" t="s">
        <v>342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722</v>
      </c>
      <c r="H861" s="49" t="s">
        <v>343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723</v>
      </c>
      <c r="H862" s="49" t="s">
        <v>344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724</v>
      </c>
      <c r="H863" s="49" t="s">
        <v>474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725</v>
      </c>
      <c r="H864" s="49" t="s">
        <v>736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726</v>
      </c>
      <c r="H865" s="49" t="s">
        <v>803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727</v>
      </c>
      <c r="H866" s="49" t="s">
        <v>804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719</v>
      </c>
      <c r="H868" s="49" t="s">
        <v>471</v>
      </c>
      <c r="I868" s="48" t="s">
        <v>621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720</v>
      </c>
      <c r="H869" s="49" t="s">
        <v>472</v>
      </c>
      <c r="I869" s="48" t="s">
        <v>737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721</v>
      </c>
      <c r="H870" s="49" t="s">
        <v>473</v>
      </c>
      <c r="I870" s="48" t="s">
        <v>623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722</v>
      </c>
      <c r="H871" s="49" t="s">
        <v>685</v>
      </c>
      <c r="I871" s="48" t="s">
        <v>622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734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719</v>
      </c>
      <c r="H885" s="49" t="s">
        <v>471</v>
      </c>
      <c r="I885" s="48" t="s">
        <v>738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720</v>
      </c>
      <c r="H886" s="49" t="s">
        <v>472</v>
      </c>
      <c r="I886" s="48" t="s">
        <v>739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721</v>
      </c>
      <c r="H887" s="49" t="s">
        <v>473</v>
      </c>
      <c r="I887" s="48" t="s">
        <v>637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722</v>
      </c>
      <c r="H888" s="49" t="s">
        <v>685</v>
      </c>
      <c r="I888" s="48" t="s">
        <v>638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734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719</v>
      </c>
      <c r="H902" s="49" t="s">
        <v>471</v>
      </c>
      <c r="I902" s="48" t="s">
        <v>740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720</v>
      </c>
      <c r="H903" s="49" t="s">
        <v>472</v>
      </c>
      <c r="I903" s="48" t="s">
        <v>741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721</v>
      </c>
      <c r="H904" s="49" t="s">
        <v>473</v>
      </c>
      <c r="I904" s="48" t="s">
        <v>652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722</v>
      </c>
      <c r="H905" s="49" t="s">
        <v>685</v>
      </c>
      <c r="I905" s="48" t="s">
        <v>654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734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719</v>
      </c>
      <c r="H919" s="49" t="s">
        <v>471</v>
      </c>
      <c r="I919" s="48" t="s">
        <v>742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720</v>
      </c>
      <c r="H920" s="49" t="s">
        <v>472</v>
      </c>
      <c r="I920" s="48" t="s">
        <v>743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721</v>
      </c>
      <c r="H921" s="49" t="s">
        <v>473</v>
      </c>
      <c r="I921" s="48" t="s">
        <v>667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722</v>
      </c>
      <c r="H922" s="49" t="s">
        <v>685</v>
      </c>
      <c r="I922" s="48" t="s">
        <v>668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734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719</v>
      </c>
      <c r="H936" s="49" t="s">
        <v>471</v>
      </c>
      <c r="I936" s="55" t="s">
        <v>1307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720</v>
      </c>
      <c r="H937" s="49" t="s">
        <v>472</v>
      </c>
      <c r="I937" s="55" t="s">
        <v>1308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721</v>
      </c>
      <c r="H938" s="49" t="s">
        <v>473</v>
      </c>
      <c r="I938" s="55" t="s">
        <v>1127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722</v>
      </c>
      <c r="H939" s="49" t="s">
        <v>685</v>
      </c>
      <c r="I939" s="55" t="s">
        <v>1128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734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719</v>
      </c>
      <c r="H953" s="49" t="s">
        <v>471</v>
      </c>
      <c r="I953" s="55" t="s">
        <v>1309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720</v>
      </c>
      <c r="H954" s="49" t="s">
        <v>472</v>
      </c>
      <c r="I954" s="55" t="s">
        <v>1310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721</v>
      </c>
      <c r="H955" s="49" t="s">
        <v>473</v>
      </c>
      <c r="I955" s="55" t="s">
        <v>1142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722</v>
      </c>
      <c r="H956" s="49" t="s">
        <v>685</v>
      </c>
      <c r="I956" s="55" t="s">
        <v>1143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734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719</v>
      </c>
      <c r="H970" s="49" t="s">
        <v>471</v>
      </c>
      <c r="I970" s="55" t="s">
        <v>1311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720</v>
      </c>
      <c r="H971" s="49" t="s">
        <v>472</v>
      </c>
      <c r="I971" s="55" t="s">
        <v>1312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721</v>
      </c>
      <c r="H972" s="49" t="s">
        <v>473</v>
      </c>
      <c r="I972" s="55" t="s">
        <v>1157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722</v>
      </c>
      <c r="H973" s="49" t="s">
        <v>685</v>
      </c>
      <c r="I973" s="55" t="s">
        <v>1158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734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719</v>
      </c>
      <c r="H987" s="49" t="s">
        <v>471</v>
      </c>
      <c r="I987" s="55" t="s">
        <v>1314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720</v>
      </c>
      <c r="H988" s="49" t="s">
        <v>472</v>
      </c>
      <c r="I988" s="55" t="s">
        <v>1313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721</v>
      </c>
      <c r="H989" s="49" t="s">
        <v>473</v>
      </c>
      <c r="I989" s="55" t="s">
        <v>1172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722</v>
      </c>
      <c r="H990" s="49" t="s">
        <v>685</v>
      </c>
      <c r="I990" s="55" t="s">
        <v>1173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734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719</v>
      </c>
      <c r="H1004" s="49" t="s">
        <v>471</v>
      </c>
      <c r="I1004" s="55" t="s">
        <v>1315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720</v>
      </c>
      <c r="H1005" s="49" t="s">
        <v>472</v>
      </c>
      <c r="I1005" s="55" t="s">
        <v>1316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721</v>
      </c>
      <c r="H1006" s="49" t="s">
        <v>473</v>
      </c>
      <c r="I1006" s="55" t="s">
        <v>1187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722</v>
      </c>
      <c r="H1007" s="49" t="s">
        <v>685</v>
      </c>
      <c r="I1007" s="55" t="s">
        <v>1188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734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719</v>
      </c>
      <c r="H1021" s="49" t="s">
        <v>471</v>
      </c>
      <c r="I1021" s="55" t="s">
        <v>1317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720</v>
      </c>
      <c r="H1022" s="49" t="s">
        <v>472</v>
      </c>
      <c r="I1022" s="55" t="s">
        <v>1318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721</v>
      </c>
      <c r="H1023" s="49" t="s">
        <v>473</v>
      </c>
      <c r="I1023" s="55" t="s">
        <v>1202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722</v>
      </c>
      <c r="H1024" s="49" t="s">
        <v>685</v>
      </c>
      <c r="I1024" s="55" t="s">
        <v>1203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734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719</v>
      </c>
      <c r="H1038" s="49" t="s">
        <v>471</v>
      </c>
      <c r="I1038" s="55" t="s">
        <v>1319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720</v>
      </c>
      <c r="H1039" s="49" t="s">
        <v>472</v>
      </c>
      <c r="I1039" s="55" t="s">
        <v>1320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721</v>
      </c>
      <c r="H1040" s="49" t="s">
        <v>473</v>
      </c>
      <c r="I1040" s="55" t="s">
        <v>1217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722</v>
      </c>
      <c r="H1041" s="49" t="s">
        <v>685</v>
      </c>
      <c r="I1041" s="55" t="s">
        <v>1218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734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719</v>
      </c>
      <c r="H1055" s="49" t="s">
        <v>471</v>
      </c>
      <c r="I1055" s="55" t="s">
        <v>1321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720</v>
      </c>
      <c r="H1056" s="49" t="s">
        <v>472</v>
      </c>
      <c r="I1056" s="55" t="s">
        <v>1322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721</v>
      </c>
      <c r="H1057" s="49" t="s">
        <v>473</v>
      </c>
      <c r="I1057" s="55" t="s">
        <v>1232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722</v>
      </c>
      <c r="H1058" s="49" t="s">
        <v>685</v>
      </c>
      <c r="I1058" s="55" t="s">
        <v>1233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734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719</v>
      </c>
      <c r="H1072" s="49" t="s">
        <v>471</v>
      </c>
      <c r="I1072" s="55" t="s">
        <v>1323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720</v>
      </c>
      <c r="H1073" s="49" t="s">
        <v>472</v>
      </c>
      <c r="I1073" s="55" t="s">
        <v>1324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721</v>
      </c>
      <c r="H1074" s="49" t="s">
        <v>473</v>
      </c>
      <c r="I1074" s="55" t="s">
        <v>1247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722</v>
      </c>
      <c r="H1075" s="49" t="s">
        <v>685</v>
      </c>
      <c r="I1075" s="55" t="s">
        <v>1248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734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719</v>
      </c>
      <c r="H1089" s="49" t="s">
        <v>471</v>
      </c>
      <c r="I1089" s="55" t="s">
        <v>1325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720</v>
      </c>
      <c r="H1090" s="49" t="s">
        <v>472</v>
      </c>
      <c r="I1090" s="55" t="s">
        <v>1326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721</v>
      </c>
      <c r="H1091" s="49" t="s">
        <v>473</v>
      </c>
      <c r="I1091" s="55" t="s">
        <v>1262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722</v>
      </c>
      <c r="H1092" s="49" t="s">
        <v>685</v>
      </c>
      <c r="I1092" s="55" t="s">
        <v>1263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734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719</v>
      </c>
      <c r="H1106" s="49" t="s">
        <v>471</v>
      </c>
      <c r="I1106" s="55" t="s">
        <v>1327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720</v>
      </c>
      <c r="H1107" s="49" t="s">
        <v>472</v>
      </c>
      <c r="I1107" s="55" t="s">
        <v>1328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721</v>
      </c>
      <c r="H1108" s="49" t="s">
        <v>473</v>
      </c>
      <c r="I1108" s="55" t="s">
        <v>1277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722</v>
      </c>
      <c r="H1109" s="49" t="s">
        <v>685</v>
      </c>
      <c r="I1109" s="55" t="s">
        <v>1278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734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719</v>
      </c>
      <c r="H1123" s="49" t="s">
        <v>471</v>
      </c>
      <c r="I1123" s="55" t="s">
        <v>1329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720</v>
      </c>
      <c r="H1124" s="49" t="s">
        <v>472</v>
      </c>
      <c r="I1124" s="55" t="s">
        <v>1330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721</v>
      </c>
      <c r="H1125" s="49" t="s">
        <v>473</v>
      </c>
      <c r="I1125" s="55" t="s">
        <v>1292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722</v>
      </c>
      <c r="H1126" s="49" t="s">
        <v>685</v>
      </c>
      <c r="I1126" s="55" t="s">
        <v>1293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734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0" t="s">
        <v>719</v>
      </c>
      <c r="H1140" s="70" t="s">
        <v>471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0" t="s">
        <v>720</v>
      </c>
      <c r="H1141" s="70" t="s">
        <v>472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0" t="s">
        <v>721</v>
      </c>
      <c r="H1142" s="70" t="s">
        <v>473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0" t="s">
        <v>722</v>
      </c>
      <c r="H1143" s="70" t="s">
        <v>685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0" t="s">
        <v>723</v>
      </c>
      <c r="H1144" s="70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0" t="s">
        <v>724</v>
      </c>
      <c r="H1145" s="70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0" t="s">
        <v>725</v>
      </c>
      <c r="H1146" s="70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0" t="s">
        <v>726</v>
      </c>
      <c r="H1147" s="70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0" t="s">
        <v>727</v>
      </c>
      <c r="H1148" s="70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0" t="s">
        <v>728</v>
      </c>
      <c r="H1149" s="70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0" t="s">
        <v>729</v>
      </c>
      <c r="H1150" s="70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0" t="s">
        <v>730</v>
      </c>
      <c r="H1151" s="70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0" t="s">
        <v>731</v>
      </c>
      <c r="H1152" s="70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0" t="s">
        <v>732</v>
      </c>
      <c r="H1153" s="70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0" t="s">
        <v>733</v>
      </c>
      <c r="H1154" s="70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0" t="s">
        <v>734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0" t="s">
        <v>719</v>
      </c>
      <c r="H1157" s="70" t="s">
        <v>471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0" t="s">
        <v>720</v>
      </c>
      <c r="H1158" s="70" t="s">
        <v>472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0" t="s">
        <v>721</v>
      </c>
      <c r="H1159" s="70" t="s">
        <v>473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0" t="s">
        <v>722</v>
      </c>
      <c r="H1160" s="70" t="s">
        <v>685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0" t="s">
        <v>723</v>
      </c>
      <c r="H1161" s="70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0" t="s">
        <v>724</v>
      </c>
      <c r="H1162" s="70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0" t="s">
        <v>725</v>
      </c>
      <c r="H1163" s="70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0" t="s">
        <v>726</v>
      </c>
      <c r="H1164" s="70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0" t="s">
        <v>727</v>
      </c>
      <c r="H1165" s="70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0" t="s">
        <v>728</v>
      </c>
      <c r="H1166" s="70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0" t="s">
        <v>729</v>
      </c>
      <c r="H1167" s="70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0" t="s">
        <v>730</v>
      </c>
      <c r="H1168" s="70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0" t="s">
        <v>731</v>
      </c>
      <c r="H1169" s="70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0" t="s">
        <v>732</v>
      </c>
      <c r="H1170" s="70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0" t="s">
        <v>733</v>
      </c>
      <c r="H1171" s="70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0" t="s">
        <v>734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0" t="s">
        <v>719</v>
      </c>
      <c r="H1174" s="70" t="s">
        <v>471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0" t="s">
        <v>720</v>
      </c>
      <c r="H1175" s="70" t="s">
        <v>472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0" t="s">
        <v>721</v>
      </c>
      <c r="H1176" s="70" t="s">
        <v>473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0" t="s">
        <v>722</v>
      </c>
      <c r="H1177" s="70" t="s">
        <v>685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0" t="s">
        <v>723</v>
      </c>
      <c r="H1178" s="70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0" t="s">
        <v>724</v>
      </c>
      <c r="H1179" s="70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0" t="s">
        <v>725</v>
      </c>
      <c r="H1180" s="70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0" t="s">
        <v>726</v>
      </c>
      <c r="H1181" s="70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0" t="s">
        <v>727</v>
      </c>
      <c r="H1182" s="70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0" t="s">
        <v>728</v>
      </c>
      <c r="H1183" s="70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0" t="s">
        <v>729</v>
      </c>
      <c r="H1184" s="70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0" t="s">
        <v>730</v>
      </c>
      <c r="H1185" s="70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0" t="s">
        <v>731</v>
      </c>
      <c r="H1186" s="70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0" t="s">
        <v>732</v>
      </c>
      <c r="H1187" s="70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0" t="s">
        <v>733</v>
      </c>
      <c r="H1188" s="70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0" t="s">
        <v>734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0" t="s">
        <v>719</v>
      </c>
      <c r="H1191" s="70" t="s">
        <v>471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0" t="s">
        <v>720</v>
      </c>
      <c r="H1192" s="70" t="s">
        <v>472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0" t="s">
        <v>721</v>
      </c>
      <c r="H1193" s="70" t="s">
        <v>473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0" t="s">
        <v>722</v>
      </c>
      <c r="H1194" s="70" t="s">
        <v>685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0" t="s">
        <v>723</v>
      </c>
      <c r="H1195" s="70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0" t="s">
        <v>724</v>
      </c>
      <c r="H1196" s="70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0" t="s">
        <v>725</v>
      </c>
      <c r="H1197" s="70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0" t="s">
        <v>726</v>
      </c>
      <c r="H1198" s="70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0" t="s">
        <v>727</v>
      </c>
      <c r="H1199" s="70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0" t="s">
        <v>728</v>
      </c>
      <c r="H1200" s="70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0" t="s">
        <v>729</v>
      </c>
      <c r="H1201" s="70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0" t="s">
        <v>730</v>
      </c>
      <c r="H1202" s="70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0" t="s">
        <v>731</v>
      </c>
      <c r="H1203" s="70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0" t="s">
        <v>732</v>
      </c>
      <c r="H1204" s="70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0" t="s">
        <v>733</v>
      </c>
      <c r="H1205" s="70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0" t="s">
        <v>734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0" t="s">
        <v>719</v>
      </c>
      <c r="H1208" s="70" t="s">
        <v>471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0" t="s">
        <v>720</v>
      </c>
      <c r="H1209" s="70" t="s">
        <v>472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0" t="s">
        <v>721</v>
      </c>
      <c r="H1210" s="70" t="s">
        <v>473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0" t="s">
        <v>722</v>
      </c>
      <c r="H1211" s="70" t="s">
        <v>685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0" t="s">
        <v>723</v>
      </c>
      <c r="H1212" s="70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0" t="s">
        <v>724</v>
      </c>
      <c r="H1213" s="70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0" t="s">
        <v>725</v>
      </c>
      <c r="H1214" s="70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0" t="s">
        <v>726</v>
      </c>
      <c r="H1215" s="70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0" t="s">
        <v>727</v>
      </c>
      <c r="H1216" s="70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0" t="s">
        <v>728</v>
      </c>
      <c r="H1217" s="70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0" t="s">
        <v>729</v>
      </c>
      <c r="H1218" s="70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0" t="s">
        <v>730</v>
      </c>
      <c r="H1219" s="70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0" t="s">
        <v>731</v>
      </c>
      <c r="H1220" s="70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0" t="s">
        <v>732</v>
      </c>
      <c r="H1221" s="70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0" t="s">
        <v>733</v>
      </c>
      <c r="H1222" s="70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0" t="s">
        <v>734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0" t="s">
        <v>719</v>
      </c>
      <c r="H1225" s="70" t="s">
        <v>471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0" t="s">
        <v>720</v>
      </c>
      <c r="H1226" s="70" t="s">
        <v>472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0" t="s">
        <v>721</v>
      </c>
      <c r="H1227" s="70" t="s">
        <v>473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0" t="s">
        <v>722</v>
      </c>
      <c r="H1228" s="70" t="s">
        <v>685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0" t="s">
        <v>723</v>
      </c>
      <c r="H1229" s="70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0" t="s">
        <v>724</v>
      </c>
      <c r="H1230" s="70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0" t="s">
        <v>725</v>
      </c>
      <c r="H1231" s="70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0" t="s">
        <v>726</v>
      </c>
      <c r="H1232" s="70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0" t="s">
        <v>727</v>
      </c>
      <c r="H1233" s="70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0" t="s">
        <v>728</v>
      </c>
      <c r="H1234" s="70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0" t="s">
        <v>729</v>
      </c>
      <c r="H1235" s="70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0" t="s">
        <v>730</v>
      </c>
      <c r="H1236" s="70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0" t="s">
        <v>731</v>
      </c>
      <c r="H1237" s="70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0" t="s">
        <v>732</v>
      </c>
      <c r="H1238" s="70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0" t="s">
        <v>733</v>
      </c>
      <c r="H1239" s="70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0" t="s">
        <v>734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0" t="s">
        <v>720</v>
      </c>
      <c r="H1243" s="70" t="s">
        <v>472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0" t="s">
        <v>721</v>
      </c>
      <c r="H1244" s="70" t="s">
        <v>473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0" t="s">
        <v>722</v>
      </c>
      <c r="H1245" s="70" t="s">
        <v>685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0" t="s">
        <v>720</v>
      </c>
      <c r="H1260" s="70" t="s">
        <v>472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0" t="s">
        <v>721</v>
      </c>
      <c r="H1261" s="70" t="s">
        <v>473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0" t="s">
        <v>722</v>
      </c>
      <c r="H1262" s="70" t="s">
        <v>685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0" t="s">
        <v>720</v>
      </c>
      <c r="H1277" s="70" t="s">
        <v>472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0" t="s">
        <v>721</v>
      </c>
      <c r="H1278" s="70" t="s">
        <v>473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0" t="s">
        <v>722</v>
      </c>
      <c r="H1279" s="70" t="s">
        <v>685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0" t="s">
        <v>720</v>
      </c>
      <c r="H1294" s="70" t="s">
        <v>472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0" t="s">
        <v>721</v>
      </c>
      <c r="H1295" s="70" t="s">
        <v>473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0" t="s">
        <v>722</v>
      </c>
      <c r="H1296" s="70" t="s">
        <v>685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0" t="s">
        <v>734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F13" sqref="F1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1385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1386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43" workbookViewId="0">
      <selection activeCell="B68" sqref="B6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1372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6" sqref="E6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1370</v>
      </c>
      <c r="C4" s="55" t="s">
        <v>1348</v>
      </c>
      <c r="D4" s="55">
        <v>6910</v>
      </c>
      <c r="E4" s="58" t="s">
        <v>1363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opLeftCell="A13" workbookViewId="0">
      <selection activeCell="H41" sqref="H41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1364</v>
      </c>
      <c r="E37" s="76"/>
      <c r="F37" s="58" t="s">
        <v>297</v>
      </c>
      <c r="G37" s="58" t="s">
        <v>1365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2024-09-23T21:14:56Z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