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filterPrivacy="1" codeName="ThisWorkbook"/>
  <xr:revisionPtr revIDLastSave="0" documentId="13_ncr:1_{787D3EC8-FD61-DB48-9E85-C4BF46FD3B57}" xr6:coauthVersionLast="34" xr6:coauthVersionMax="34" xr10:uidLastSave="{00000000-0000-0000-0000-000000000000}"/>
  <bookViews>
    <workbookView xWindow="72000" yWindow="460" windowWidth="38400" windowHeight="21140" activeTab="1" xr2:uid="{00000000-000D-0000-FFFF-FFFF00000000}"/>
  </bookViews>
  <sheets>
    <sheet name="Sheet1" sheetId="1" r:id="rId1"/>
    <sheet name="501029" sheetId="2" r:id="rId2"/>
  </sheets>
  <calcPr calcId="179021"/>
</workbook>
</file>

<file path=xl/calcChain.xml><?xml version="1.0" encoding="utf-8"?>
<calcChain xmlns="http://schemas.openxmlformats.org/spreadsheetml/2006/main">
  <c r="U4" i="1" l="1"/>
  <c r="T4" i="1" s="1"/>
  <c r="Q4" i="1"/>
  <c r="P4" i="1" s="1"/>
  <c r="M4" i="1"/>
  <c r="L4" i="1" s="1"/>
  <c r="I4" i="1"/>
  <c r="H4" i="1" s="1"/>
  <c r="E4" i="1"/>
  <c r="D4" i="1" s="1"/>
  <c r="A4" i="1"/>
  <c r="Q5" i="1" l="1"/>
  <c r="P5" i="1"/>
  <c r="D5" i="1"/>
  <c r="E5" i="1"/>
  <c r="I5" i="1"/>
  <c r="H5" i="1"/>
  <c r="M5" i="1"/>
  <c r="L5" i="1"/>
  <c r="U5" i="1"/>
  <c r="T5" i="1"/>
</calcChain>
</file>

<file path=xl/sharedStrings.xml><?xml version="1.0" encoding="utf-8"?>
<sst xmlns="http://schemas.openxmlformats.org/spreadsheetml/2006/main" count="7" uniqueCount="7">
  <si>
    <t>501029 华宝红利</t>
  </si>
  <si>
    <t>金额</t>
  </si>
  <si>
    <t>份额</t>
  </si>
  <si>
    <t>100032 富国中证红利</t>
  </si>
  <si>
    <t>001052 华夏中证500ETF</t>
  </si>
  <si>
    <t>001051 华夏上证50ETF</t>
  </si>
  <si>
    <t>501050 华夏上证50AH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</si>
</sst>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D6" sqref="A6:D6"/>
    </sheetView>
  </sheetViews>
  <sheetFormatPr baseColWidth="10" defaultRowHeight="16" x14ac:dyDescent="0.2"/>
  <sheetData>
    <row r="1" spans="1:21" x14ac:dyDescent="0.2">
      <c r="C1" t="s">
        <v>0</v>
      </c>
      <c r="D1" t="s">
        <v>1</v>
      </c>
      <c r="E1" t="s">
        <v>2</v>
      </c>
      <c r="G1" t="s">
        <v>3</v>
      </c>
      <c r="K1" t="s">
        <v>4</v>
      </c>
      <c r="O1" t="s">
        <v>5</v>
      </c>
      <c r="S1" t="s">
        <v>6</v>
      </c>
    </row>
    <row r="2" spans="1:21" x14ac:dyDescent="0.2">
      <c r="A2">
        <v>43292</v>
      </c>
      <c r="C2">
        <v>0.93010000000000004</v>
      </c>
      <c r="D2">
        <v>-2000</v>
      </c>
      <c r="E2">
        <v>2148.16</v>
      </c>
      <c r="G2">
        <v>1.022</v>
      </c>
      <c r="H2">
        <v>-2000</v>
      </c>
      <c r="I2">
        <v>1954.01</v>
      </c>
      <c r="K2">
        <v>0.54900000000000004</v>
      </c>
      <c r="L2">
        <v>-3000</v>
      </c>
      <c r="M2">
        <v>5457.92</v>
      </c>
      <c r="O2">
        <v>0.83299999999999996</v>
      </c>
      <c r="P2">
        <v>-3000</v>
      </c>
      <c r="Q2">
        <v>3601.44</v>
      </c>
    </row>
    <row r="3" spans="1:21" x14ac:dyDescent="0.2">
      <c r="A3">
        <v>43314</v>
      </c>
      <c r="C3">
        <v>0.92520000000000002</v>
      </c>
      <c r="D3">
        <v>-4000</v>
      </c>
      <c r="E3">
        <v>4319.07</v>
      </c>
      <c r="G3">
        <v>1.0309999999999999</v>
      </c>
      <c r="H3">
        <v>-4000</v>
      </c>
      <c r="I3">
        <v>3873.92</v>
      </c>
      <c r="K3">
        <v>0.54500000000000004</v>
      </c>
      <c r="L3">
        <v>-6000</v>
      </c>
      <c r="M3">
        <v>10995.98</v>
      </c>
      <c r="S3">
        <v>1.1100000000000001</v>
      </c>
      <c r="T3">
        <v>-3000</v>
      </c>
      <c r="U3">
        <v>2698.66</v>
      </c>
    </row>
    <row r="4" spans="1:21" x14ac:dyDescent="0.2">
      <c r="A4">
        <f ca="1">TODAY()</f>
        <v>43321</v>
      </c>
      <c r="C4">
        <v>0.92110000000000003</v>
      </c>
      <c r="D4">
        <f>E4*C4</f>
        <v>5956.965553</v>
      </c>
      <c r="E4">
        <f>SUM(E2:E3)</f>
        <v>6467.23</v>
      </c>
      <c r="G4">
        <v>1.0189999999999999</v>
      </c>
      <c r="H4">
        <f>I4*G4</f>
        <v>5938.6606699999993</v>
      </c>
      <c r="I4">
        <f>SUM(I2:I3)</f>
        <v>5827.93</v>
      </c>
      <c r="K4">
        <v>0.53800000000000003</v>
      </c>
      <c r="L4">
        <f>M4*K4</f>
        <v>8852.1982000000007</v>
      </c>
      <c r="M4">
        <f>SUM(M2:M3)</f>
        <v>16453.900000000001</v>
      </c>
      <c r="O4">
        <v>0.83299999999999996</v>
      </c>
      <c r="P4">
        <f>Q4*O4</f>
        <v>2999.9995199999998</v>
      </c>
      <c r="Q4">
        <f>SUM(Q2:Q3)</f>
        <v>3601.44</v>
      </c>
      <c r="S4">
        <v>1.101</v>
      </c>
      <c r="T4">
        <f>U4*S4</f>
        <v>2971.2246599999999</v>
      </c>
      <c r="U4">
        <f>SUM(U2:U3)</f>
        <v>2698.66</v>
      </c>
    </row>
    <row r="5" spans="1:21" x14ac:dyDescent="0.2">
      <c r="D5">
        <f>(SUM(D2:D4) )/ -SUM(D2:D3)</f>
        <v>-7.1724078333333333E-3</v>
      </c>
      <c r="E5">
        <f ca="1">XIRR(D2:D4,A2:A4)</f>
        <v>-0.16777348406612874</v>
      </c>
      <c r="H5">
        <f>(SUM(H2:H4) )/ -SUM(H2:H3)</f>
        <v>-1.0223221666666784E-2</v>
      </c>
      <c r="I5">
        <f ca="1">XIRR(H2:H4,A2:A4)</f>
        <v>-0.23078273460268978</v>
      </c>
      <c r="L5">
        <f>(SUM(L2:L4) )/ -SUM(L2:L3)</f>
        <v>-1.6422422222222142E-2</v>
      </c>
      <c r="M5">
        <f ca="1">XIRR(L2:L4,A2:A4)</f>
        <v>-0.34525492265820507</v>
      </c>
      <c r="P5">
        <f>(SUM(P2:P4) )/ -SUM(P2:P3)</f>
        <v>-1.6000000005078619E-7</v>
      </c>
      <c r="Q5">
        <f ca="1">XIRR(P2:P4,A2:A4)</f>
        <v>-2.0116567611694336E-6</v>
      </c>
      <c r="T5">
        <f>(SUM(T2:T4) )/ -SUM(T2:T3)</f>
        <v>-9.591780000000048E-3</v>
      </c>
      <c r="U5">
        <f ca="1">XIRR(T2:T4,A2:A4)</f>
        <v>2.9802322387695314E-9</v>
      </c>
    </row>
  </sheetData>
  <pageMargins left="0.7" right="0.7" top="0.75" bottom="0.75" header="0.3" footer="0.3"/>
  <ignoredErrors>
    <ignoredError sqref="A1:U5 E6:U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D344-0F5C-CF47-B4B4-B3A6D0D6BD60}">
  <dimension ref="A1"/>
  <sheetViews>
    <sheetView tabSelected="1" workbookViewId="0">
      <selection activeCell="C24" sqref="C24"/>
    </sheetView>
  </sheetViews>
  <sheetFormatPr baseColWidth="10" defaultRowHeight="16" x14ac:dyDescent="0.2"/>
  <sheetData>
    <row r="1" spans="1:1" x14ac:dyDescent="0.2">
      <c r="A1" s="1">
        <v>43320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501029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2018-08-06T14:19:25Z</cp:lastPrinted>
  <dcterms:created xsi:type="dcterms:W3CDTF">2015-06-05T18:17:20Z</dcterms:created>
  <dcterms:modified xsi:type="dcterms:W3CDTF">2018-08-09T07:59:52Z</dcterms:modified>
</cp:coreProperties>
</file>