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filterPrivacy="true"/>
  <sheets>
    <sheet name="Sheet1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3">
    <numFmt numFmtId="56" formatCode="&quot;上午/下午 &quot;hh&quot;時&quot;mm&quot;分&quot;ss&quot;秒 &quot;"/>
    <numFmt numFmtId="164" formatCode="yyyy\-mm\-dd;@"/>
    <numFmt numFmtId="165" formatCode="[$¥-804]#,##0.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"/>
  <sheetViews>
    <sheetView workbookViewId="0"/>
  </sheetViews>
  <sheetData>
    <row r="1">
      <c r="C1" t="str">
        <v>501029 华宝红利</v>
      </c>
      <c r="D1" t="str">
        <v>金额</v>
      </c>
      <c r="E1" t="str">
        <v>份额</v>
      </c>
      <c r="G1" t="str">
        <v>100032 富国中证红利</v>
      </c>
      <c r="K1" t="str">
        <v>001052 华夏中证500ETF</v>
      </c>
      <c r="O1" t="str">
        <v>001051 华夏上证50ETF</v>
      </c>
      <c r="S1" t="str">
        <v>501050 华夏上证50AH</v>
      </c>
    </row>
    <row r="2">
      <c r="A2">
        <v>43292</v>
      </c>
      <c r="C2">
        <v>0.9301</v>
      </c>
      <c r="D2">
        <v>-2000</v>
      </c>
      <c r="E2">
        <v>2148.16</v>
      </c>
      <c r="G2">
        <v>1.022</v>
      </c>
      <c r="H2">
        <v>-2000</v>
      </c>
      <c r="I2">
        <v>1954.01</v>
      </c>
      <c r="K2">
        <v>0.549</v>
      </c>
      <c r="L2">
        <v>-3000</v>
      </c>
      <c r="M2">
        <v>5457.92</v>
      </c>
      <c r="O2">
        <v>0.833</v>
      </c>
      <c r="P2">
        <v>-3000</v>
      </c>
      <c r="Q2">
        <v>3601.44</v>
      </c>
    </row>
    <row r="3">
      <c r="A3">
        <v>43314</v>
      </c>
      <c r="C3">
        <v>0.9252</v>
      </c>
      <c r="D3">
        <v>-4000</v>
      </c>
      <c r="E3">
        <v>4319.07</v>
      </c>
      <c r="G3">
        <v>1.031</v>
      </c>
      <c r="H3">
        <v>-4000</v>
      </c>
      <c r="I3">
        <v>3873.92</v>
      </c>
      <c r="K3">
        <v>0.545</v>
      </c>
      <c r="L3">
        <v>-6000</v>
      </c>
      <c r="M3">
        <v>10995.98</v>
      </c>
      <c r="S3">
        <v>1.11</v>
      </c>
      <c r="T3">
        <v>-3000</v>
      </c>
      <c r="U3">
        <v>2698.66</v>
      </c>
    </row>
    <row r="4">
      <c r="A4">
        <f>TODAY()</f>
        <v>43318</v>
      </c>
      <c r="C4">
        <v>0.9211</v>
      </c>
      <c r="D4">
        <f>E4*C4</f>
        <v>5956.965553</v>
      </c>
      <c r="E4">
        <f>SUM(E2:E3)</f>
        <v>6467.23</v>
      </c>
      <c r="G4">
        <v>1.019</v>
      </c>
      <c r="H4">
        <f>I4*G4</f>
        <v>5938.660669999999</v>
      </c>
      <c r="I4">
        <f>SUM(I2:I3)</f>
        <v>5827.93</v>
      </c>
      <c r="K4">
        <v>0.538</v>
      </c>
      <c r="L4">
        <f>M4*K4</f>
        <v>8852.1982</v>
      </c>
      <c r="M4">
        <f>SUM(M2:M3)</f>
        <v>16453.9</v>
      </c>
      <c r="O4">
        <v>0.833</v>
      </c>
      <c r="P4">
        <f>Q4*O4</f>
        <v>2999.99952</v>
      </c>
      <c r="Q4">
        <f>SUM(Q2:Q3)</f>
        <v>3601.44</v>
      </c>
      <c r="S4">
        <v>1.101</v>
      </c>
      <c r="T4">
        <f>U4*S4</f>
        <v>2971.22466</v>
      </c>
      <c r="U4">
        <f>SUM(U2:U3)</f>
        <v>2698.66</v>
      </c>
    </row>
    <row r="5">
      <c r="D5">
        <f>(SUM(D2:D4) )/ -SUM(D2:D3)</f>
        <v>-0.007172407833333333</v>
      </c>
      <c r="E5">
        <f>XIRR(D2:D4,A2:A4)</f>
        <v>-0.20747236683964737</v>
      </c>
      <c r="H5">
        <f>(SUM(H2:H4) )/ -SUM(H2:H3)</f>
        <v>-0.010223221666666784</v>
      </c>
      <c r="I5">
        <f>XIRR(H2:H4,A2:A4)</f>
        <v>-0.28278196975588804</v>
      </c>
      <c r="L5">
        <f>(SUM(L2:L4) )/ -SUM(L2:L3)</f>
        <v>-0.016422422222222142</v>
      </c>
      <c r="M5">
        <f>XIRR(L2:L4,A2:A4)</f>
        <v>-0.41551564261317253</v>
      </c>
      <c r="P5">
        <f>(SUM(P2:P4) )/ -SUM(P2:P3)</f>
        <v>-1.600000000507862e-7</v>
      </c>
      <c r="Q5">
        <f>XIRR(P2:P4,A2:A4)</f>
        <v>-0.0000022441148757934574</v>
      </c>
      <c r="T5">
        <f>(SUM(T2:T4) )/ -SUM(T2:T3)</f>
        <v>-0.009591780000000048</v>
      </c>
      <c r="U5">
        <f>XIRR(T2:T4,A2:A4)</f>
        <v>2.9802322387695314e-9</v>
      </c>
    </row>
    <row r="6">
      <c r="A6" t="str">
        <v>new data</v>
      </c>
      <c r="B6">
        <v>1</v>
      </c>
      <c r="C6">
        <v>2</v>
      </c>
      <c r="D6">
        <v>3</v>
      </c>
    </row>
  </sheetData>
  <pageMargins left="0.7" right="0.7" top="0.75" bottom="0.75" header="0.3" footer="0.3"/>
  <ignoredErrors>
    <ignoredError numberStoredAsText="1" sqref="A1:U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Company/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2018-08-06T14:20:40Z</dcterms:modified>
  <cp:lastPrinted>2018-08-06T14:19:25Z</cp:lastPrinted>
</cp:coreProperties>
</file>