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kuoppa/"/>
    </mc:Choice>
  </mc:AlternateContent>
  <xr:revisionPtr revIDLastSave="0" documentId="13_ncr:1_{8D863B50-DF92-644A-A90B-768E8FECD522}" xr6:coauthVersionLast="36" xr6:coauthVersionMax="36" xr10:uidLastSave="{00000000-0000-0000-0000-000000000000}"/>
  <bookViews>
    <workbookView xWindow="42440" yWindow="6060" windowWidth="19180" windowHeight="15540" xr2:uid="{69E5494E-B5AE-1841-8D6A-2EE441F87A2A}"/>
  </bookViews>
  <sheets>
    <sheet name="Statistik" sheetId="1" r:id="rId1"/>
    <sheet name="Versu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4" i="2"/>
  <c r="K7" i="2"/>
  <c r="L7" i="2"/>
  <c r="J7" i="2"/>
  <c r="I7" i="2"/>
  <c r="J6" i="2"/>
  <c r="K6" i="2"/>
  <c r="L6" i="2"/>
  <c r="J5" i="2"/>
  <c r="K5" i="2"/>
  <c r="L5" i="2"/>
  <c r="I5" i="2"/>
  <c r="I4" i="2"/>
  <c r="J4" i="2"/>
  <c r="L4" i="2"/>
  <c r="P7" i="1"/>
  <c r="N8" i="1"/>
  <c r="M8" i="1"/>
  <c r="O8" i="1"/>
  <c r="P8" i="1"/>
  <c r="N7" i="1"/>
  <c r="O7" i="1"/>
  <c r="M7" i="1"/>
  <c r="N6" i="1"/>
  <c r="O6" i="1"/>
  <c r="P6" i="1"/>
  <c r="M6" i="1"/>
  <c r="O5" i="1"/>
  <c r="P4" i="1"/>
  <c r="N4" i="1"/>
  <c r="O4" i="1"/>
  <c r="M4" i="1"/>
  <c r="M5" i="1" s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N2" i="1"/>
  <c r="O2" i="1"/>
  <c r="P2" i="1"/>
  <c r="M2" i="1"/>
  <c r="N5" i="1" l="1"/>
  <c r="P5" i="1"/>
  <c r="G15" i="1"/>
  <c r="M3" i="1" s="1"/>
  <c r="H15" i="1"/>
  <c r="N3" i="1" s="1"/>
  <c r="J15" i="1"/>
  <c r="P3" i="1" s="1"/>
  <c r="I15" i="1"/>
  <c r="O3" i="1" s="1"/>
</calcChain>
</file>

<file path=xl/sharedStrings.xml><?xml version="1.0" encoding="utf-8"?>
<sst xmlns="http://schemas.openxmlformats.org/spreadsheetml/2006/main" count="35" uniqueCount="18">
  <si>
    <t>Datum</t>
  </si>
  <si>
    <t>AD</t>
  </si>
  <si>
    <t>JC</t>
  </si>
  <si>
    <t>VS</t>
  </si>
  <si>
    <t>O</t>
  </si>
  <si>
    <t>Std.av.</t>
  </si>
  <si>
    <t>Varians</t>
  </si>
  <si>
    <t>Antal deltagande</t>
  </si>
  <si>
    <t>Antal vinster</t>
  </si>
  <si>
    <t>Totala poäng</t>
  </si>
  <si>
    <t>Medelpoäng</t>
  </si>
  <si>
    <t>Medianpoäng</t>
  </si>
  <si>
    <t>V AD</t>
  </si>
  <si>
    <t>V JS</t>
  </si>
  <si>
    <t>V VS</t>
  </si>
  <si>
    <t>V O</t>
  </si>
  <si>
    <t>Protagonist</t>
  </si>
  <si>
    <t>Antagonist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</si>
</sst>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4292E"/>
      <name val="Helvetica"/>
      <family val="2"/>
    </font>
    <font>
      <sz val="12"/>
      <color rgb="FF24292E"/>
      <name val="Calibri"/>
      <family val="2"/>
      <scheme val="minor"/>
    </font>
    <font>
      <b/>
      <sz val="12"/>
      <color rgb="FF24292E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75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/>
    <xf numFmtId="0" fontId="1" fillId="0" borderId="0" xfId="0" applyFont="1" applyFill="1" applyBorder="1" applyAlignment="1"/>
    <xf numFmtId="0" fontId="1" fillId="0" borderId="0" xfId="0" applyFont="1" applyBorder="1" applyAlignment="1">
      <alignment horizontal="right" vertical="center" textRotation="180" wrapText="1"/>
    </xf>
    <xf numFmtId="0" fontId="4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Fill="1" applyBorder="1" applyAlignment="1">
      <alignment wrapText="1"/>
    </xf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A6A4-C4B6-4D4A-B592-8AE050661B15}">
  <dimension ref="A1:W15"/>
  <sheetViews>
    <sheetView tabSelected="1" workbookViewId="0"/>
  </sheetViews>
  <sheetFormatPr baseColWidth="10" defaultRowHeight="16" x14ac:dyDescent="0.2"/>
  <cols>
    <col min="1" max="1" width="15.1640625" bestFit="1" customWidth="1"/>
    <col min="2" max="2" width="5.5" bestFit="1" customWidth="1"/>
    <col min="3" max="3" width="6" bestFit="1" customWidth="1"/>
    <col min="4" max="4" width="5.1640625" bestFit="1" customWidth="1"/>
    <col min="5" max="5" width="6" bestFit="1" customWidth="1"/>
    <col min="6" max="6" width="6.33203125" customWidth="1"/>
    <col min="7" max="7" width="8" bestFit="1" customWidth="1"/>
    <col min="8" max="8" width="7.33203125" bestFit="1" customWidth="1"/>
    <col min="9" max="9" width="7.6640625" bestFit="1" customWidth="1"/>
    <col min="10" max="10" width="7.1640625" bestFit="1" customWidth="1"/>
    <col min="11" max="11" width="6.33203125" customWidth="1"/>
    <col min="12" max="12" width="15.1640625" bestFit="1" customWidth="1"/>
    <col min="13" max="13" width="4.6640625" bestFit="1" customWidth="1"/>
    <col min="14" max="14" width="5.1640625" bestFit="1" customWidth="1"/>
    <col min="15" max="15" width="4.6640625" bestFit="1" customWidth="1"/>
    <col min="16" max="16" width="4.1640625" customWidth="1"/>
    <col min="17" max="17" width="4.5" customWidth="1"/>
    <col min="18" max="18" width="4" customWidth="1"/>
    <col min="19" max="19" width="4.1640625" customWidth="1"/>
    <col min="20" max="20" width="3.6640625" bestFit="1" customWidth="1"/>
    <col min="21" max="22" width="4.1640625" customWidth="1"/>
    <col min="23" max="23" width="4" customWidth="1"/>
  </cols>
  <sheetData>
    <row r="1" spans="1:23" s="8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7" t="s">
        <v>12</v>
      </c>
      <c r="H1" s="7" t="s">
        <v>13</v>
      </c>
      <c r="I1" s="7" t="s">
        <v>14</v>
      </c>
      <c r="J1" s="7" t="s">
        <v>15</v>
      </c>
      <c r="M1" s="7" t="s">
        <v>1</v>
      </c>
      <c r="N1" s="7" t="s">
        <v>2</v>
      </c>
      <c r="O1" s="7" t="s">
        <v>3</v>
      </c>
      <c r="P1" s="7" t="s">
        <v>4</v>
      </c>
      <c r="S1" s="13"/>
      <c r="T1" s="13"/>
      <c r="U1" s="13"/>
      <c r="V1" s="13"/>
      <c r="W1" s="13"/>
    </row>
    <row r="2" spans="1:23" ht="21" x14ac:dyDescent="0.25">
      <c r="A2" s="1">
        <v>43434</v>
      </c>
      <c r="B2" s="2">
        <v>6</v>
      </c>
      <c r="C2" s="2"/>
      <c r="D2" s="2">
        <v>20</v>
      </c>
      <c r="E2" s="2">
        <v>5</v>
      </c>
      <c r="G2" t="b">
        <f>IF($B2&gt;=$C2,IF($B2&gt;=$D2, IF($B2&gt;=$E2,1,FALSE)))</f>
        <v>0</v>
      </c>
      <c r="H2" t="b">
        <f>IF($C2&gt;=$B2,IF($C2&gt;=$D2, IF($C2&gt;=$E2,1,FALSE)))</f>
        <v>0</v>
      </c>
      <c r="I2">
        <f>IF($D2&gt;=$B2,IF($D2&gt;=$C2, IF($D2&gt;=$E2,1,FALSE)))</f>
        <v>1</v>
      </c>
      <c r="J2" t="b">
        <f>IF($E2&gt;=$B2,IF($E2&gt;=$D2, IF($E2&gt;=$C2,1,FALSE)))</f>
        <v>0</v>
      </c>
      <c r="L2" s="5" t="s">
        <v>7</v>
      </c>
      <c r="M2">
        <f>COUNTA(B:B) - 1</f>
        <v>13</v>
      </c>
      <c r="N2">
        <f>COUNTA(C:C) - 1</f>
        <v>10</v>
      </c>
      <c r="O2">
        <f>COUNTA(D:D) - 1</f>
        <v>13</v>
      </c>
      <c r="P2">
        <f>COUNTA(E:E) - 1</f>
        <v>10</v>
      </c>
      <c r="S2" s="6"/>
      <c r="T2" s="6"/>
      <c r="U2" s="6"/>
      <c r="V2" s="6"/>
      <c r="W2" s="6"/>
    </row>
    <row r="3" spans="1:23" ht="21" x14ac:dyDescent="0.25">
      <c r="A3" s="1">
        <v>43441</v>
      </c>
      <c r="B3" s="2">
        <v>13</v>
      </c>
      <c r="C3" s="2"/>
      <c r="D3" s="2">
        <v>16</v>
      </c>
      <c r="E3" s="2">
        <v>4</v>
      </c>
      <c r="G3" t="b">
        <f t="shared" ref="G3:G14" si="0">IF($B3&gt;=$C3,IF($B3&gt;=$D3, IF($B3&gt;=$E3,1,FALSE)))</f>
        <v>0</v>
      </c>
      <c r="H3" t="b">
        <f t="shared" ref="H3:H14" si="1">IF($C3&gt;=$B3,IF($C3&gt;=$D3, IF($C3&gt;=$E3,1,FALSE)))</f>
        <v>0</v>
      </c>
      <c r="I3">
        <f t="shared" ref="I3:I14" si="2">IF($D3&gt;=$B3,IF($D3&gt;=$C3, IF($D3&gt;=$E3,1,FALSE)))</f>
        <v>1</v>
      </c>
      <c r="J3" t="b">
        <f t="shared" ref="J3:J14" si="3">IF($E3&gt;=$B3,IF($E3&gt;=$D3, IF($E3&gt;=$C3,1,FALSE)))</f>
        <v>0</v>
      </c>
      <c r="L3" s="5" t="s">
        <v>8</v>
      </c>
      <c r="M3">
        <f>G15</f>
        <v>4</v>
      </c>
      <c r="N3">
        <f t="shared" ref="N3:P3" si="4">H15</f>
        <v>5</v>
      </c>
      <c r="O3">
        <f t="shared" si="4"/>
        <v>5</v>
      </c>
      <c r="P3">
        <f t="shared" si="4"/>
        <v>1</v>
      </c>
      <c r="S3" s="6"/>
      <c r="T3" s="6"/>
      <c r="U3" s="6"/>
      <c r="V3" s="6"/>
      <c r="W3" s="6"/>
    </row>
    <row r="4" spans="1:23" ht="21" x14ac:dyDescent="0.25">
      <c r="A4" s="1">
        <v>43448</v>
      </c>
      <c r="B4" s="2">
        <v>12</v>
      </c>
      <c r="C4" s="2"/>
      <c r="D4" s="2">
        <v>8</v>
      </c>
      <c r="E4" s="2">
        <v>10</v>
      </c>
      <c r="G4">
        <f t="shared" si="0"/>
        <v>1</v>
      </c>
      <c r="H4" t="b">
        <f t="shared" si="1"/>
        <v>0</v>
      </c>
      <c r="I4" t="b">
        <f t="shared" si="2"/>
        <v>0</v>
      </c>
      <c r="J4" t="b">
        <f t="shared" si="3"/>
        <v>0</v>
      </c>
      <c r="L4" s="5" t="s">
        <v>9</v>
      </c>
      <c r="M4">
        <f>SUM(B:B)</f>
        <v>207</v>
      </c>
      <c r="N4">
        <f t="shared" ref="N4:O4" si="5">SUM(C:C)</f>
        <v>183</v>
      </c>
      <c r="O4">
        <f t="shared" si="5"/>
        <v>198</v>
      </c>
      <c r="P4">
        <f>SUM(E:E)</f>
        <v>88</v>
      </c>
      <c r="S4" s="6"/>
      <c r="T4" s="6"/>
      <c r="U4" s="6"/>
      <c r="V4" s="6"/>
      <c r="W4" s="6"/>
    </row>
    <row r="5" spans="1:23" ht="21" x14ac:dyDescent="0.25">
      <c r="A5" s="1">
        <v>43456</v>
      </c>
      <c r="B5" s="2">
        <v>13</v>
      </c>
      <c r="C5" s="2">
        <v>14</v>
      </c>
      <c r="D5" s="2">
        <v>24</v>
      </c>
      <c r="E5" s="2"/>
      <c r="G5" t="b">
        <f t="shared" si="0"/>
        <v>0</v>
      </c>
      <c r="H5" t="b">
        <f t="shared" si="1"/>
        <v>0</v>
      </c>
      <c r="I5">
        <f t="shared" si="2"/>
        <v>1</v>
      </c>
      <c r="J5" t="b">
        <f t="shared" si="3"/>
        <v>0</v>
      </c>
      <c r="L5" s="5" t="s">
        <v>10</v>
      </c>
      <c r="M5" s="3">
        <f>M4/M2</f>
        <v>15.923076923076923</v>
      </c>
      <c r="N5" s="3">
        <f>N4/N2</f>
        <v>18.3</v>
      </c>
      <c r="O5" s="3">
        <f t="shared" ref="N5:P5" si="6">O4/O2</f>
        <v>15.23076923076923</v>
      </c>
      <c r="P5" s="3">
        <f t="shared" si="6"/>
        <v>8.8000000000000007</v>
      </c>
      <c r="S5" s="6"/>
      <c r="T5" s="6"/>
      <c r="U5" s="6"/>
      <c r="V5" s="6"/>
      <c r="W5" s="6"/>
    </row>
    <row r="6" spans="1:23" ht="21" x14ac:dyDescent="0.25">
      <c r="A6" s="1">
        <v>43462</v>
      </c>
      <c r="B6" s="2">
        <v>36</v>
      </c>
      <c r="C6" s="2">
        <v>36</v>
      </c>
      <c r="D6" s="2">
        <v>7</v>
      </c>
      <c r="E6" s="2">
        <v>12</v>
      </c>
      <c r="G6">
        <f t="shared" si="0"/>
        <v>1</v>
      </c>
      <c r="H6">
        <f t="shared" si="1"/>
        <v>1</v>
      </c>
      <c r="I6" t="b">
        <f t="shared" si="2"/>
        <v>0</v>
      </c>
      <c r="J6" t="b">
        <f t="shared" si="3"/>
        <v>0</v>
      </c>
      <c r="L6" s="5" t="s">
        <v>11</v>
      </c>
      <c r="M6">
        <f>MEDIAN(B2:B14)</f>
        <v>13</v>
      </c>
      <c r="N6">
        <f t="shared" ref="N6:P6" si="7">MEDIAN(C2:C14)</f>
        <v>16.5</v>
      </c>
      <c r="O6">
        <f t="shared" si="7"/>
        <v>16</v>
      </c>
      <c r="P6">
        <f t="shared" si="7"/>
        <v>8</v>
      </c>
      <c r="S6" s="6"/>
      <c r="T6" s="6"/>
      <c r="U6" s="6"/>
      <c r="V6" s="6"/>
      <c r="W6" s="6"/>
    </row>
    <row r="7" spans="1:23" ht="21" customHeight="1" x14ac:dyDescent="0.25">
      <c r="A7" s="1">
        <v>43469</v>
      </c>
      <c r="B7" s="2">
        <v>16</v>
      </c>
      <c r="C7" s="2">
        <v>16</v>
      </c>
      <c r="D7" s="2">
        <v>15</v>
      </c>
      <c r="E7" s="2">
        <v>1</v>
      </c>
      <c r="G7">
        <f t="shared" si="0"/>
        <v>1</v>
      </c>
      <c r="H7">
        <f t="shared" si="1"/>
        <v>1</v>
      </c>
      <c r="I7" t="b">
        <f t="shared" si="2"/>
        <v>0</v>
      </c>
      <c r="J7" t="b">
        <f t="shared" si="3"/>
        <v>0</v>
      </c>
      <c r="L7" s="5" t="s">
        <v>5</v>
      </c>
      <c r="M7" s="3">
        <f>STDEV(B2:B14)</f>
        <v>7.6426602966674126</v>
      </c>
      <c r="N7" s="3">
        <f t="shared" ref="N7:P7" si="8">STDEV(C2:C14)</f>
        <v>8.124722217473721</v>
      </c>
      <c r="O7" s="3">
        <f t="shared" si="8"/>
        <v>6.5593933428054934</v>
      </c>
      <c r="P7" s="3">
        <f>STDEV(E2:E14)</f>
        <v>7.1925887782726283</v>
      </c>
      <c r="S7" s="14"/>
      <c r="T7" s="9"/>
      <c r="U7" s="9"/>
      <c r="V7" s="9"/>
      <c r="W7" s="9"/>
    </row>
    <row r="8" spans="1:23" ht="21" x14ac:dyDescent="0.25">
      <c r="A8" s="1">
        <v>43476</v>
      </c>
      <c r="B8" s="2">
        <v>17</v>
      </c>
      <c r="C8" s="2">
        <v>5</v>
      </c>
      <c r="D8" s="2">
        <v>20</v>
      </c>
      <c r="E8" s="2">
        <v>27</v>
      </c>
      <c r="G8" t="b">
        <f t="shared" si="0"/>
        <v>0</v>
      </c>
      <c r="H8" t="b">
        <f t="shared" si="1"/>
        <v>0</v>
      </c>
      <c r="I8" t="b">
        <f t="shared" si="2"/>
        <v>0</v>
      </c>
      <c r="J8">
        <f t="shared" si="3"/>
        <v>1</v>
      </c>
      <c r="L8" s="5" t="s">
        <v>6</v>
      </c>
      <c r="M8" s="4">
        <f>VAR(B2:B14)</f>
        <v>58.41025641025643</v>
      </c>
      <c r="N8" s="4">
        <f>VAR(C2:C14)</f>
        <v>66.011111111111106</v>
      </c>
      <c r="O8" s="4">
        <f t="shared" ref="O8:P8" si="9">VAR(D2:D14)</f>
        <v>43.025641025641029</v>
      </c>
      <c r="P8" s="4">
        <f t="shared" si="9"/>
        <v>51.733333333333334</v>
      </c>
      <c r="S8" s="9"/>
      <c r="T8" s="9"/>
      <c r="U8" s="9"/>
      <c r="V8" s="9"/>
      <c r="W8" s="9"/>
    </row>
    <row r="9" spans="1:23" ht="21" x14ac:dyDescent="0.25">
      <c r="A9" s="1">
        <v>43483</v>
      </c>
      <c r="B9" s="2">
        <v>11</v>
      </c>
      <c r="C9" s="2">
        <v>20</v>
      </c>
      <c r="D9" s="2">
        <v>10</v>
      </c>
      <c r="E9" s="2">
        <v>4</v>
      </c>
      <c r="G9" t="b">
        <f t="shared" si="0"/>
        <v>0</v>
      </c>
      <c r="H9">
        <f t="shared" si="1"/>
        <v>1</v>
      </c>
      <c r="I9" t="b">
        <f t="shared" si="2"/>
        <v>0</v>
      </c>
      <c r="J9" t="b">
        <f t="shared" si="3"/>
        <v>0</v>
      </c>
      <c r="S9" s="9"/>
      <c r="T9" s="9"/>
      <c r="U9" s="9"/>
      <c r="V9" s="9"/>
      <c r="W9" s="9"/>
    </row>
    <row r="10" spans="1:23" ht="21" x14ac:dyDescent="0.25">
      <c r="A10" s="1">
        <v>43490</v>
      </c>
      <c r="B10" s="2">
        <v>9</v>
      </c>
      <c r="C10" s="2">
        <v>24</v>
      </c>
      <c r="D10" s="2">
        <v>5</v>
      </c>
      <c r="E10" s="2">
        <v>8</v>
      </c>
      <c r="G10" t="b">
        <f t="shared" si="0"/>
        <v>0</v>
      </c>
      <c r="H10">
        <f t="shared" si="1"/>
        <v>1</v>
      </c>
      <c r="I10" t="b">
        <f t="shared" si="2"/>
        <v>0</v>
      </c>
      <c r="J10" t="b">
        <f t="shared" si="3"/>
        <v>0</v>
      </c>
    </row>
    <row r="11" spans="1:23" ht="21" x14ac:dyDescent="0.25">
      <c r="A11" s="1">
        <v>43497</v>
      </c>
      <c r="B11" s="2">
        <v>22</v>
      </c>
      <c r="C11" s="2">
        <v>14</v>
      </c>
      <c r="D11" s="2">
        <v>24</v>
      </c>
      <c r="E11" s="2"/>
      <c r="G11" t="b">
        <f t="shared" si="0"/>
        <v>0</v>
      </c>
      <c r="H11" t="b">
        <f t="shared" si="1"/>
        <v>0</v>
      </c>
      <c r="I11">
        <f t="shared" si="2"/>
        <v>1</v>
      </c>
      <c r="J11" t="b">
        <f t="shared" si="3"/>
        <v>0</v>
      </c>
    </row>
    <row r="12" spans="1:23" ht="21" x14ac:dyDescent="0.25">
      <c r="A12" s="1">
        <v>43504</v>
      </c>
      <c r="B12" s="2">
        <v>18</v>
      </c>
      <c r="C12" s="2">
        <v>15</v>
      </c>
      <c r="D12" s="2">
        <v>19</v>
      </c>
      <c r="E12" s="2">
        <v>8</v>
      </c>
      <c r="G12" t="b">
        <f t="shared" si="0"/>
        <v>0</v>
      </c>
      <c r="H12" t="b">
        <f t="shared" si="1"/>
        <v>0</v>
      </c>
      <c r="I12">
        <f t="shared" si="2"/>
        <v>1</v>
      </c>
      <c r="J12" t="b">
        <f t="shared" si="3"/>
        <v>0</v>
      </c>
    </row>
    <row r="13" spans="1:23" ht="21" x14ac:dyDescent="0.25">
      <c r="A13" s="1">
        <v>43511</v>
      </c>
      <c r="B13" s="2">
        <v>12</v>
      </c>
      <c r="C13" s="2">
        <v>22</v>
      </c>
      <c r="D13" s="2">
        <v>10</v>
      </c>
      <c r="E13" s="2">
        <v>9</v>
      </c>
      <c r="G13" t="b">
        <f t="shared" si="0"/>
        <v>0</v>
      </c>
      <c r="H13">
        <f t="shared" si="1"/>
        <v>1</v>
      </c>
      <c r="I13" t="b">
        <f t="shared" si="2"/>
        <v>0</v>
      </c>
      <c r="J13" t="b">
        <f t="shared" si="3"/>
        <v>0</v>
      </c>
    </row>
    <row r="14" spans="1:23" ht="21" x14ac:dyDescent="0.25">
      <c r="A14" s="1">
        <v>43518</v>
      </c>
      <c r="B14" s="2">
        <v>22</v>
      </c>
      <c r="C14" s="2">
        <v>17</v>
      </c>
      <c r="D14" s="2">
        <v>20</v>
      </c>
      <c r="E14" s="2"/>
      <c r="G14">
        <f t="shared" si="0"/>
        <v>1</v>
      </c>
      <c r="H14" t="b">
        <f t="shared" si="1"/>
        <v>0</v>
      </c>
      <c r="I14" t="b">
        <f t="shared" si="2"/>
        <v>0</v>
      </c>
      <c r="J14" t="b">
        <f t="shared" si="3"/>
        <v>0</v>
      </c>
    </row>
    <row r="15" spans="1:23" x14ac:dyDescent="0.2">
      <c r="G15">
        <f>SUM(G2:G14)</f>
        <v>4</v>
      </c>
      <c r="H15">
        <f t="shared" ref="H15:J15" si="10">SUM(H2:H14)</f>
        <v>5</v>
      </c>
      <c r="I15">
        <f t="shared" si="10"/>
        <v>5</v>
      </c>
      <c r="J15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1C5B-A600-5D48-8660-C8CA15664FDC}">
  <dimension ref="A1:L14"/>
  <sheetViews>
    <sheetView workbookViewId="0"/>
  </sheetViews>
  <sheetFormatPr baseColWidth="10" defaultRowHeight="16" x14ac:dyDescent="0.2"/>
  <cols>
    <col min="1" max="1" width="15.1640625" bestFit="1" customWidth="1"/>
    <col min="2" max="5" width="5.83203125" customWidth="1"/>
    <col min="7" max="12" width="4.1640625" customWidth="1"/>
  </cols>
  <sheetData>
    <row r="1" spans="1:1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12" ht="21" x14ac:dyDescent="0.25">
      <c r="A2" s="1">
        <v>43434</v>
      </c>
      <c r="B2" s="2">
        <v>6</v>
      </c>
      <c r="C2" s="2"/>
      <c r="D2" s="2">
        <v>20</v>
      </c>
      <c r="E2" s="2">
        <v>5</v>
      </c>
      <c r="G2" s="8"/>
      <c r="H2" s="8"/>
      <c r="I2" s="11" t="s">
        <v>17</v>
      </c>
      <c r="J2" s="11"/>
      <c r="K2" s="11"/>
      <c r="L2" s="11"/>
    </row>
    <row r="3" spans="1:12" ht="21" x14ac:dyDescent="0.25">
      <c r="A3" s="1">
        <v>43441</v>
      </c>
      <c r="B3" s="2">
        <v>13</v>
      </c>
      <c r="C3" s="2"/>
      <c r="D3" s="2">
        <v>16</v>
      </c>
      <c r="E3" s="2">
        <v>4</v>
      </c>
      <c r="H3" s="6"/>
      <c r="I3" s="12" t="s">
        <v>1</v>
      </c>
      <c r="J3" s="12" t="s">
        <v>2</v>
      </c>
      <c r="K3" s="12" t="s">
        <v>3</v>
      </c>
      <c r="L3" s="12" t="s">
        <v>4</v>
      </c>
    </row>
    <row r="4" spans="1:12" ht="21" x14ac:dyDescent="0.25">
      <c r="A4" s="1">
        <v>43448</v>
      </c>
      <c r="B4" s="2">
        <v>12</v>
      </c>
      <c r="C4" s="2"/>
      <c r="D4" s="2">
        <v>8</v>
      </c>
      <c r="E4" s="2">
        <v>10</v>
      </c>
      <c r="G4" s="10" t="s">
        <v>16</v>
      </c>
      <c r="H4" s="12" t="s">
        <v>1</v>
      </c>
      <c r="I4" s="15">
        <f>SUMPRODUCT(--($B$2:$B$14&gt;B$2:B$14),--($B$2:$B$14&lt;&gt;""),--(B$2:B$14&lt;&gt;""))</f>
        <v>0</v>
      </c>
      <c r="J4" s="15">
        <f t="shared" ref="J4:L4" si="0">SUMPRODUCT(--($B$2:$B$14&gt;C$2:C$14),--($B$2:$B$14&lt;&gt;""),--(C$2:C$14&lt;&gt;""))</f>
        <v>4</v>
      </c>
      <c r="K4" s="15">
        <f>SUMPRODUCT(--($B$2:$B$14&gt;D$2:D$14),--($B$2:$B$14&lt;&gt;""),--(D$2:D$14&lt;&gt;""))</f>
        <v>7</v>
      </c>
      <c r="L4" s="15">
        <f t="shared" si="0"/>
        <v>9</v>
      </c>
    </row>
    <row r="5" spans="1:12" ht="21" x14ac:dyDescent="0.25">
      <c r="A5" s="1">
        <v>43456</v>
      </c>
      <c r="B5" s="2">
        <v>13</v>
      </c>
      <c r="C5" s="2">
        <v>14</v>
      </c>
      <c r="D5" s="2">
        <v>24</v>
      </c>
      <c r="E5" s="2"/>
      <c r="G5" s="10"/>
      <c r="H5" s="12" t="s">
        <v>2</v>
      </c>
      <c r="I5" s="15">
        <f>SUMPRODUCT(--($C$2:$C$14&gt;B$2:B$14),--($C$2:$C$14&lt;&gt;""),--(B$2:B$14&lt;&gt;""))</f>
        <v>4</v>
      </c>
      <c r="J5" s="15">
        <f t="shared" ref="J5:L5" si="1">SUMPRODUCT(--($C$2:$C$14&gt;C$2:C$14),--($C$2:$C$14&lt;&gt;""),--(C$2:C$14&lt;&gt;""))</f>
        <v>0</v>
      </c>
      <c r="K5" s="15">
        <f t="shared" si="1"/>
        <v>5</v>
      </c>
      <c r="L5" s="15">
        <f t="shared" si="1"/>
        <v>6</v>
      </c>
    </row>
    <row r="6" spans="1:12" ht="21" x14ac:dyDescent="0.25">
      <c r="A6" s="1">
        <v>43462</v>
      </c>
      <c r="B6" s="2">
        <v>36</v>
      </c>
      <c r="C6" s="2">
        <v>36</v>
      </c>
      <c r="D6" s="2">
        <v>7</v>
      </c>
      <c r="E6" s="2">
        <v>12</v>
      </c>
      <c r="G6" s="10"/>
      <c r="H6" s="12" t="s">
        <v>3</v>
      </c>
      <c r="I6" s="15">
        <f>SUMPRODUCT(--($D$2:$D$14&gt;B$2:B$14),--($D$2:$D$14&lt;&gt;""),--(B$2:B$14&lt;&gt;""))</f>
        <v>6</v>
      </c>
      <c r="J6" s="15">
        <f t="shared" ref="J6:L6" si="2">SUMPRODUCT(--($D$2:$D$14&gt;C$2:C$14),--($D$2:$D$14&lt;&gt;""),--(C$2:C$14&lt;&gt;""))</f>
        <v>5</v>
      </c>
      <c r="K6" s="15">
        <f t="shared" si="2"/>
        <v>0</v>
      </c>
      <c r="L6" s="15">
        <f t="shared" si="2"/>
        <v>6</v>
      </c>
    </row>
    <row r="7" spans="1:12" ht="21" x14ac:dyDescent="0.25">
      <c r="A7" s="1">
        <v>43469</v>
      </c>
      <c r="B7" s="2">
        <v>16</v>
      </c>
      <c r="C7" s="2">
        <v>16</v>
      </c>
      <c r="D7" s="2">
        <v>15</v>
      </c>
      <c r="E7" s="2">
        <v>1</v>
      </c>
      <c r="G7" s="10"/>
      <c r="H7" s="12" t="s">
        <v>4</v>
      </c>
      <c r="I7" s="15">
        <f>SUMPRODUCT(--($E$2:$E$14&gt;B$2:B$14),--($E$2:$E$14&lt;&gt;""),--(B$2:B$14&lt;&gt;""))</f>
        <v>1</v>
      </c>
      <c r="J7" s="15">
        <f t="shared" ref="J7:K7" si="3">SUMPRODUCT(--($E$2:$E$14&gt;C$2:C$14),--($E$2:$E$14&lt;&gt;""),--(C$2:C$14&lt;&gt;""))</f>
        <v>1</v>
      </c>
      <c r="K7" s="15">
        <f>SUMPRODUCT(--($E$2:$E$14&gt;D$2:D$14),--($E$2:$E$14&lt;&gt;""),--(D$2:D$14&lt;&gt;""))</f>
        <v>4</v>
      </c>
      <c r="L7" s="15">
        <f>SUMPRODUCT(--($E$2:$E$14&gt;E$2:E$14),--($E$2:$E$14&lt;&gt;""),--(E$2:E$14&lt;&gt;""))</f>
        <v>0</v>
      </c>
    </row>
    <row r="8" spans="1:12" ht="21" x14ac:dyDescent="0.25">
      <c r="A8" s="1">
        <v>43476</v>
      </c>
      <c r="B8" s="2">
        <v>17</v>
      </c>
      <c r="C8" s="2">
        <v>5</v>
      </c>
      <c r="D8" s="2">
        <v>20</v>
      </c>
      <c r="E8" s="2">
        <v>27</v>
      </c>
      <c r="H8" s="6"/>
      <c r="I8" s="6"/>
      <c r="J8" s="6"/>
      <c r="K8" s="6"/>
      <c r="L8" s="6"/>
    </row>
    <row r="9" spans="1:12" ht="21" x14ac:dyDescent="0.25">
      <c r="A9" s="1">
        <v>43483</v>
      </c>
      <c r="B9" s="2">
        <v>11</v>
      </c>
      <c r="C9" s="2">
        <v>20</v>
      </c>
      <c r="D9" s="2">
        <v>10</v>
      </c>
      <c r="E9" s="2">
        <v>4</v>
      </c>
    </row>
    <row r="10" spans="1:12" ht="21" x14ac:dyDescent="0.25">
      <c r="A10" s="1">
        <v>43490</v>
      </c>
      <c r="B10" s="2">
        <v>9</v>
      </c>
      <c r="C10" s="2">
        <v>24</v>
      </c>
      <c r="D10" s="2">
        <v>5</v>
      </c>
      <c r="E10" s="2">
        <v>8</v>
      </c>
    </row>
    <row r="11" spans="1:12" ht="21" x14ac:dyDescent="0.25">
      <c r="A11" s="1">
        <v>43497</v>
      </c>
      <c r="B11" s="2">
        <v>22</v>
      </c>
      <c r="C11" s="2">
        <v>14</v>
      </c>
      <c r="D11" s="2">
        <v>24</v>
      </c>
      <c r="E11" s="2"/>
    </row>
    <row r="12" spans="1:12" ht="21" x14ac:dyDescent="0.25">
      <c r="A12" s="1">
        <v>43504</v>
      </c>
      <c r="B12" s="2">
        <v>18</v>
      </c>
      <c r="C12" s="2">
        <v>15</v>
      </c>
      <c r="D12" s="2">
        <v>19</v>
      </c>
      <c r="E12" s="2">
        <v>8</v>
      </c>
    </row>
    <row r="13" spans="1:12" ht="21" x14ac:dyDescent="0.25">
      <c r="A13" s="1">
        <v>43511</v>
      </c>
      <c r="B13" s="2">
        <v>12</v>
      </c>
      <c r="C13" s="2">
        <v>22</v>
      </c>
      <c r="D13" s="2">
        <v>10</v>
      </c>
      <c r="E13" s="2">
        <v>9</v>
      </c>
    </row>
    <row r="14" spans="1:12" ht="21" x14ac:dyDescent="0.25">
      <c r="A14" s="1">
        <v>43518</v>
      </c>
      <c r="B14" s="2">
        <v>22</v>
      </c>
      <c r="C14" s="2">
        <v>17</v>
      </c>
      <c r="D14" s="2">
        <v>20</v>
      </c>
      <c r="E14" s="2"/>
    </row>
  </sheetData>
  <mergeCells count="2">
    <mergeCell ref="G4:G7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Statistik</vt:lpstr>
      <vt:lpstr>Versus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2019-02-24T23:28:59Z</dcterms:created>
  <dcterms:modified xsi:type="dcterms:W3CDTF">2019-02-25T00:50:06Z</dcterms:modified>
</cp:coreProperties>
</file>