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AppData\Roaming\Microsoft\Excel\"/>
    </mc:Choice>
  </mc:AlternateContent>
  <xr:revisionPtr revIDLastSave="0" documentId="13_ncr:1_{D4694BE2-D1B0-4AED-954B-0711A673A651}" xr6:coauthVersionLast="47" xr6:coauthVersionMax="47" xr10:uidLastSave="{00000000-0000-0000-0000-000000000000}"/>
  <bookViews>
    <workbookView xWindow="-120" yWindow="-120" windowWidth="29040" windowHeight="15990" activeTab="1" xr2:uid="{AAF25CB7-A78C-415C-9739-9ABAD51DF154}"/>
  </bookViews>
  <sheets>
    <sheet name="Monthly Budget" sheetId="9" r:id="rId1"/>
    <sheet name="Dashboard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9" l="1"/>
  <c r="C28" i="9" s="1"/>
  <c r="K28" i="9"/>
  <c r="G28" i="9"/>
  <c r="K26" i="9"/>
  <c r="G26" i="9"/>
  <c r="K25" i="9"/>
  <c r="G25" i="9"/>
  <c r="C25" i="9"/>
  <c r="K24" i="9"/>
  <c r="G24" i="9"/>
  <c r="C24" i="9"/>
  <c r="K23" i="9"/>
  <c r="G23" i="9"/>
  <c r="P4" i="9"/>
  <c r="O4" i="9"/>
  <c r="P3" i="9"/>
  <c r="O3" i="9"/>
  <c r="C26" i="9" l="1"/>
</calcChain>
</file>

<file path=xl/sharedStrings.xml><?xml version="1.0" encoding="utf-8"?>
<sst xmlns="http://schemas.openxmlformats.org/spreadsheetml/2006/main" count="76" uniqueCount="30">
  <si>
    <t>Monthly Budget</t>
  </si>
  <si>
    <t>Net Income</t>
  </si>
  <si>
    <t>Bills</t>
  </si>
  <si>
    <t>Health Insurance</t>
  </si>
  <si>
    <t>Bills:</t>
  </si>
  <si>
    <t>Car Insurance</t>
  </si>
  <si>
    <t>Rent</t>
  </si>
  <si>
    <t>Power</t>
  </si>
  <si>
    <t>Internet</t>
  </si>
  <si>
    <t>Phone</t>
  </si>
  <si>
    <t>Gas</t>
  </si>
  <si>
    <t>Student</t>
  </si>
  <si>
    <t>Car</t>
  </si>
  <si>
    <t>Total Amount:</t>
  </si>
  <si>
    <t>Total Liquid:</t>
  </si>
  <si>
    <t>Expenses:</t>
  </si>
  <si>
    <t>Groceries</t>
  </si>
  <si>
    <t>Eating out</t>
  </si>
  <si>
    <t>Expenses</t>
  </si>
  <si>
    <t>Savings</t>
  </si>
  <si>
    <t>Subscriptions</t>
  </si>
  <si>
    <t>Months Left:</t>
  </si>
  <si>
    <t>Cost</t>
  </si>
  <si>
    <t>Item</t>
  </si>
  <si>
    <t>Installments:</t>
  </si>
  <si>
    <t>Total</t>
  </si>
  <si>
    <t>Loan:</t>
  </si>
  <si>
    <t>Normal Budget:</t>
  </si>
  <si>
    <t>Maximum Savings Budget:</t>
  </si>
  <si>
    <t>Maximum Car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</si>
</sst>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2" fontId="0" fillId="2" borderId="0" xfId="1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  <xf numFmtId="4" fontId="0" fillId="2" borderId="0" xfId="0" applyNumberFormat="1" applyFill="1"/>
    <xf numFmtId="0" fontId="0" fillId="7" borderId="0" xfId="0" applyFill="1" applyAlignment="1">
      <alignment horizontal="right"/>
    </xf>
    <xf numFmtId="2" fontId="0" fillId="6" borderId="0" xfId="0" applyNumberFormat="1" applyFill="1"/>
    <xf numFmtId="0" fontId="0" fillId="8" borderId="0" xfId="0" applyFill="1"/>
    <xf numFmtId="4" fontId="0" fillId="8" borderId="0" xfId="0" applyNumberFormat="1" applyFill="1"/>
    <xf numFmtId="0" fontId="0" fillId="9" borderId="0" xfId="0" applyFill="1"/>
    <xf numFmtId="0" fontId="0" fillId="9" borderId="0" xfId="0" applyFill="1" applyAlignment="1">
      <alignment horizontal="right"/>
    </xf>
    <xf numFmtId="4" fontId="0" fillId="9" borderId="0" xfId="0" applyNumberFormat="1" applyFill="1"/>
    <xf numFmtId="1" fontId="0" fillId="9" borderId="0" xfId="0" applyNumberFormat="1" applyFill="1"/>
    <xf numFmtId="0" fontId="2" fillId="0" borderId="0" xfId="0" applyFont="1"/>
    <xf numFmtId="2" fontId="0" fillId="9" borderId="0" xfId="0" applyNumberFormat="1" applyFill="1"/>
    <xf numFmtId="0" fontId="0" fillId="10" borderId="0" xfId="0" applyFill="1"/>
    <xf numFmtId="4" fontId="0" fillId="10" borderId="0" xfId="0" applyNumberFormat="1" applyFill="1"/>
    <xf numFmtId="0" fontId="0" fillId="11" borderId="0" xfId="0" applyFill="1"/>
    <xf numFmtId="4" fontId="0" fillId="11" borderId="0" xfId="0" applyNumberForma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>
                    <a:alpha val="82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Costs by Maximum Car Payment</a:t>
            </a:r>
          </a:p>
        </c:rich>
      </c:tx>
      <c:layout>
        <c:manualLayout>
          <c:xMode val="edge"/>
          <c:yMode val="edge"/>
          <c:x val="0.15590266841644795"/>
          <c:y val="7.2017854936401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>
                  <a:alpha val="82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139610673665793"/>
          <c:y val="0.17374999999999999"/>
          <c:w val="0.39609689413823274"/>
          <c:h val="0.66016149023038784"/>
        </c:manualLayout>
      </c:layout>
      <c:pieChart>
        <c:varyColors val="1"/>
        <c:ser>
          <c:idx val="0"/>
          <c:order val="0"/>
          <c:explosion val="28"/>
          <c:dPt>
            <c:idx val="0"/>
            <c:bubble3D val="0"/>
            <c:explosion val="3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CE-4C49-9B71-664DCA7B84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CE-4C49-9B71-664DCA7B84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CE-4C49-9B71-664DCA7B8445}"/>
              </c:ext>
            </c:extLst>
          </c:dPt>
          <c:dLbls>
            <c:dLbl>
              <c:idx val="1"/>
              <c:layout>
                <c:manualLayout>
                  <c:x val="8.9135853863134315E-2"/>
                  <c:y val="0.121846868491755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CE-4C49-9B71-664DCA7B8445}"/>
                </c:ext>
              </c:extLst>
            </c:dLbl>
            <c:dLbl>
              <c:idx val="2"/>
              <c:layout>
                <c:manualLayout>
                  <c:x val="4.5041171996428452E-2"/>
                  <c:y val="6.0465152371634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CE-4C49-9B71-664DCA7B84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t" anchorCtr="0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alpha val="82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'Monthly Budget'!$J$23:$J$25</c:f>
              <c:strCache>
                <c:ptCount val="3"/>
                <c:pt idx="0">
                  <c:v>Bills</c:v>
                </c:pt>
                <c:pt idx="1">
                  <c:v>Expenses</c:v>
                </c:pt>
                <c:pt idx="2">
                  <c:v>Savings</c:v>
                </c:pt>
              </c:strCache>
            </c:strRef>
          </c:cat>
          <c:val>
            <c:numRef>
              <c:f>'Monthly Budget'!$K$23:$K$25</c:f>
              <c:numCache>
                <c:formatCode>General</c:formatCode>
                <c:ptCount val="3"/>
                <c:pt idx="0" formatCode="#,##0.00">
                  <c:v>1967.38</c:v>
                </c:pt>
                <c:pt idx="1">
                  <c:v>444.87</c:v>
                </c:pt>
                <c:pt idx="2" formatCode="0.0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CE-4C49-9B71-664DCA7B84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alpha val="82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tile tx="0" ty="0" sx="100000" sy="100000" flip="none" algn="tl"/>
    </a:blipFill>
    <a:ln>
      <a:solidFill>
        <a:schemeClr val="accent2"/>
      </a:solidFill>
    </a:ln>
    <a:effectLst/>
  </c:spPr>
  <c:txPr>
    <a:bodyPr rot="0" anchor="ctr" anchorCtr="0"/>
    <a:lstStyle/>
    <a:p>
      <a:pPr>
        <a:defRPr>
          <a:solidFill>
            <a:schemeClr val="tx1">
              <a:alpha val="82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 Costs Between Budgets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 w="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753408144540027E-2"/>
          <c:y val="0.10227574236508544"/>
          <c:w val="0.88664562131163815"/>
          <c:h val="0.5885029978604391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'Monthly Budget'!$B$23</c:f>
              <c:strCache>
                <c:ptCount val="1"/>
                <c:pt idx="0">
                  <c:v>Bills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('Monthly Budget'!$C$23,'Monthly Budget'!$G$23,'Monthly Budget'!$K$23)</c:f>
              <c:numCache>
                <c:formatCode>#,##0.00</c:formatCode>
                <c:ptCount val="3"/>
                <c:pt idx="0">
                  <c:v>1615.94</c:v>
                </c:pt>
                <c:pt idx="1">
                  <c:v>1615.94</c:v>
                </c:pt>
                <c:pt idx="2">
                  <c:v>1967.38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3-4B8A-8A8D-E0E12ABB7AE4}"/>
            </c:ext>
          </c:extLst>
        </c:ser>
        <c:ser>
          <c:idx val="1"/>
          <c:order val="1"/>
          <c:tx>
            <c:strRef>
              <c:f>'Monthly Budget'!$B$24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('Monthly Budget'!$C$24,'Monthly Budget'!$G$24,'Monthly Budget'!$K$24)</c:f>
              <c:numCache>
                <c:formatCode>General</c:formatCode>
                <c:ptCount val="3"/>
                <c:pt idx="0">
                  <c:v>524.87</c:v>
                </c:pt>
                <c:pt idx="1">
                  <c:v>389.97</c:v>
                </c:pt>
                <c:pt idx="2">
                  <c:v>444.87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3-4B8A-8A8D-E0E12ABB7AE4}"/>
            </c:ext>
          </c:extLst>
        </c:ser>
        <c:ser>
          <c:idx val="2"/>
          <c:order val="2"/>
          <c:tx>
            <c:strRef>
              <c:f>'Monthly Budget'!$B$25</c:f>
              <c:strCache>
                <c:ptCount val="1"/>
                <c:pt idx="0">
                  <c:v>Savings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('Monthly Budget'!$C$25,'Monthly Budget'!$G$25,'Monthly Budget'!$K$25)</c:f>
              <c:numCache>
                <c:formatCode>0.00</c:formatCode>
                <c:ptCount val="3"/>
                <c:pt idx="0">
                  <c:v>200</c:v>
                </c:pt>
                <c:pt idx="1">
                  <c:v>450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3-4B8A-8A8D-E0E12ABB7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91348896"/>
        <c:axId val="591351056"/>
        <c:axId val="0"/>
      </c:bar3DChart>
      <c:catAx>
        <c:axId val="59134889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51056"/>
        <c:crosses val="autoZero"/>
        <c:auto val="0"/>
        <c:lblAlgn val="ctr"/>
        <c:lblOffset val="100"/>
        <c:noMultiLvlLbl val="0"/>
      </c:catAx>
      <c:valAx>
        <c:axId val="5913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48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lumMod val="67000"/>
          </a:schemeClr>
        </a:gs>
        <a:gs pos="48000">
          <a:schemeClr val="accent3">
            <a:lumMod val="97000"/>
            <a:lumOff val="3000"/>
          </a:schemeClr>
        </a:gs>
        <a:gs pos="100000">
          <a:schemeClr val="accent3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0"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336176</xdr:colOff>
      <xdr:row>17</xdr:row>
      <xdr:rowOff>112058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84A41BF-93F0-0E5A-F129-80CBECD54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323462</xdr:colOff>
      <xdr:row>0</xdr:row>
      <xdr:rowOff>0</xdr:rowOff>
    </xdr:from>
    <xdr:to>
      <xdr:col>18</xdr:col>
      <xdr:colOff>134470</xdr:colOff>
      <xdr:row>24</xdr:row>
      <xdr:rowOff>33618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C362853-79BA-E957-B015-4DD2343F3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F819-EBB3-442A-A6A4-D3892917700E}">
  <dimension ref="A1:P28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16" bestFit="1" customWidth="1"/>
    <col min="3" max="3" width="14" bestFit="1" customWidth="1"/>
    <col min="5" max="5" width="11.28515625" bestFit="1" customWidth="1"/>
    <col min="6" max="6" width="16" bestFit="1" customWidth="1"/>
    <col min="8" max="8" width="12.140625" bestFit="1" customWidth="1"/>
    <col min="9" max="9" width="12.5703125" bestFit="1" customWidth="1"/>
    <col min="10" max="10" width="16" bestFit="1" customWidth="1"/>
    <col min="14" max="14" width="12.5703125" bestFit="1" customWidth="1"/>
    <col min="16" max="16" width="10" bestFit="1" customWidth="1"/>
  </cols>
  <sheetData>
    <row r="1" spans="1:16" x14ac:dyDescent="0.25">
      <c r="A1" t="s">
        <v>0</v>
      </c>
      <c r="N1" s="18" t="s">
        <v>26</v>
      </c>
      <c r="O1" s="19" t="s">
        <v>12</v>
      </c>
      <c r="P1" s="19" t="s">
        <v>11</v>
      </c>
    </row>
    <row r="2" spans="1:16" x14ac:dyDescent="0.25">
      <c r="N2" s="18" t="s">
        <v>25</v>
      </c>
      <c r="O2" s="20">
        <v>6685.2</v>
      </c>
      <c r="P2" s="20">
        <v>10889.75</v>
      </c>
    </row>
    <row r="3" spans="1:16" x14ac:dyDescent="0.25">
      <c r="A3" s="24" t="s">
        <v>1</v>
      </c>
      <c r="B3" s="25">
        <v>2470.91</v>
      </c>
      <c r="N3" s="18" t="s">
        <v>24</v>
      </c>
      <c r="O3" s="23">
        <f>C15</f>
        <v>148.56</v>
      </c>
      <c r="P3" s="23">
        <f>C14</f>
        <v>253.25</v>
      </c>
    </row>
    <row r="4" spans="1:16" x14ac:dyDescent="0.25">
      <c r="B4" s="28" t="s">
        <v>27</v>
      </c>
      <c r="C4" s="28"/>
      <c r="F4" s="28" t="s">
        <v>28</v>
      </c>
      <c r="G4" s="28"/>
      <c r="H4" s="28"/>
      <c r="J4" s="28" t="s">
        <v>29</v>
      </c>
      <c r="K4" s="28"/>
      <c r="L4" s="28"/>
      <c r="N4" s="18" t="s">
        <v>21</v>
      </c>
      <c r="O4" s="21">
        <f>(O2/C15)</f>
        <v>45</v>
      </c>
      <c r="P4" s="18">
        <f>P2/C14</f>
        <v>43</v>
      </c>
    </row>
    <row r="5" spans="1:16" x14ac:dyDescent="0.25">
      <c r="B5" t="s">
        <v>23</v>
      </c>
      <c r="C5" t="s">
        <v>22</v>
      </c>
      <c r="F5" t="s">
        <v>23</v>
      </c>
      <c r="G5" t="s">
        <v>22</v>
      </c>
      <c r="J5" t="s">
        <v>23</v>
      </c>
      <c r="K5" t="s">
        <v>22</v>
      </c>
    </row>
    <row r="6" spans="1:16" x14ac:dyDescent="0.25">
      <c r="A6" s="4" t="s">
        <v>4</v>
      </c>
      <c r="B6" s="1"/>
      <c r="C6" s="1"/>
      <c r="F6" s="1"/>
      <c r="G6" s="1"/>
      <c r="J6" s="1"/>
      <c r="K6" s="1"/>
    </row>
    <row r="7" spans="1:16" x14ac:dyDescent="0.25">
      <c r="B7" s="10" t="s">
        <v>6</v>
      </c>
      <c r="C7" s="3">
        <v>800</v>
      </c>
      <c r="F7" s="10" t="s">
        <v>6</v>
      </c>
      <c r="G7" s="3">
        <v>800</v>
      </c>
      <c r="J7" s="10" t="s">
        <v>6</v>
      </c>
      <c r="K7" s="3">
        <v>800</v>
      </c>
    </row>
    <row r="8" spans="1:16" x14ac:dyDescent="0.25">
      <c r="B8" s="10" t="s">
        <v>7</v>
      </c>
      <c r="C8" s="3">
        <v>76.45</v>
      </c>
      <c r="F8" s="10" t="s">
        <v>7</v>
      </c>
      <c r="G8" s="3">
        <v>76.45</v>
      </c>
      <c r="J8" s="10" t="s">
        <v>7</v>
      </c>
      <c r="K8" s="3">
        <v>76.45</v>
      </c>
    </row>
    <row r="9" spans="1:16" x14ac:dyDescent="0.25">
      <c r="B9" s="10" t="s">
        <v>10</v>
      </c>
      <c r="C9" s="3">
        <v>15.4</v>
      </c>
      <c r="F9" s="10" t="s">
        <v>10</v>
      </c>
      <c r="G9" s="3">
        <v>15.4</v>
      </c>
      <c r="J9" s="10" t="s">
        <v>10</v>
      </c>
      <c r="K9" s="3">
        <v>15.4</v>
      </c>
    </row>
    <row r="10" spans="1:16" x14ac:dyDescent="0.25">
      <c r="B10" s="10" t="s">
        <v>8</v>
      </c>
      <c r="C10" s="3">
        <v>59.99</v>
      </c>
      <c r="F10" s="10" t="s">
        <v>8</v>
      </c>
      <c r="G10" s="3">
        <v>59.99</v>
      </c>
      <c r="J10" s="10" t="s">
        <v>8</v>
      </c>
      <c r="K10" s="3">
        <v>59.99</v>
      </c>
    </row>
    <row r="11" spans="1:16" x14ac:dyDescent="0.25">
      <c r="B11" s="10" t="s">
        <v>9</v>
      </c>
      <c r="C11" s="3">
        <v>47.89</v>
      </c>
      <c r="F11" s="10" t="s">
        <v>9</v>
      </c>
      <c r="G11" s="3">
        <v>47.89</v>
      </c>
      <c r="J11" s="10" t="s">
        <v>9</v>
      </c>
      <c r="K11" s="3">
        <v>47.89</v>
      </c>
    </row>
    <row r="12" spans="1:16" x14ac:dyDescent="0.25">
      <c r="B12" s="10" t="s">
        <v>3</v>
      </c>
      <c r="C12" s="3">
        <v>111</v>
      </c>
      <c r="F12" s="10" t="s">
        <v>3</v>
      </c>
      <c r="G12" s="3">
        <v>111</v>
      </c>
      <c r="J12" s="10" t="s">
        <v>3</v>
      </c>
      <c r="K12" s="3">
        <v>111</v>
      </c>
    </row>
    <row r="13" spans="1:16" x14ac:dyDescent="0.25">
      <c r="B13" s="10" t="s">
        <v>5</v>
      </c>
      <c r="C13" s="3">
        <v>103.4</v>
      </c>
      <c r="F13" s="10" t="s">
        <v>5</v>
      </c>
      <c r="G13" s="3">
        <v>103.4</v>
      </c>
      <c r="J13" s="10" t="s">
        <v>5</v>
      </c>
      <c r="K13" s="3">
        <v>103.4</v>
      </c>
    </row>
    <row r="14" spans="1:16" x14ac:dyDescent="0.25">
      <c r="B14" s="10" t="s">
        <v>11</v>
      </c>
      <c r="C14" s="3">
        <v>253.25</v>
      </c>
      <c r="F14" s="10" t="s">
        <v>11</v>
      </c>
      <c r="G14" s="3">
        <v>253.25</v>
      </c>
      <c r="J14" s="10" t="s">
        <v>11</v>
      </c>
      <c r="K14" s="3">
        <v>253.25</v>
      </c>
    </row>
    <row r="15" spans="1:16" x14ac:dyDescent="0.25">
      <c r="B15" s="10" t="s">
        <v>12</v>
      </c>
      <c r="C15" s="3">
        <v>148.56</v>
      </c>
      <c r="F15" s="10" t="s">
        <v>12</v>
      </c>
      <c r="G15" s="3">
        <v>148.56</v>
      </c>
      <c r="J15" s="10" t="s">
        <v>12</v>
      </c>
      <c r="K15" s="3">
        <v>500</v>
      </c>
      <c r="M15" s="22"/>
    </row>
    <row r="16" spans="1:16" x14ac:dyDescent="0.25">
      <c r="A16" s="6" t="s">
        <v>15</v>
      </c>
      <c r="B16" s="11"/>
      <c r="C16" s="12"/>
      <c r="F16" s="11"/>
      <c r="G16" s="11"/>
      <c r="J16" s="11"/>
      <c r="K16" s="11"/>
    </row>
    <row r="17" spans="2:11" x14ac:dyDescent="0.25">
      <c r="B17" s="11" t="s">
        <v>16</v>
      </c>
      <c r="C17" s="5">
        <v>320</v>
      </c>
      <c r="F17" s="11" t="s">
        <v>16</v>
      </c>
      <c r="G17" s="5">
        <v>280</v>
      </c>
      <c r="J17" s="11" t="s">
        <v>16</v>
      </c>
      <c r="K17" s="5">
        <v>320</v>
      </c>
    </row>
    <row r="18" spans="2:11" x14ac:dyDescent="0.25">
      <c r="B18" s="11" t="s">
        <v>10</v>
      </c>
      <c r="C18" s="5">
        <v>95</v>
      </c>
      <c r="F18" s="11" t="s">
        <v>10</v>
      </c>
      <c r="G18" s="5">
        <v>95</v>
      </c>
      <c r="J18" s="11" t="s">
        <v>10</v>
      </c>
      <c r="K18" s="5">
        <v>95</v>
      </c>
    </row>
    <row r="19" spans="2:11" x14ac:dyDescent="0.25">
      <c r="B19" s="11" t="s">
        <v>17</v>
      </c>
      <c r="C19" s="5">
        <v>80</v>
      </c>
      <c r="F19" s="11" t="s">
        <v>17</v>
      </c>
      <c r="G19" s="5">
        <v>0</v>
      </c>
      <c r="J19" s="11" t="s">
        <v>17</v>
      </c>
      <c r="K19" s="5">
        <v>0</v>
      </c>
    </row>
    <row r="20" spans="2:11" x14ac:dyDescent="0.25">
      <c r="B20" s="11" t="s">
        <v>20</v>
      </c>
      <c r="C20" s="5">
        <v>29.87</v>
      </c>
      <c r="F20" s="11" t="s">
        <v>20</v>
      </c>
      <c r="G20" s="5">
        <v>14.97</v>
      </c>
      <c r="J20" s="11" t="s">
        <v>20</v>
      </c>
      <c r="K20" s="5">
        <v>29.87</v>
      </c>
    </row>
    <row r="21" spans="2:11" x14ac:dyDescent="0.25">
      <c r="B21" s="9" t="s">
        <v>19</v>
      </c>
      <c r="C21" s="8">
        <v>200</v>
      </c>
      <c r="F21" s="9" t="s">
        <v>19</v>
      </c>
      <c r="G21" s="8">
        <v>450</v>
      </c>
      <c r="J21" s="9" t="s">
        <v>19</v>
      </c>
      <c r="K21" s="8">
        <v>20</v>
      </c>
    </row>
    <row r="23" spans="2:11" x14ac:dyDescent="0.25">
      <c r="B23" s="2" t="s">
        <v>2</v>
      </c>
      <c r="C23" s="13">
        <f>SUM(C7:C15)</f>
        <v>1615.94</v>
      </c>
      <c r="F23" s="2" t="s">
        <v>2</v>
      </c>
      <c r="G23" s="13">
        <f>SUM(G7:G15)</f>
        <v>1615.94</v>
      </c>
      <c r="J23" s="2" t="s">
        <v>2</v>
      </c>
      <c r="K23" s="13">
        <f>SUM(K7:K15)</f>
        <v>1967.38</v>
      </c>
    </row>
    <row r="24" spans="2:11" x14ac:dyDescent="0.25">
      <c r="B24" s="14" t="s">
        <v>18</v>
      </c>
      <c r="C24" s="12">
        <f>SUM(C17:C20)</f>
        <v>524.87</v>
      </c>
      <c r="F24" s="14" t="s">
        <v>18</v>
      </c>
      <c r="G24" s="12">
        <f>SUM(G17:G20)</f>
        <v>389.97</v>
      </c>
      <c r="J24" s="14" t="s">
        <v>18</v>
      </c>
      <c r="K24" s="12">
        <f>SUM(K17:K20)</f>
        <v>444.87</v>
      </c>
    </row>
    <row r="25" spans="2:11" x14ac:dyDescent="0.25">
      <c r="B25" s="7" t="s">
        <v>19</v>
      </c>
      <c r="C25" s="15">
        <f>C21</f>
        <v>200</v>
      </c>
      <c r="F25" s="7" t="s">
        <v>19</v>
      </c>
      <c r="G25" s="15">
        <f>G21</f>
        <v>450</v>
      </c>
      <c r="J25" s="7" t="s">
        <v>19</v>
      </c>
      <c r="K25" s="15">
        <f>K21</f>
        <v>20</v>
      </c>
    </row>
    <row r="26" spans="2:11" x14ac:dyDescent="0.25">
      <c r="B26" s="26" t="s">
        <v>13</v>
      </c>
      <c r="C26" s="27">
        <f ca="1">SUM(C23:C26) * -1</f>
        <v>-2340.81</v>
      </c>
      <c r="F26" s="26" t="s">
        <v>13</v>
      </c>
      <c r="G26" s="27">
        <f>SUM(G23:G25)*-1</f>
        <v>-2455.91</v>
      </c>
      <c r="J26" s="26" t="s">
        <v>13</v>
      </c>
      <c r="K26" s="27">
        <f>SUM(K23:K25)*-1</f>
        <v>-2432.25</v>
      </c>
    </row>
    <row r="28" spans="2:11" x14ac:dyDescent="0.25">
      <c r="B28" s="16" t="s">
        <v>14</v>
      </c>
      <c r="C28" s="17">
        <f>B3-C23-C24-C25</f>
        <v>130.0999999999998</v>
      </c>
      <c r="F28" s="16" t="s">
        <v>14</v>
      </c>
      <c r="G28" s="17">
        <f>SUM(B3+G26)</f>
        <v>15</v>
      </c>
      <c r="J28" s="16" t="s">
        <v>14</v>
      </c>
      <c r="K28" s="17">
        <f>SUM(B3+K26)</f>
        <v>38.659999999999854</v>
      </c>
    </row>
  </sheetData>
  <mergeCells count="3">
    <mergeCell ref="B4:C4"/>
    <mergeCell ref="J4:L4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F985-D2C2-45F2-B857-188EA1BD0E57}">
  <dimension ref="A1"/>
  <sheetViews>
    <sheetView showGridLines="0" showRowColHeaders="0" tabSelected="1" zoomScale="85" zoomScaleNormal="85" workbookViewId="0">
      <selection activeCell="W24" sqref="W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Dashboard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2023-07-12T12:23:54Z</dcterms:created>
  <dcterms:modified xsi:type="dcterms:W3CDTF">2023-07-12T22:47:33Z</dcterms:modified>
</cp:coreProperties>
</file>