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19355793-1E62-4953-91DD-9EC2DD14CAD2}"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1" l="1"/>
  <c r="E18" i="11"/>
  <c r="E17" i="11"/>
  <c r="E16" i="11"/>
  <c r="D21" i="11"/>
  <c r="E20" i="11"/>
  <c r="E10" i="11"/>
  <c r="E9" i="11"/>
  <c r="D9" i="11"/>
  <c r="G7" i="11"/>
  <c r="E21" i="11" l="1"/>
  <c r="G21" i="11" s="1"/>
  <c r="H5" i="1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G19" i="11"/>
  <c r="G13" i="11"/>
  <c r="G8" i="11"/>
  <c r="AK5" i="11" l="1"/>
  <c r="AL5" i="11" s="1"/>
  <c r="AM5" i="11" s="1"/>
  <c r="AN5" i="11" s="1"/>
  <c r="AO5" i="11" s="1"/>
  <c r="AP5" i="11" s="1"/>
  <c r="AJ4" i="11"/>
  <c r="G20" i="11"/>
  <c r="D10" i="11"/>
  <c r="H6" i="11"/>
  <c r="D11" i="11" l="1"/>
  <c r="G9" i="11"/>
  <c r="E22" i="11"/>
  <c r="H4" i="11"/>
  <c r="E11" i="11" l="1"/>
  <c r="G11" i="11" s="1"/>
  <c r="G10" i="11"/>
  <c r="G22" i="11"/>
  <c r="E14" i="11"/>
  <c r="G14" i="11" s="1"/>
  <c r="G15" i="11"/>
  <c r="D16" i="11"/>
  <c r="D17" i="11" s="1"/>
  <c r="O4" i="11"/>
  <c r="I6" i="11"/>
  <c r="D12" i="11" l="1"/>
  <c r="G18" i="11"/>
  <c r="G17" i="11"/>
  <c r="G16" i="11"/>
  <c r="V4" i="11"/>
  <c r="J6" i="11"/>
  <c r="D15" i="11" l="1"/>
  <c r="E15" i="11" s="1"/>
  <c r="E12" i="11"/>
  <c r="G12" i="11" s="1"/>
  <c r="AC4" i="11"/>
  <c r="K6" i="11"/>
  <c r="L6" i="11" l="1"/>
  <c r="M6" i="11" l="1"/>
  <c r="N6" i="11" l="1"/>
  <c r="O6" i="11" l="1"/>
  <c r="P6" i="1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<sst xmlns="http://schemas.openxmlformats.org/spreadsheetml/2006/main" count="52" uniqueCount="43">
  <si>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</si>
  <si>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</si>
  <si>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</si>
  <si>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</si>
  <si>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</si>
  <si>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</si>
  <si>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</si>
  <si>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</si>
  <si>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</si>
  <si>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</si>
  <si>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</si>
  <si>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</si>
  <si>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</si>
  <si>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</si>
  <si>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</si>
  <si>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</si>
  <si>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</si>
  <si>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</si>
  <si>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</si>
  <si>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</si>
  <si>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</si>
  <si>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</si>
  <si>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</si>
  <si>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Connect Four with No GUI</t>
  </si>
  <si>
    <t>Connect Four with GUI</t>
  </si>
  <si>
    <t>Modifications</t>
  </si>
  <si>
    <t>Get User Moves</t>
  </si>
  <si>
    <t>Find Horizontal/Vertical Win</t>
  </si>
  <si>
    <t>Find Diagonal Win</t>
  </si>
  <si>
    <t>Create Game Instance</t>
  </si>
  <si>
    <t>Player Disks</t>
  </si>
  <si>
    <t>Animations</t>
  </si>
  <si>
    <t>Improve Aesthetics</t>
  </si>
  <si>
    <t>Best of Series</t>
  </si>
  <si>
    <t>Time Complexity</t>
  </si>
  <si>
    <t>User Chosen Colors</t>
  </si>
  <si>
    <t>Connect Four</t>
  </si>
  <si>
    <t>Sunil Khatri, Valerie Jarvis, Milica Jandric</t>
  </si>
  <si>
    <t>Val</t>
  </si>
  <si>
    <t>Milica</t>
  </si>
  <si>
    <t>Sunil</t>
  </si>
  <si>
    <t>User Interactivity - tenative</t>
  </si>
  <si>
    <t>Program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</si>
</sst>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165" fontId="7" fillId="0" borderId="3" xfId="9">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8"/>
  <sheetViews>
    <sheetView showGridLines="0" tabSelected="1" showRuler="0" topLeftCell="A2" zoomScale="68" zoomScaleNormal="68" zoomScalePageLayoutView="70" workbookViewId="0">
      <selection activeCell="AS20" sqref="AS20"/>
    </sheetView>
  </sheetViews>
  <sheetFormatPr defaultRowHeight="30" customHeight="1" x14ac:dyDescent="0.3"/>
  <cols>
    <col min="1" max="1" width="45.33203125" bestFit="1" customWidth="1"/>
    <col min="2" max="2" width="11.109375" bestFit="1" customWidth="1"/>
    <col min="3" max="3" width="12" bestFit="1" customWidth="1"/>
    <col min="4" max="4" width="8.44140625" style="5" bestFit="1" customWidth="1"/>
    <col min="5" max="5" width="8.44140625" bestFit="1" customWidth="1"/>
    <col min="6" max="6" width="2.6640625" customWidth="1"/>
    <col min="7" max="7" width="5.33203125" bestFit="1" customWidth="1"/>
    <col min="8" max="12" width="2.77734375" bestFit="1" customWidth="1"/>
    <col min="13" max="13" width="3" bestFit="1" customWidth="1"/>
    <col min="14" max="14" width="2.77734375" bestFit="1" customWidth="1"/>
    <col min="15" max="23" width="3" bestFit="1" customWidth="1"/>
    <col min="24" max="24" width="2.77734375" bestFit="1" customWidth="1"/>
    <col min="25" max="28" width="2.109375" bestFit="1" customWidth="1"/>
    <col min="29" max="29" width="2.5546875" customWidth="1"/>
    <col min="30" max="30" width="2.109375" bestFit="1" customWidth="1"/>
    <col min="31" max="31" width="2.44140625" bestFit="1" customWidth="1"/>
    <col min="32" max="33" width="2.109375" bestFit="1" customWidth="1"/>
    <col min="34" max="34" width="2.77734375" bestFit="1" customWidth="1"/>
    <col min="35" max="35" width="2.44140625" bestFit="1" customWidth="1"/>
    <col min="36" max="42" width="2.77734375" bestFit="1" customWidth="1"/>
  </cols>
  <sheetData>
    <row r="1" spans="1:42" ht="29.4" customHeight="1" x14ac:dyDescent="0.55000000000000004">
      <c r="A1" s="47" t="s">
        <v>36</v>
      </c>
      <c r="B1" s="1"/>
      <c r="C1" s="2"/>
      <c r="D1" s="4"/>
      <c r="E1" s="33"/>
      <c r="G1" s="2"/>
      <c r="H1" s="13"/>
    </row>
    <row r="2" spans="1:42" ht="20.399999999999999" customHeight="1" x14ac:dyDescent="0.35">
      <c r="A2" s="48" t="s">
        <v>37</v>
      </c>
      <c r="H2" s="45"/>
    </row>
    <row r="3" spans="1:42" ht="29.4" customHeight="1" x14ac:dyDescent="0.3">
      <c r="A3" s="49"/>
      <c r="B3" s="66" t="s">
        <v>0</v>
      </c>
      <c r="C3" s="67"/>
      <c r="D3" s="62">
        <v>44259</v>
      </c>
      <c r="E3" s="62"/>
    </row>
    <row r="4" spans="1:42" ht="30" customHeight="1" x14ac:dyDescent="0.3">
      <c r="B4" s="66" t="s">
        <v>7</v>
      </c>
      <c r="C4" s="67"/>
      <c r="D4" s="6">
        <v>3</v>
      </c>
      <c r="H4" s="63">
        <f>H5</f>
        <v>44270</v>
      </c>
      <c r="I4" s="64"/>
      <c r="J4" s="64"/>
      <c r="K4" s="64"/>
      <c r="L4" s="64"/>
      <c r="M4" s="64"/>
      <c r="N4" s="65"/>
      <c r="O4" s="63">
        <f>O5</f>
        <v>44277</v>
      </c>
      <c r="P4" s="64"/>
      <c r="Q4" s="64"/>
      <c r="R4" s="64"/>
      <c r="S4" s="64"/>
      <c r="T4" s="64"/>
      <c r="U4" s="65"/>
      <c r="V4" s="63">
        <f>V5</f>
        <v>44284</v>
      </c>
      <c r="W4" s="64"/>
      <c r="X4" s="64"/>
      <c r="Y4" s="64"/>
      <c r="Z4" s="64"/>
      <c r="AA4" s="64"/>
      <c r="AB4" s="65"/>
      <c r="AC4" s="63">
        <f>AC5</f>
        <v>44291</v>
      </c>
      <c r="AD4" s="64"/>
      <c r="AE4" s="64"/>
      <c r="AF4" s="64"/>
      <c r="AG4" s="64"/>
      <c r="AH4" s="64"/>
      <c r="AI4" s="65"/>
      <c r="AJ4" s="63">
        <f>AJ5</f>
        <v>44298</v>
      </c>
      <c r="AK4" s="64"/>
      <c r="AL4" s="64"/>
      <c r="AM4" s="64"/>
      <c r="AN4" s="64"/>
      <c r="AO4" s="64"/>
      <c r="AP4" s="65"/>
    </row>
    <row r="5" spans="1:42" ht="15" customHeight="1" x14ac:dyDescent="0.3">
      <c r="A5" s="68"/>
      <c r="B5" s="68"/>
      <c r="C5" s="68"/>
      <c r="D5" s="68"/>
      <c r="E5" s="68"/>
      <c r="F5" s="68"/>
      <c r="H5" s="10">
        <f>Project_Start-WEEKDAY(Project_Start,1)+2+7*(Display_Week-1)</f>
        <v>44270</v>
      </c>
      <c r="I5" s="9">
        <f>H5+1</f>
        <v>44271</v>
      </c>
      <c r="J5" s="9">
        <f t="shared" ref="J5:AP5" si="0">I5+1</f>
        <v>44272</v>
      </c>
      <c r="K5" s="9">
        <f t="shared" si="0"/>
        <v>44273</v>
      </c>
      <c r="L5" s="9">
        <f t="shared" si="0"/>
        <v>44274</v>
      </c>
      <c r="M5" s="9">
        <f t="shared" si="0"/>
        <v>44275</v>
      </c>
      <c r="N5" s="11">
        <f t="shared" si="0"/>
        <v>44276</v>
      </c>
      <c r="O5" s="10">
        <f>N5+1</f>
        <v>44277</v>
      </c>
      <c r="P5" s="9">
        <f>O5+1</f>
        <v>44278</v>
      </c>
      <c r="Q5" s="9">
        <f t="shared" si="0"/>
        <v>44279</v>
      </c>
      <c r="R5" s="9">
        <f t="shared" si="0"/>
        <v>44280</v>
      </c>
      <c r="S5" s="9">
        <f t="shared" si="0"/>
        <v>44281</v>
      </c>
      <c r="T5" s="9">
        <f t="shared" si="0"/>
        <v>44282</v>
      </c>
      <c r="U5" s="11">
        <f t="shared" si="0"/>
        <v>44283</v>
      </c>
      <c r="V5" s="10">
        <f>U5+1</f>
        <v>44284</v>
      </c>
      <c r="W5" s="9">
        <f>V5+1</f>
        <v>44285</v>
      </c>
      <c r="X5" s="9">
        <f t="shared" si="0"/>
        <v>44286</v>
      </c>
      <c r="Y5" s="9">
        <f t="shared" si="0"/>
        <v>44287</v>
      </c>
      <c r="Z5" s="9">
        <f t="shared" si="0"/>
        <v>44288</v>
      </c>
      <c r="AA5" s="9">
        <f t="shared" si="0"/>
        <v>44289</v>
      </c>
      <c r="AB5" s="11">
        <f t="shared" si="0"/>
        <v>44290</v>
      </c>
      <c r="AC5" s="10">
        <f>AB5+1</f>
        <v>44291</v>
      </c>
      <c r="AD5" s="9">
        <f>AC5+1</f>
        <v>44292</v>
      </c>
      <c r="AE5" s="9">
        <f t="shared" si="0"/>
        <v>44293</v>
      </c>
      <c r="AF5" s="9">
        <f t="shared" si="0"/>
        <v>44294</v>
      </c>
      <c r="AG5" s="9">
        <f t="shared" si="0"/>
        <v>44295</v>
      </c>
      <c r="AH5" s="9">
        <f t="shared" si="0"/>
        <v>44296</v>
      </c>
      <c r="AI5" s="11">
        <f t="shared" si="0"/>
        <v>44297</v>
      </c>
      <c r="AJ5" s="10">
        <f>AI5+1</f>
        <v>44298</v>
      </c>
      <c r="AK5" s="9">
        <f>AJ5+1</f>
        <v>44299</v>
      </c>
      <c r="AL5" s="9">
        <f t="shared" si="0"/>
        <v>44300</v>
      </c>
      <c r="AM5" s="9">
        <f t="shared" si="0"/>
        <v>44301</v>
      </c>
      <c r="AN5" s="9">
        <f t="shared" si="0"/>
        <v>44302</v>
      </c>
      <c r="AO5" s="9">
        <f t="shared" si="0"/>
        <v>44303</v>
      </c>
      <c r="AP5" s="11">
        <f t="shared" si="0"/>
        <v>44304</v>
      </c>
    </row>
    <row r="6" spans="1:42" ht="31.2" customHeight="1" thickBot="1" x14ac:dyDescent="0.35">
      <c r="A6" s="7" t="s">
        <v>8</v>
      </c>
      <c r="B6" s="8" t="s">
        <v>2</v>
      </c>
      <c r="C6" s="8" t="s">
        <v>1</v>
      </c>
      <c r="D6" s="8" t="s">
        <v>4</v>
      </c>
      <c r="E6" s="8" t="s">
        <v>5</v>
      </c>
      <c r="F6" s="8"/>
      <c r="G6" s="8" t="s">
        <v>6</v>
      </c>
      <c r="H6" s="12" t="str">
        <f t="shared" ref="H6:AP6" si="1">LEFT(TEXT(H5,"ddd"),1)</f>
        <v>M</v>
      </c>
      <c r="I6" s="12" t="str">
        <f t="shared" si="1"/>
        <v>T</v>
      </c>
      <c r="J6" s="12" t="str">
        <f t="shared" si="1"/>
        <v>W</v>
      </c>
      <c r="K6" s="12" t="str">
        <f t="shared" si="1"/>
        <v>T</v>
      </c>
      <c r="L6" s="12" t="str">
        <f t="shared" si="1"/>
        <v>F</v>
      </c>
      <c r="M6" s="12" t="str">
        <f t="shared" si="1"/>
        <v>S</v>
      </c>
      <c r="N6" s="12" t="str">
        <f t="shared" si="1"/>
        <v>S</v>
      </c>
      <c r="O6" s="12" t="str">
        <f t="shared" si="1"/>
        <v>M</v>
      </c>
      <c r="P6" s="12" t="str">
        <f t="shared" si="1"/>
        <v>T</v>
      </c>
      <c r="Q6" s="12" t="str">
        <f t="shared" si="1"/>
        <v>W</v>
      </c>
      <c r="R6" s="12" t="str">
        <f t="shared" si="1"/>
        <v>T</v>
      </c>
      <c r="S6" s="12" t="str">
        <f t="shared" si="1"/>
        <v>F</v>
      </c>
      <c r="T6" s="12" t="str">
        <f t="shared" si="1"/>
        <v>S</v>
      </c>
      <c r="U6" s="12" t="str">
        <f t="shared" si="1"/>
        <v>S</v>
      </c>
      <c r="V6" s="12" t="str">
        <f t="shared" si="1"/>
        <v>M</v>
      </c>
      <c r="W6" s="12" t="str">
        <f t="shared" si="1"/>
        <v>T</v>
      </c>
      <c r="X6" s="12" t="str">
        <f t="shared" si="1"/>
        <v>W</v>
      </c>
      <c r="Y6" s="12" t="str">
        <f t="shared" si="1"/>
        <v>T</v>
      </c>
      <c r="Z6" s="12" t="str">
        <f t="shared" si="1"/>
        <v>F</v>
      </c>
      <c r="AA6" s="12" t="str">
        <f t="shared" si="1"/>
        <v>S</v>
      </c>
      <c r="AB6" s="12" t="str">
        <f t="shared" si="1"/>
        <v>S</v>
      </c>
      <c r="AC6" s="12" t="str">
        <f t="shared" si="1"/>
        <v>M</v>
      </c>
      <c r="AD6" s="12" t="str">
        <f t="shared" si="1"/>
        <v>T</v>
      </c>
      <c r="AE6" s="12" t="str">
        <f t="shared" si="1"/>
        <v>W</v>
      </c>
      <c r="AF6" s="12" t="str">
        <f t="shared" si="1"/>
        <v>T</v>
      </c>
      <c r="AG6" s="12" t="str">
        <f t="shared" si="1"/>
        <v>F</v>
      </c>
      <c r="AH6" s="12" t="str">
        <f t="shared" si="1"/>
        <v>S</v>
      </c>
      <c r="AI6" s="12" t="str">
        <f t="shared" si="1"/>
        <v>S</v>
      </c>
      <c r="AJ6" s="12" t="str">
        <f t="shared" si="1"/>
        <v>M</v>
      </c>
      <c r="AK6" s="12" t="str">
        <f t="shared" si="1"/>
        <v>T</v>
      </c>
      <c r="AL6" s="12" t="str">
        <f t="shared" si="1"/>
        <v>W</v>
      </c>
      <c r="AM6" s="12" t="str">
        <f t="shared" si="1"/>
        <v>T</v>
      </c>
      <c r="AN6" s="12" t="str">
        <f t="shared" si="1"/>
        <v>F</v>
      </c>
      <c r="AO6" s="12" t="str">
        <f t="shared" si="1"/>
        <v>S</v>
      </c>
      <c r="AP6" s="12" t="str">
        <f t="shared" si="1"/>
        <v>S</v>
      </c>
    </row>
    <row r="7" spans="1:42" ht="8.4" hidden="1" customHeight="1" thickBot="1" x14ac:dyDescent="0.35">
      <c r="B7" s="46"/>
      <c r="D7"/>
      <c r="G7" t="str">
        <f>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row>
    <row r="8" spans="1:42" s="3" customFormat="1" ht="30" customHeight="1" thickBot="1" x14ac:dyDescent="0.35">
      <c r="A8" s="16" t="s">
        <v>23</v>
      </c>
      <c r="B8" s="53"/>
      <c r="C8" s="17"/>
      <c r="D8" s="18"/>
      <c r="E8" s="19"/>
      <c r="F8" s="15"/>
      <c r="G8" s="15" t="str">
        <f t="shared" ref="G8:G22" si="2">IF(OR(ISBLANK(task_start),ISBLANK(task_end)),"",task_end-task_start+1)</f>
        <v/>
      </c>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row>
    <row r="9" spans="1:42" s="3" customFormat="1" ht="30" customHeight="1" thickBot="1" x14ac:dyDescent="0.35">
      <c r="A9" s="59" t="s">
        <v>42</v>
      </c>
      <c r="B9" s="54" t="s">
        <v>39</v>
      </c>
      <c r="C9" s="20">
        <v>1</v>
      </c>
      <c r="D9" s="50">
        <f>Project_Start</f>
        <v>44259</v>
      </c>
      <c r="E9" s="50">
        <f>D9+7</f>
        <v>44266</v>
      </c>
      <c r="F9" s="15"/>
      <c r="G9" s="15">
        <f t="shared" si="2"/>
        <v>8</v>
      </c>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row>
    <row r="10" spans="1:42" s="3" customFormat="1" ht="30" customHeight="1" thickBot="1" x14ac:dyDescent="0.35">
      <c r="A10" s="59" t="s">
        <v>26</v>
      </c>
      <c r="B10" s="54" t="s">
        <v>40</v>
      </c>
      <c r="C10" s="20">
        <v>1</v>
      </c>
      <c r="D10" s="50">
        <f>E9</f>
        <v>44266</v>
      </c>
      <c r="E10" s="50">
        <f>D10+7</f>
        <v>44273</v>
      </c>
      <c r="F10" s="15"/>
      <c r="G10" s="15">
        <f t="shared" si="2"/>
        <v>8</v>
      </c>
      <c r="H10" s="31"/>
      <c r="I10" s="31"/>
      <c r="J10" s="31"/>
      <c r="K10" s="31"/>
      <c r="L10" s="31"/>
      <c r="M10" s="31"/>
      <c r="N10" s="31"/>
      <c r="O10" s="31"/>
      <c r="P10" s="31"/>
      <c r="Q10" s="31"/>
      <c r="R10" s="31"/>
      <c r="S10" s="31"/>
      <c r="T10" s="32"/>
      <c r="U10" s="32"/>
      <c r="V10" s="31"/>
      <c r="W10" s="31"/>
      <c r="X10" s="31"/>
      <c r="Y10" s="31"/>
      <c r="Z10" s="31"/>
      <c r="AA10" s="31"/>
      <c r="AB10" s="31"/>
      <c r="AC10" s="31"/>
      <c r="AD10" s="31"/>
      <c r="AE10" s="31"/>
      <c r="AF10" s="31"/>
      <c r="AG10" s="31"/>
      <c r="AH10" s="31"/>
      <c r="AI10" s="31"/>
      <c r="AJ10" s="31"/>
      <c r="AK10" s="31"/>
      <c r="AL10" s="31"/>
      <c r="AM10" s="31"/>
      <c r="AN10" s="31"/>
      <c r="AO10" s="31"/>
      <c r="AP10" s="31"/>
    </row>
    <row r="11" spans="1:42" s="3" customFormat="1" ht="30" customHeight="1" thickBot="1" x14ac:dyDescent="0.35">
      <c r="A11" s="59" t="s">
        <v>27</v>
      </c>
      <c r="B11" s="54" t="s">
        <v>38</v>
      </c>
      <c r="C11" s="20">
        <v>1</v>
      </c>
      <c r="D11" s="50">
        <f>E10</f>
        <v>44273</v>
      </c>
      <c r="E11" s="50">
        <f>D11+5</f>
        <v>44278</v>
      </c>
      <c r="F11" s="15"/>
      <c r="G11" s="15">
        <f t="shared" si="2"/>
        <v>6</v>
      </c>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row>
    <row r="12" spans="1:42" s="3" customFormat="1" ht="30" customHeight="1" thickBot="1" x14ac:dyDescent="0.35">
      <c r="A12" s="59" t="s">
        <v>28</v>
      </c>
      <c r="B12" s="54" t="s">
        <v>38</v>
      </c>
      <c r="C12" s="20">
        <v>1</v>
      </c>
      <c r="D12" s="50">
        <f>E11</f>
        <v>44278</v>
      </c>
      <c r="E12" s="50">
        <f>D12+5</f>
        <v>44283</v>
      </c>
      <c r="F12" s="15"/>
      <c r="G12" s="15">
        <f t="shared" si="2"/>
        <v>6</v>
      </c>
      <c r="H12" s="31"/>
      <c r="I12" s="31"/>
      <c r="J12" s="31"/>
      <c r="K12" s="31"/>
      <c r="L12" s="31"/>
      <c r="M12" s="31"/>
      <c r="N12" s="31"/>
      <c r="O12" s="31"/>
      <c r="P12" s="31"/>
      <c r="Q12" s="31"/>
      <c r="R12" s="31"/>
      <c r="S12" s="31"/>
      <c r="T12" s="31"/>
      <c r="U12" s="31"/>
      <c r="V12" s="31"/>
      <c r="W12" s="31"/>
      <c r="X12" s="32"/>
      <c r="Y12" s="31"/>
      <c r="Z12" s="31"/>
      <c r="AA12" s="31"/>
      <c r="AB12" s="31"/>
      <c r="AC12" s="31"/>
      <c r="AD12" s="31"/>
      <c r="AE12" s="31"/>
      <c r="AF12" s="31"/>
      <c r="AG12" s="31"/>
      <c r="AH12" s="31"/>
      <c r="AI12" s="31"/>
      <c r="AJ12" s="31"/>
      <c r="AK12" s="31"/>
      <c r="AL12" s="31"/>
      <c r="AM12" s="31"/>
      <c r="AN12" s="31"/>
      <c r="AO12" s="31"/>
      <c r="AP12" s="31"/>
    </row>
    <row r="13" spans="1:42" s="3" customFormat="1" ht="30" customHeight="1" thickBot="1" x14ac:dyDescent="0.35">
      <c r="A13" s="21" t="s">
        <v>24</v>
      </c>
      <c r="B13" s="55"/>
      <c r="C13" s="22"/>
      <c r="D13" s="23"/>
      <c r="E13" s="24"/>
      <c r="F13" s="15"/>
      <c r="G13" s="15" t="str">
        <f t="shared" si="2"/>
        <v/>
      </c>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row>
    <row r="14" spans="1:42" s="3" customFormat="1" ht="30" customHeight="1" thickBot="1" x14ac:dyDescent="0.35">
      <c r="A14" s="60" t="s">
        <v>29</v>
      </c>
      <c r="B14" s="56" t="s">
        <v>40</v>
      </c>
      <c r="C14" s="25">
        <v>0</v>
      </c>
      <c r="D14" s="51">
        <v>44287</v>
      </c>
      <c r="E14" s="51">
        <f>D14+4</f>
        <v>44291</v>
      </c>
      <c r="F14" s="15"/>
      <c r="G14" s="15">
        <f t="shared" si="2"/>
        <v>5</v>
      </c>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row>
    <row r="15" spans="1:42" s="3" customFormat="1" ht="30" customHeight="1" thickBot="1" x14ac:dyDescent="0.35">
      <c r="A15" s="60" t="s">
        <v>30</v>
      </c>
      <c r="B15" s="56" t="s">
        <v>39</v>
      </c>
      <c r="C15" s="25">
        <v>0</v>
      </c>
      <c r="D15" s="51">
        <f>D14+2</f>
        <v>44289</v>
      </c>
      <c r="E15" s="51">
        <f>D15+5</f>
        <v>44294</v>
      </c>
      <c r="F15" s="15"/>
      <c r="G15" s="15">
        <f t="shared" si="2"/>
        <v>6</v>
      </c>
      <c r="H15" s="31"/>
      <c r="I15" s="31"/>
      <c r="J15" s="31"/>
      <c r="K15" s="31"/>
      <c r="L15" s="31"/>
      <c r="M15" s="31"/>
      <c r="N15" s="31"/>
      <c r="O15" s="31"/>
      <c r="P15" s="31"/>
      <c r="Q15" s="31"/>
      <c r="R15" s="31"/>
      <c r="S15" s="31"/>
      <c r="T15" s="32"/>
      <c r="U15" s="32"/>
      <c r="V15" s="31"/>
      <c r="W15" s="31"/>
      <c r="X15" s="31"/>
      <c r="Y15" s="31"/>
      <c r="Z15" s="31"/>
      <c r="AA15" s="31"/>
      <c r="AB15" s="31"/>
      <c r="AC15" s="31"/>
      <c r="AD15" s="31"/>
      <c r="AE15" s="31"/>
      <c r="AF15" s="31"/>
      <c r="AG15" s="31"/>
      <c r="AH15" s="31"/>
      <c r="AI15" s="31"/>
      <c r="AJ15" s="31"/>
      <c r="AK15" s="31"/>
      <c r="AL15" s="31"/>
      <c r="AM15" s="31"/>
      <c r="AN15" s="31"/>
      <c r="AO15" s="31"/>
      <c r="AP15" s="31"/>
    </row>
    <row r="16" spans="1:42" s="3" customFormat="1" ht="30" customHeight="1" thickBot="1" x14ac:dyDescent="0.35">
      <c r="A16" s="60" t="s">
        <v>31</v>
      </c>
      <c r="B16" s="56" t="s">
        <v>38</v>
      </c>
      <c r="C16" s="25"/>
      <c r="D16" s="51">
        <f>E15</f>
        <v>44294</v>
      </c>
      <c r="E16" s="51">
        <f>D16+7</f>
        <v>44301</v>
      </c>
      <c r="F16" s="15"/>
      <c r="G16" s="15">
        <f t="shared" si="2"/>
        <v>8</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row>
    <row r="17" spans="1:42" s="3" customFormat="1" ht="30" customHeight="1" thickBot="1" x14ac:dyDescent="0.35">
      <c r="A17" s="60" t="s">
        <v>32</v>
      </c>
      <c r="B17" s="56" t="s">
        <v>38</v>
      </c>
      <c r="C17" s="25"/>
      <c r="D17" s="51">
        <f>D16</f>
        <v>44294</v>
      </c>
      <c r="E17" s="51">
        <f>D17+7</f>
        <v>44301</v>
      </c>
      <c r="F17" s="15"/>
      <c r="G17" s="15">
        <f t="shared" si="2"/>
        <v>8</v>
      </c>
      <c r="H17" s="31"/>
      <c r="I17" s="31"/>
      <c r="J17" s="31"/>
      <c r="K17" s="31"/>
      <c r="L17" s="31"/>
      <c r="M17" s="31"/>
      <c r="N17" s="31"/>
      <c r="O17" s="31"/>
      <c r="P17" s="31"/>
      <c r="Q17" s="31"/>
      <c r="R17" s="31"/>
      <c r="S17" s="31"/>
      <c r="T17" s="31"/>
      <c r="U17" s="31"/>
      <c r="V17" s="31"/>
      <c r="W17" s="31"/>
      <c r="X17" s="32"/>
      <c r="Y17" s="31"/>
      <c r="Z17" s="31"/>
      <c r="AA17" s="31"/>
      <c r="AB17" s="31"/>
      <c r="AC17" s="31"/>
      <c r="AD17" s="31"/>
      <c r="AE17" s="31"/>
      <c r="AF17" s="31"/>
      <c r="AG17" s="31"/>
      <c r="AH17" s="31"/>
      <c r="AI17" s="31"/>
      <c r="AJ17" s="31"/>
      <c r="AK17" s="31"/>
      <c r="AL17" s="31"/>
      <c r="AM17" s="31"/>
      <c r="AN17" s="31"/>
      <c r="AO17" s="31"/>
      <c r="AP17" s="31"/>
    </row>
    <row r="18" spans="1:42" s="3" customFormat="1" ht="30" customHeight="1" thickBot="1" x14ac:dyDescent="0.35">
      <c r="A18" s="60" t="s">
        <v>41</v>
      </c>
      <c r="B18" s="56" t="s">
        <v>40</v>
      </c>
      <c r="C18" s="25"/>
      <c r="D18" s="51">
        <v>44301</v>
      </c>
      <c r="E18" s="51">
        <f>D18+7</f>
        <v>44308</v>
      </c>
      <c r="F18" s="15"/>
      <c r="G18" s="15">
        <f t="shared" si="2"/>
        <v>8</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row>
    <row r="19" spans="1:42" s="3" customFormat="1" ht="30" customHeight="1" thickBot="1" x14ac:dyDescent="0.35">
      <c r="A19" s="26" t="s">
        <v>25</v>
      </c>
      <c r="B19" s="57"/>
      <c r="C19" s="27"/>
      <c r="D19" s="28"/>
      <c r="E19" s="29"/>
      <c r="F19" s="15"/>
      <c r="G19" s="15" t="str">
        <f t="shared" si="2"/>
        <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42" s="3" customFormat="1" ht="30" customHeight="1" thickBot="1" x14ac:dyDescent="0.35">
      <c r="A20" s="61" t="s">
        <v>33</v>
      </c>
      <c r="B20" s="58" t="s">
        <v>39</v>
      </c>
      <c r="C20" s="30"/>
      <c r="D20" s="52">
        <v>44287</v>
      </c>
      <c r="E20" s="52">
        <f>D20+7</f>
        <v>44294</v>
      </c>
      <c r="F20" s="15"/>
      <c r="G20" s="15">
        <f t="shared" si="2"/>
        <v>8</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row>
    <row r="21" spans="1:42" s="3" customFormat="1" ht="30" customHeight="1" thickBot="1" x14ac:dyDescent="0.35">
      <c r="A21" s="61" t="s">
        <v>34</v>
      </c>
      <c r="B21" s="58" t="s">
        <v>38</v>
      </c>
      <c r="C21" s="30"/>
      <c r="D21" s="52">
        <f>E20</f>
        <v>44294</v>
      </c>
      <c r="E21" s="52">
        <f>D21+4</f>
        <v>44298</v>
      </c>
      <c r="F21" s="15"/>
      <c r="G21" s="15">
        <f t="shared" si="2"/>
        <v>5</v>
      </c>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row>
    <row r="22" spans="1:42" s="3" customFormat="1" ht="30" customHeight="1" thickBot="1" x14ac:dyDescent="0.35">
      <c r="A22" s="61" t="s">
        <v>35</v>
      </c>
      <c r="B22" s="58" t="s">
        <v>40</v>
      </c>
      <c r="C22" s="30"/>
      <c r="D22" s="52">
        <f>D18</f>
        <v>44301</v>
      </c>
      <c r="E22" s="52">
        <f>D22+5</f>
        <v>44306</v>
      </c>
      <c r="F22" s="15"/>
      <c r="G22" s="15">
        <f t="shared" si="2"/>
        <v>6</v>
      </c>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row>
    <row r="23" spans="1:42" s="3" customFormat="1" ht="30" customHeight="1" x14ac:dyDescent="0.3">
      <c r="A23"/>
      <c r="B23"/>
      <c r="C23"/>
      <c r="D23" s="5"/>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row>
    <row r="24" spans="1:42" s="3" customFormat="1" ht="30" customHeight="1" x14ac:dyDescent="0.3">
      <c r="A24"/>
      <c r="B24" s="13"/>
      <c r="C24"/>
      <c r="D24" s="5"/>
      <c r="E24" s="44"/>
      <c r="F24"/>
      <c r="G24"/>
      <c r="H24"/>
      <c r="I24"/>
      <c r="J24"/>
      <c r="K24"/>
      <c r="L24"/>
      <c r="M24"/>
      <c r="N24"/>
      <c r="O24"/>
      <c r="P24"/>
      <c r="Q24"/>
      <c r="R24"/>
      <c r="S24"/>
      <c r="T24"/>
      <c r="U24"/>
      <c r="V24"/>
      <c r="W24"/>
      <c r="X24"/>
      <c r="Y24"/>
      <c r="Z24"/>
      <c r="AA24"/>
      <c r="AB24"/>
      <c r="AC24"/>
      <c r="AD24"/>
      <c r="AE24"/>
      <c r="AF24"/>
      <c r="AG24"/>
      <c r="AH24"/>
      <c r="AI24"/>
      <c r="AJ24"/>
      <c r="AK24"/>
      <c r="AL24"/>
      <c r="AM24"/>
      <c r="AN24"/>
      <c r="AO24"/>
      <c r="AP24"/>
    </row>
    <row r="25" spans="1:42" s="3" customFormat="1" ht="30" customHeight="1" x14ac:dyDescent="0.3">
      <c r="A25"/>
      <c r="B25" s="14"/>
      <c r="C25"/>
      <c r="D25" s="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row>
    <row r="26" spans="1:42" s="3" customFormat="1" ht="30" customHeight="1" x14ac:dyDescent="0.3">
      <c r="A26"/>
      <c r="B26"/>
      <c r="C26"/>
      <c r="D26" s="5"/>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row>
    <row r="27" spans="1:42" s="3" customFormat="1" ht="30" customHeight="1" x14ac:dyDescent="0.3">
      <c r="A27"/>
      <c r="B27"/>
      <c r="C27"/>
      <c r="D27" s="5"/>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row>
    <row r="28" spans="1:42" s="3" customFormat="1" ht="30" customHeight="1" x14ac:dyDescent="0.3">
      <c r="A28"/>
      <c r="B28"/>
      <c r="C28"/>
      <c r="D28" s="5"/>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row>
  </sheetData>
  <mergeCells count="9">
    <mergeCell ref="B3:C3"/>
    <mergeCell ref="B4:C4"/>
    <mergeCell ref="A5:F5"/>
    <mergeCell ref="AJ4:AP4"/>
    <mergeCell ref="D3:E3"/>
    <mergeCell ref="H4:N4"/>
    <mergeCell ref="O4:U4"/>
    <mergeCell ref="V4:AB4"/>
    <mergeCell ref="AC4:AI4"/>
  </mergeCells>
  <conditionalFormatting sqref="C7:C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O22">
    <cfRule type="expression" dxfId="5" priority="33">
      <formula>AND(TODAY()&gt;=H$5,TODAY()&lt;I$5)</formula>
    </cfRule>
  </conditionalFormatting>
  <conditionalFormatting sqref="H7:AO22">
    <cfRule type="expression" dxfId="4" priority="27">
      <formula>AND(task_start&lt;=H$5,ROUNDDOWN((task_end-task_start+1)*task_progress,0)+task_start-1&gt;=H$5)</formula>
    </cfRule>
    <cfRule type="expression" dxfId="3" priority="28" stopIfTrue="1">
      <formula>AND(task_end&gt;=H$5,task_start&lt;I$5)</formula>
    </cfRule>
  </conditionalFormatting>
  <conditionalFormatting sqref="AP5:AP22">
    <cfRule type="expression" dxfId="2" priority="36">
      <formula>AND(TODAY()&gt;=AP$5,TODAY()&lt;#REF!)</formula>
    </cfRule>
  </conditionalFormatting>
  <conditionalFormatting sqref="AP7:AP22">
    <cfRule type="expression" dxfId="1" priority="42">
      <formula>AND(task_start&lt;=AP$5,ROUNDDOWN((task_end-task_start+1)*task_progress,0)+task_start-1&gt;=AP$5)</formula>
    </cfRule>
    <cfRule type="expression" dxfId="0" priority="43" stopIfTrue="1">
      <formula>AND(task_end&gt;=AP$5,task_start&lt;#REF!)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1: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11</v>
      </c>
      <c r="B2" s="35"/>
    </row>
    <row r="3" spans="1:2" s="40" customFormat="1" ht="27" customHeight="1" x14ac:dyDescent="0.3">
      <c r="A3" s="41" t="s">
        <v>16</v>
      </c>
      <c r="B3" s="41"/>
    </row>
    <row r="4" spans="1:2" s="37" customFormat="1" ht="25.8" x14ac:dyDescent="0.5">
      <c r="A4" s="38" t="s">
        <v>10</v>
      </c>
    </row>
    <row r="5" spans="1:2" ht="74.099999999999994" customHeight="1" x14ac:dyDescent="0.3">
      <c r="A5" s="39" t="s">
        <v>19</v>
      </c>
    </row>
    <row r="6" spans="1:2" ht="26.25" customHeight="1" x14ac:dyDescent="0.3">
      <c r="A6" s="38" t="s">
        <v>22</v>
      </c>
    </row>
    <row r="7" spans="1:2" s="34" customFormat="1" ht="204.9" customHeight="1" x14ac:dyDescent="0.3">
      <c r="A7" s="43" t="s">
        <v>21</v>
      </c>
    </row>
    <row r="8" spans="1:2" s="37" customFormat="1" ht="25.8" x14ac:dyDescent="0.5">
      <c r="A8" s="38" t="s">
        <v>12</v>
      </c>
    </row>
    <row r="9" spans="1:2" ht="57.6" x14ac:dyDescent="0.3">
      <c r="A9" s="39" t="s">
        <v>20</v>
      </c>
    </row>
    <row r="10" spans="1:2" s="34" customFormat="1" ht="27.9" customHeight="1" x14ac:dyDescent="0.3">
      <c r="A10" s="42" t="s">
        <v>18</v>
      </c>
    </row>
    <row r="11" spans="1:2" s="37" customFormat="1" ht="25.8" x14ac:dyDescent="0.5">
      <c r="A11" s="38" t="s">
        <v>9</v>
      </c>
    </row>
    <row r="12" spans="1:2" ht="28.8" x14ac:dyDescent="0.3">
      <c r="A12" s="39" t="s">
        <v>17</v>
      </c>
    </row>
    <row r="13" spans="1:2" s="34" customFormat="1" ht="27.9" customHeight="1" x14ac:dyDescent="0.3">
      <c r="A13" s="42" t="s">
        <v>3</v>
      </c>
    </row>
    <row r="14" spans="1:2" s="37" customFormat="1" ht="25.8" x14ac:dyDescent="0.5">
      <c r="A14" s="38" t="s">
        <v>13</v>
      </c>
    </row>
    <row r="15" spans="1:2" ht="75" customHeight="1" x14ac:dyDescent="0.3">
      <c r="A15" s="39" t="s">
        <v>14</v>
      </c>
    </row>
    <row r="16" spans="1:2" ht="72" x14ac:dyDescent="0.3">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2021-03-31T16:17:30Z</dcterms:modified>
</cp:coreProperties>
</file>