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9DF65976-FE3F-44E5-87A2-8E83A8C707EA}" xr6:coauthVersionLast="45" xr6:coauthVersionMax="45" xr10:uidLastSave="{00000000-0000-0000-0000-000000000000}"/>
  <bookViews>
    <workbookView xWindow="-120" yWindow="-120" windowWidth="25440" windowHeight="15390" tabRatio="577" xr2:uid="{00000000-000D-0000-FFFF-FFFF00000000}"/>
  </bookViews>
  <sheets>
    <sheet name="Monster" sheetId="2" r:id="rId1"/>
    <sheet name="Player Reference - Enemies" sheetId="28" r:id="rId2"/>
    <sheet name="Stat Builder" sheetId="26" r:id="rId3"/>
    <sheet name="Growth Rates" sheetId="1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Sheet1" sheetId="29" r:id="rId13"/>
    <sheet name="Player Reference - Skills" sheetId="27" r:id="rId14"/>
    <sheet name="Treasure" sheetId="5" r:id="rId15"/>
    <sheet name="Shops" sheetId="8" r:id="rId16"/>
    <sheet name="Item Hex" sheetId="17" r:id="rId17"/>
    <sheet name="Move Probability" sheetId="12" r:id="rId18"/>
    <sheet name="Move Prob - %" sheetId="10" r:id="rId19"/>
  </sheets>
  <definedNames>
    <definedName name="_xlnm._FilterDatabase" localSheetId="0" hidden="1">Monster!$A$1:$X$299</definedName>
    <definedName name="_xlnm._FilterDatabase" localSheetId="11" hidden="1">Weapon!$A$1:$AJ$318</definedName>
    <definedName name="Item_Hex" localSheetId="16">'Item Hex'!$A$1:$U$137</definedName>
    <definedName name="New_Text_Document" localSheetId="7">'Encounter Macro'!$B$1:$I$1113</definedName>
    <definedName name="New_Text_Document" localSheetId="6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2" i="2" l="1"/>
  <c r="A302" i="2"/>
  <c r="A318" i="4" l="1"/>
  <c r="A187" i="2" l="1"/>
  <c r="A301" i="2" l="1"/>
  <c r="B37" i="28" l="1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B2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O317" i="4" l="1"/>
  <c r="N317" i="4"/>
  <c r="A317" i="4"/>
  <c r="A316" i="4" l="1"/>
  <c r="O315" i="4"/>
  <c r="N315" i="4"/>
  <c r="E315" i="4"/>
  <c r="A315" i="4"/>
  <c r="A300" i="2"/>
  <c r="A279" i="2" l="1"/>
  <c r="A314" i="4"/>
  <c r="A313" i="4"/>
  <c r="A312" i="4" l="1"/>
  <c r="E299" i="2" l="1"/>
  <c r="A299" i="2"/>
  <c r="B195" i="4" l="1"/>
  <c r="A195" i="4" s="1"/>
  <c r="B201" i="4"/>
  <c r="A298" i="2" l="1"/>
  <c r="A147" i="4" l="1"/>
  <c r="A146" i="4"/>
  <c r="A311" i="4"/>
  <c r="A297" i="2"/>
  <c r="S38" i="3" l="1"/>
  <c r="T38" i="3"/>
  <c r="R38" i="3"/>
  <c r="A296" i="2" l="1"/>
  <c r="O231" i="4"/>
  <c r="N231" i="4"/>
  <c r="E231" i="4"/>
  <c r="A231" i="4"/>
  <c r="B34" i="28" l="1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A310" i="4" l="1"/>
  <c r="A309" i="4"/>
  <c r="B29" i="4" l="1"/>
  <c r="A29" i="4" s="1"/>
  <c r="E295" i="2" l="1"/>
  <c r="A295" i="2"/>
  <c r="A308" i="4" l="1"/>
  <c r="B40" i="4" l="1"/>
  <c r="A212" i="2" l="1"/>
  <c r="A144" i="4" l="1"/>
  <c r="A294" i="2" l="1"/>
  <c r="B18" i="28" l="1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B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B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B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B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B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B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B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B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B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B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B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B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B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B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B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B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B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B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B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B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B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B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B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B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B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B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B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B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B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B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B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B179" i="4" l="1"/>
  <c r="A307" i="4" l="1"/>
  <c r="A292" i="2" l="1"/>
  <c r="A222" i="2" l="1"/>
  <c r="A293" i="2"/>
  <c r="A294" i="4" l="1"/>
  <c r="A291" i="2" l="1"/>
  <c r="A306" i="4" l="1"/>
  <c r="A305" i="4"/>
  <c r="A304" i="4" l="1"/>
  <c r="A303" i="4"/>
  <c r="A302" i="4"/>
  <c r="A301" i="4" l="1"/>
  <c r="A300" i="4" l="1"/>
  <c r="A299" i="4" l="1"/>
  <c r="A298" i="4" l="1"/>
  <c r="A290" i="2" l="1"/>
  <c r="A289" i="2" l="1"/>
  <c r="A166" i="4" l="1"/>
  <c r="A288" i="2"/>
  <c r="A297" i="4" l="1"/>
  <c r="B36" i="4" l="1"/>
  <c r="A36" i="4" s="1"/>
  <c r="V36" i="4"/>
  <c r="N36" i="4"/>
  <c r="E36" i="4"/>
  <c r="A201" i="2"/>
  <c r="A296" i="4" l="1"/>
  <c r="F2" i="26" l="1"/>
  <c r="A295" i="4"/>
  <c r="A211" i="2"/>
  <c r="A293" i="4" l="1"/>
  <c r="A292" i="4"/>
  <c r="A291" i="4" l="1"/>
  <c r="A290" i="4" l="1"/>
  <c r="A289" i="4"/>
  <c r="A287" i="2" l="1"/>
  <c r="A288" i="4"/>
  <c r="A286" i="2"/>
  <c r="E285" i="2" l="1"/>
  <c r="A285" i="2"/>
  <c r="A287" i="4" l="1"/>
  <c r="A286" i="4"/>
  <c r="O85" i="4"/>
  <c r="B285" i="4" l="1"/>
  <c r="A285" i="4" s="1"/>
  <c r="B284" i="4"/>
  <c r="A284" i="4" s="1"/>
  <c r="B283" i="4" l="1"/>
  <c r="A283" i="4" s="1"/>
  <c r="A282" i="4"/>
  <c r="B236" i="4" l="1"/>
  <c r="B219" i="4"/>
  <c r="B221" i="4"/>
  <c r="A281" i="4" l="1"/>
  <c r="B270" i="4" l="1"/>
  <c r="B3" i="19" l="1"/>
  <c r="B4" i="19"/>
  <c r="B5" i="19"/>
  <c r="B6" i="19"/>
  <c r="B7" i="19"/>
  <c r="B8" i="19"/>
  <c r="B9" i="19"/>
  <c r="B10" i="19"/>
  <c r="B11" i="19"/>
  <c r="B2" i="19"/>
  <c r="B223" i="4"/>
  <c r="A171" i="2" l="1"/>
  <c r="O182" i="4"/>
  <c r="N182" i="4"/>
  <c r="E182" i="4"/>
  <c r="B182" i="4"/>
  <c r="A182" i="4" s="1"/>
  <c r="A155" i="2"/>
  <c r="A139" i="2"/>
  <c r="A123" i="2"/>
  <c r="A107" i="2"/>
  <c r="F37" i="3"/>
  <c r="F34" i="3"/>
  <c r="F31" i="3"/>
  <c r="F28" i="3"/>
  <c r="F25" i="3"/>
  <c r="F22" i="3"/>
  <c r="F19" i="3"/>
  <c r="F13" i="3"/>
  <c r="F10" i="3"/>
  <c r="F7" i="3"/>
  <c r="F4" i="3"/>
  <c r="H2" i="3"/>
  <c r="A91" i="2"/>
  <c r="A60" i="2" l="1"/>
  <c r="A44" i="2"/>
  <c r="A28" i="2"/>
  <c r="A12" i="2"/>
  <c r="C3" i="26"/>
  <c r="C4" i="26" s="1"/>
  <c r="A188" i="2"/>
  <c r="D3" i="26" l="1"/>
  <c r="D4" i="26" s="1"/>
  <c r="B3" i="26"/>
  <c r="B4" i="26" s="1"/>
  <c r="E3" i="26"/>
  <c r="E4" i="26" s="1"/>
  <c r="B77" i="4" l="1"/>
  <c r="A280" i="4"/>
  <c r="A284" i="2"/>
  <c r="A283" i="2" l="1"/>
  <c r="A282" i="2"/>
  <c r="A281" i="2" l="1"/>
  <c r="A279" i="4" l="1"/>
  <c r="V278" i="4" l="1"/>
  <c r="O278" i="4"/>
  <c r="N278" i="4"/>
  <c r="E278" i="4"/>
  <c r="A278" i="4"/>
  <c r="A277" i="4" l="1"/>
  <c r="A276" i="4"/>
  <c r="A280" i="2" l="1"/>
  <c r="A275" i="4" l="1"/>
  <c r="A278" i="2" l="1"/>
  <c r="A277" i="2"/>
  <c r="A276" i="2"/>
  <c r="A275" i="2"/>
  <c r="A274" i="4" l="1"/>
  <c r="A196" i="2" l="1"/>
  <c r="B21" i="4" l="1"/>
  <c r="A21" i="4" s="1"/>
  <c r="A273" i="4"/>
  <c r="A272" i="4"/>
  <c r="A274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71" i="4" l="1"/>
  <c r="A270" i="4"/>
  <c r="B95" i="4"/>
  <c r="B71" i="4"/>
  <c r="B75" i="4"/>
  <c r="B42" i="4"/>
  <c r="A269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30" i="4"/>
  <c r="N31" i="4"/>
  <c r="N32" i="4"/>
  <c r="N33" i="4"/>
  <c r="N34" i="4"/>
  <c r="N35" i="4"/>
  <c r="N37" i="4"/>
  <c r="N38" i="4"/>
  <c r="N39" i="4"/>
  <c r="N40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20" i="4"/>
  <c r="N121" i="4"/>
  <c r="N122" i="4"/>
  <c r="N123" i="4"/>
  <c r="N124" i="4"/>
  <c r="N125" i="4"/>
  <c r="N126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5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6" i="4"/>
  <c r="N197" i="4"/>
  <c r="N198" i="4"/>
  <c r="N199" i="4"/>
  <c r="N200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2" i="4"/>
  <c r="N263" i="4"/>
  <c r="N264" i="4"/>
  <c r="N265" i="4"/>
  <c r="N266" i="4"/>
  <c r="N267" i="4"/>
  <c r="N268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1" i="4"/>
  <c r="O32" i="4"/>
  <c r="O33" i="4"/>
  <c r="O34" i="4"/>
  <c r="O35" i="4"/>
  <c r="O37" i="4"/>
  <c r="O40" i="4"/>
  <c r="O43" i="4"/>
  <c r="O44" i="4"/>
  <c r="O46" i="4"/>
  <c r="O47" i="4"/>
  <c r="O50" i="4"/>
  <c r="O51" i="4"/>
  <c r="O52" i="4"/>
  <c r="O53" i="4"/>
  <c r="O54" i="4"/>
  <c r="O57" i="4"/>
  <c r="O58" i="4"/>
  <c r="O59" i="4"/>
  <c r="O60" i="4"/>
  <c r="O61" i="4"/>
  <c r="O62" i="4"/>
  <c r="O63" i="4"/>
  <c r="O65" i="4"/>
  <c r="O70" i="4"/>
  <c r="O71" i="4"/>
  <c r="O72" i="4"/>
  <c r="O73" i="4"/>
  <c r="O74" i="4"/>
  <c r="O75" i="4"/>
  <c r="O76" i="4"/>
  <c r="O77" i="4"/>
  <c r="O79" i="4"/>
  <c r="O80" i="4"/>
  <c r="O81" i="4"/>
  <c r="O82" i="4"/>
  <c r="O83" i="4"/>
  <c r="O86" i="4"/>
  <c r="O87" i="4"/>
  <c r="O88" i="4"/>
  <c r="O89" i="4"/>
  <c r="O90" i="4"/>
  <c r="O91" i="4"/>
  <c r="O92" i="4"/>
  <c r="O93" i="4"/>
  <c r="O94" i="4"/>
  <c r="O95" i="4"/>
  <c r="O97" i="4"/>
  <c r="O98" i="4"/>
  <c r="O101" i="4"/>
  <c r="O104" i="4"/>
  <c r="O105" i="4"/>
  <c r="O107" i="4"/>
  <c r="O109" i="4"/>
  <c r="O110" i="4"/>
  <c r="O111" i="4"/>
  <c r="O112" i="4"/>
  <c r="O113" i="4"/>
  <c r="O114" i="4"/>
  <c r="O116" i="4"/>
  <c r="O117" i="4"/>
  <c r="O120" i="4"/>
  <c r="O121" i="4"/>
  <c r="O122" i="4"/>
  <c r="O123" i="4"/>
  <c r="O124" i="4"/>
  <c r="O125" i="4"/>
  <c r="O126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5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6" i="4"/>
  <c r="O197" i="4"/>
  <c r="O198" i="4"/>
  <c r="O199" i="4"/>
  <c r="O200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2" i="4"/>
  <c r="O263" i="4"/>
  <c r="O264" i="4"/>
  <c r="O265" i="4"/>
  <c r="O266" i="4"/>
  <c r="O267" i="4"/>
  <c r="O268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6" i="4" l="1"/>
  <c r="A273" i="2" l="1"/>
  <c r="A272" i="2"/>
  <c r="B41" i="4" l="1"/>
  <c r="B125" i="4"/>
  <c r="B128" i="4" l="1"/>
  <c r="B50" i="4"/>
  <c r="B107" i="4"/>
  <c r="B121" i="4"/>
  <c r="B120" i="4"/>
  <c r="B97" i="4"/>
  <c r="B18" i="4"/>
  <c r="B69" i="4"/>
  <c r="B119" i="4"/>
  <c r="B127" i="4"/>
  <c r="E48" i="4" l="1"/>
  <c r="E20" i="4"/>
  <c r="E74" i="4"/>
  <c r="E131" i="4"/>
  <c r="E19" i="4"/>
  <c r="E111" i="4"/>
  <c r="V26" i="4"/>
  <c r="V37" i="4"/>
  <c r="V47" i="4"/>
  <c r="V54" i="4"/>
  <c r="V80" i="4"/>
  <c r="V104" i="4"/>
  <c r="V105" i="4"/>
  <c r="V112" i="4"/>
  <c r="V124" i="4"/>
  <c r="V86" i="4"/>
  <c r="V87" i="4"/>
  <c r="V88" i="4"/>
  <c r="V113" i="4"/>
  <c r="V114" i="4"/>
  <c r="V27" i="4"/>
  <c r="V51" i="4"/>
  <c r="V125" i="4"/>
  <c r="V57" i="4"/>
  <c r="V58" i="4"/>
  <c r="V59" i="4"/>
  <c r="V60" i="4"/>
  <c r="V61" i="4"/>
  <c r="V62" i="4"/>
  <c r="V67" i="4"/>
  <c r="V68" i="4"/>
  <c r="V3" i="4"/>
  <c r="V83" i="4"/>
  <c r="V110" i="4"/>
  <c r="V128" i="4"/>
  <c r="V85" i="4"/>
  <c r="V10" i="4"/>
  <c r="V133" i="4"/>
  <c r="V134" i="4"/>
  <c r="V135" i="4"/>
  <c r="V136" i="4"/>
  <c r="V137" i="4"/>
  <c r="V138" i="4"/>
  <c r="V139" i="4"/>
  <c r="V140" i="4"/>
  <c r="V141" i="4"/>
  <c r="V142" i="4"/>
  <c r="V143" i="4"/>
  <c r="V145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5" i="4"/>
  <c r="V168" i="4"/>
  <c r="V169" i="4"/>
  <c r="V170" i="4"/>
  <c r="V171" i="4"/>
  <c r="V172" i="4"/>
  <c r="V173" i="4"/>
  <c r="V174" i="4"/>
  <c r="V175" i="4"/>
  <c r="V176" i="4"/>
  <c r="V177" i="4"/>
  <c r="V188" i="4"/>
  <c r="V189" i="4"/>
  <c r="V190" i="4"/>
  <c r="V191" i="4"/>
  <c r="V192" i="4"/>
  <c r="V193" i="4"/>
  <c r="V194" i="4"/>
  <c r="V196" i="4"/>
  <c r="V197" i="4"/>
  <c r="V198" i="4"/>
  <c r="V199" i="4"/>
  <c r="V200" i="4"/>
  <c r="V202" i="4"/>
  <c r="V226" i="4"/>
  <c r="V227" i="4"/>
  <c r="V228" i="4"/>
  <c r="V229" i="4"/>
  <c r="V230" i="4"/>
  <c r="V233" i="4"/>
  <c r="V111" i="4"/>
  <c r="V19" i="4"/>
  <c r="V74" i="4"/>
  <c r="V48" i="4"/>
  <c r="V14" i="4"/>
  <c r="E262" i="2" l="1"/>
  <c r="E263" i="2"/>
  <c r="E264" i="2"/>
  <c r="E265" i="2"/>
  <c r="E266" i="2"/>
  <c r="E267" i="2"/>
  <c r="E268" i="2"/>
  <c r="E269" i="2"/>
  <c r="E270" i="2"/>
  <c r="E271" i="2"/>
  <c r="E15" i="2"/>
  <c r="L4" i="3" s="1"/>
  <c r="E16" i="2"/>
  <c r="N4" i="3" s="1"/>
  <c r="E17" i="2"/>
  <c r="P4" i="3" s="1"/>
  <c r="E18" i="2"/>
  <c r="E19" i="2"/>
  <c r="J5" i="3" s="1"/>
  <c r="E20" i="2"/>
  <c r="L5" i="3" s="1"/>
  <c r="E21" i="2"/>
  <c r="N5" i="3" s="1"/>
  <c r="E22" i="2"/>
  <c r="P5" i="3" s="1"/>
  <c r="E23" i="2"/>
  <c r="E24" i="2"/>
  <c r="J6" i="3" s="1"/>
  <c r="E25" i="2"/>
  <c r="L6" i="3" s="1"/>
  <c r="E26" i="2"/>
  <c r="N6" i="3" s="1"/>
  <c r="E27" i="2"/>
  <c r="P6" i="3" s="1"/>
  <c r="E29" i="2"/>
  <c r="H7" i="3" s="1"/>
  <c r="E30" i="2"/>
  <c r="J7" i="3" s="1"/>
  <c r="E31" i="2"/>
  <c r="L7" i="3" s="1"/>
  <c r="E32" i="2"/>
  <c r="N7" i="3" s="1"/>
  <c r="E33" i="2"/>
  <c r="P7" i="3" s="1"/>
  <c r="E34" i="2"/>
  <c r="E35" i="2"/>
  <c r="J8" i="3" s="1"/>
  <c r="E36" i="2"/>
  <c r="L8" i="3" s="1"/>
  <c r="E37" i="2"/>
  <c r="N8" i="3" s="1"/>
  <c r="E38" i="2"/>
  <c r="P8" i="3" s="1"/>
  <c r="E39" i="2"/>
  <c r="E40" i="2"/>
  <c r="J9" i="3" s="1"/>
  <c r="E41" i="2"/>
  <c r="L9" i="3" s="1"/>
  <c r="E42" i="2"/>
  <c r="N9" i="3" s="1"/>
  <c r="E43" i="2"/>
  <c r="P9" i="3" s="1"/>
  <c r="E45" i="2"/>
  <c r="H10" i="3" s="1"/>
  <c r="E46" i="2"/>
  <c r="J10" i="3" s="1"/>
  <c r="E47" i="2"/>
  <c r="L10" i="3" s="1"/>
  <c r="E48" i="2"/>
  <c r="N10" i="3" s="1"/>
  <c r="E49" i="2"/>
  <c r="P10" i="3" s="1"/>
  <c r="E50" i="2"/>
  <c r="E51" i="2"/>
  <c r="J11" i="3" s="1"/>
  <c r="E52" i="2"/>
  <c r="L11" i="3" s="1"/>
  <c r="E53" i="2"/>
  <c r="N11" i="3" s="1"/>
  <c r="E54" i="2"/>
  <c r="P11" i="3" s="1"/>
  <c r="E55" i="2"/>
  <c r="E56" i="2"/>
  <c r="J12" i="3" s="1"/>
  <c r="E57" i="2"/>
  <c r="L12" i="3" s="1"/>
  <c r="E58" i="2"/>
  <c r="N12" i="3" s="1"/>
  <c r="E59" i="2"/>
  <c r="P12" i="3" s="1"/>
  <c r="E61" i="2"/>
  <c r="H13" i="3" s="1"/>
  <c r="E62" i="2"/>
  <c r="J13" i="3" s="1"/>
  <c r="E63" i="2"/>
  <c r="L13" i="3" s="1"/>
  <c r="E64" i="2"/>
  <c r="N13" i="3" s="1"/>
  <c r="E65" i="2"/>
  <c r="P13" i="3" s="1"/>
  <c r="E66" i="2"/>
  <c r="E67" i="2"/>
  <c r="J14" i="3" s="1"/>
  <c r="E68" i="2"/>
  <c r="L14" i="3" s="1"/>
  <c r="E69" i="2"/>
  <c r="N14" i="3" s="1"/>
  <c r="E70" i="2"/>
  <c r="P14" i="3" s="1"/>
  <c r="E71" i="2"/>
  <c r="E72" i="2"/>
  <c r="J15" i="3" s="1"/>
  <c r="E73" i="2"/>
  <c r="L15" i="3" s="1"/>
  <c r="E74" i="2"/>
  <c r="N15" i="3" s="1"/>
  <c r="E75" i="2"/>
  <c r="P15" i="3" s="1"/>
  <c r="E76" i="2"/>
  <c r="E77" i="2"/>
  <c r="J16" i="3" s="1"/>
  <c r="E78" i="2"/>
  <c r="L16" i="3" s="1"/>
  <c r="E79" i="2"/>
  <c r="N16" i="3" s="1"/>
  <c r="E80" i="2"/>
  <c r="P16" i="3" s="1"/>
  <c r="E81" i="2"/>
  <c r="E82" i="2"/>
  <c r="J17" i="3" s="1"/>
  <c r="E83" i="2"/>
  <c r="L17" i="3" s="1"/>
  <c r="E84" i="2"/>
  <c r="N17" i="3" s="1"/>
  <c r="E85" i="2"/>
  <c r="P17" i="3" s="1"/>
  <c r="E86" i="2"/>
  <c r="E87" i="2"/>
  <c r="J18" i="3" s="1"/>
  <c r="E88" i="2"/>
  <c r="L18" i="3" s="1"/>
  <c r="E89" i="2"/>
  <c r="N18" i="3" s="1"/>
  <c r="E90" i="2"/>
  <c r="P18" i="3" s="1"/>
  <c r="E92" i="2"/>
  <c r="H19" i="3" s="1"/>
  <c r="E93" i="2"/>
  <c r="J19" i="3" s="1"/>
  <c r="E94" i="2"/>
  <c r="L19" i="3" s="1"/>
  <c r="E95" i="2"/>
  <c r="N19" i="3" s="1"/>
  <c r="E96" i="2"/>
  <c r="P19" i="3" s="1"/>
  <c r="E97" i="2"/>
  <c r="E98" i="2"/>
  <c r="J20" i="3" s="1"/>
  <c r="E99" i="2"/>
  <c r="L20" i="3" s="1"/>
  <c r="E100" i="2"/>
  <c r="N20" i="3" s="1"/>
  <c r="E101" i="2"/>
  <c r="P20" i="3" s="1"/>
  <c r="E102" i="2"/>
  <c r="E103" i="2"/>
  <c r="J21" i="3" s="1"/>
  <c r="E104" i="2"/>
  <c r="L21" i="3" s="1"/>
  <c r="E105" i="2"/>
  <c r="N21" i="3" s="1"/>
  <c r="E106" i="2"/>
  <c r="P21" i="3" s="1"/>
  <c r="E108" i="2"/>
  <c r="H22" i="3" s="1"/>
  <c r="E109" i="2"/>
  <c r="J22" i="3" s="1"/>
  <c r="E110" i="2"/>
  <c r="L22" i="3" s="1"/>
  <c r="E111" i="2"/>
  <c r="N22" i="3" s="1"/>
  <c r="E112" i="2"/>
  <c r="P22" i="3" s="1"/>
  <c r="E113" i="2"/>
  <c r="E114" i="2"/>
  <c r="J23" i="3" s="1"/>
  <c r="E115" i="2"/>
  <c r="L23" i="3" s="1"/>
  <c r="E116" i="2"/>
  <c r="N23" i="3" s="1"/>
  <c r="E117" i="2"/>
  <c r="P23" i="3" s="1"/>
  <c r="E118" i="2"/>
  <c r="E119" i="2"/>
  <c r="J24" i="3" s="1"/>
  <c r="E120" i="2"/>
  <c r="L24" i="3" s="1"/>
  <c r="E121" i="2"/>
  <c r="N24" i="3" s="1"/>
  <c r="E122" i="2"/>
  <c r="P24" i="3" s="1"/>
  <c r="E124" i="2"/>
  <c r="H25" i="3" s="1"/>
  <c r="E125" i="2"/>
  <c r="J25" i="3" s="1"/>
  <c r="E126" i="2"/>
  <c r="L25" i="3" s="1"/>
  <c r="E127" i="2"/>
  <c r="N25" i="3" s="1"/>
  <c r="E128" i="2"/>
  <c r="P25" i="3" s="1"/>
  <c r="E129" i="2"/>
  <c r="E130" i="2"/>
  <c r="E131" i="2"/>
  <c r="L26" i="3" s="1"/>
  <c r="E132" i="2"/>
  <c r="N26" i="3" s="1"/>
  <c r="E133" i="2"/>
  <c r="P26" i="3" s="1"/>
  <c r="E134" i="2"/>
  <c r="E135" i="2"/>
  <c r="J27" i="3" s="1"/>
  <c r="E136" i="2"/>
  <c r="L27" i="3" s="1"/>
  <c r="E137" i="2"/>
  <c r="N27" i="3" s="1"/>
  <c r="E138" i="2"/>
  <c r="P27" i="3" s="1"/>
  <c r="E140" i="2"/>
  <c r="H28" i="3" s="1"/>
  <c r="E141" i="2"/>
  <c r="J28" i="3" s="1"/>
  <c r="E142" i="2"/>
  <c r="L28" i="3" s="1"/>
  <c r="E143" i="2"/>
  <c r="N28" i="3" s="1"/>
  <c r="E144" i="2"/>
  <c r="P28" i="3" s="1"/>
  <c r="E145" i="2"/>
  <c r="E146" i="2"/>
  <c r="J29" i="3" s="1"/>
  <c r="E147" i="2"/>
  <c r="L29" i="3" s="1"/>
  <c r="E148" i="2"/>
  <c r="N29" i="3" s="1"/>
  <c r="E149" i="2"/>
  <c r="P29" i="3" s="1"/>
  <c r="E150" i="2"/>
  <c r="E151" i="2"/>
  <c r="J30" i="3" s="1"/>
  <c r="E152" i="2"/>
  <c r="L30" i="3" s="1"/>
  <c r="E153" i="2"/>
  <c r="N30" i="3" s="1"/>
  <c r="E154" i="2"/>
  <c r="P30" i="3" s="1"/>
  <c r="E156" i="2"/>
  <c r="H31" i="3" s="1"/>
  <c r="E157" i="2"/>
  <c r="J31" i="3" s="1"/>
  <c r="E158" i="2"/>
  <c r="L31" i="3" s="1"/>
  <c r="E159" i="2"/>
  <c r="N31" i="3" s="1"/>
  <c r="E160" i="2"/>
  <c r="P31" i="3" s="1"/>
  <c r="E161" i="2"/>
  <c r="E162" i="2"/>
  <c r="E163" i="2"/>
  <c r="L32" i="3" s="1"/>
  <c r="E164" i="2"/>
  <c r="N32" i="3" s="1"/>
  <c r="E165" i="2"/>
  <c r="P32" i="3" s="1"/>
  <c r="E166" i="2"/>
  <c r="H33" i="3" s="1"/>
  <c r="E167" i="2"/>
  <c r="J33" i="3" s="1"/>
  <c r="E168" i="2"/>
  <c r="L33" i="3" s="1"/>
  <c r="E169" i="2"/>
  <c r="N33" i="3" s="1"/>
  <c r="E170" i="2"/>
  <c r="P33" i="3" s="1"/>
  <c r="E172" i="2"/>
  <c r="H34" i="3" s="1"/>
  <c r="E173" i="2"/>
  <c r="J34" i="3" s="1"/>
  <c r="E174" i="2"/>
  <c r="L34" i="3" s="1"/>
  <c r="E175" i="2"/>
  <c r="N34" i="3" s="1"/>
  <c r="E176" i="2"/>
  <c r="P34" i="3" s="1"/>
  <c r="E177" i="2"/>
  <c r="E178" i="2"/>
  <c r="E179" i="2"/>
  <c r="L35" i="3" s="1"/>
  <c r="E180" i="2"/>
  <c r="N35" i="3" s="1"/>
  <c r="E181" i="2"/>
  <c r="P35" i="3" s="1"/>
  <c r="E182" i="2"/>
  <c r="E183" i="2"/>
  <c r="J36" i="3" s="1"/>
  <c r="E184" i="2"/>
  <c r="L36" i="3" s="1"/>
  <c r="E185" i="2"/>
  <c r="N36" i="3" s="1"/>
  <c r="E186" i="2"/>
  <c r="P36" i="3" s="1"/>
  <c r="E189" i="2"/>
  <c r="H37" i="3" s="1"/>
  <c r="E190" i="2"/>
  <c r="J37" i="3" s="1"/>
  <c r="E191" i="2"/>
  <c r="L37" i="3" s="1"/>
  <c r="E192" i="2"/>
  <c r="N37" i="3" s="1"/>
  <c r="E193" i="2"/>
  <c r="P37" i="3" s="1"/>
  <c r="E194" i="2"/>
  <c r="C22" i="28" s="1"/>
  <c r="E195" i="2"/>
  <c r="C30" i="28" s="1"/>
  <c r="E197" i="2"/>
  <c r="E198" i="2"/>
  <c r="E199" i="2"/>
  <c r="E200" i="2"/>
  <c r="C23" i="28" s="1"/>
  <c r="E202" i="2"/>
  <c r="E203" i="2"/>
  <c r="E204" i="2"/>
  <c r="E205" i="2"/>
  <c r="E206" i="2"/>
  <c r="C26" i="28" s="1"/>
  <c r="E207" i="2"/>
  <c r="E208" i="2"/>
  <c r="E209" i="2"/>
  <c r="E210" i="2"/>
  <c r="E213" i="2"/>
  <c r="C31" i="28" s="1"/>
  <c r="E214" i="2"/>
  <c r="E215" i="2"/>
  <c r="E216" i="2"/>
  <c r="E217" i="2"/>
  <c r="E218" i="2"/>
  <c r="E219" i="2"/>
  <c r="E220" i="2"/>
  <c r="E221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C4" i="28" s="1"/>
  <c r="E260" i="2"/>
  <c r="C20" i="28" s="1"/>
  <c r="E261" i="2"/>
  <c r="C43" i="28" s="1"/>
  <c r="E3" i="2"/>
  <c r="J2" i="3" s="1"/>
  <c r="E4" i="2"/>
  <c r="L2" i="3" s="1"/>
  <c r="E5" i="2"/>
  <c r="N2" i="3" s="1"/>
  <c r="E6" i="2"/>
  <c r="P2" i="3" s="1"/>
  <c r="E7" i="2"/>
  <c r="E8" i="2"/>
  <c r="J3" i="3" s="1"/>
  <c r="E9" i="2"/>
  <c r="L3" i="3" s="1"/>
  <c r="E10" i="2"/>
  <c r="N3" i="3" s="1"/>
  <c r="E11" i="2"/>
  <c r="P3" i="3" s="1"/>
  <c r="E13" i="2"/>
  <c r="H4" i="3" s="1"/>
  <c r="E14" i="2"/>
  <c r="J4" i="3" s="1"/>
  <c r="J32" i="3" l="1"/>
  <c r="C44" i="28"/>
  <c r="H21" i="3"/>
  <c r="C21" i="28"/>
  <c r="H16" i="3"/>
  <c r="C9" i="28"/>
  <c r="H27" i="3"/>
  <c r="C11" i="28"/>
  <c r="H6" i="3"/>
  <c r="C18" i="28"/>
  <c r="H9" i="3"/>
  <c r="C6" i="28"/>
  <c r="H26" i="3"/>
  <c r="C10" i="28"/>
  <c r="H18" i="3"/>
  <c r="C39" i="28"/>
  <c r="H23" i="3"/>
  <c r="C12" i="28"/>
  <c r="H5" i="3"/>
  <c r="C16" i="28"/>
  <c r="J35" i="3"/>
  <c r="C50" i="28"/>
  <c r="H32" i="3"/>
  <c r="C42" i="28"/>
  <c r="H24" i="3"/>
  <c r="C13" i="28"/>
  <c r="H8" i="3"/>
  <c r="H35" i="3"/>
  <c r="C49" i="28"/>
  <c r="H11" i="3"/>
  <c r="C32" i="28"/>
  <c r="H3" i="3"/>
  <c r="C36" i="28"/>
  <c r="H30" i="3"/>
  <c r="C47" i="28"/>
  <c r="H14" i="3"/>
  <c r="C7" i="28"/>
  <c r="H15" i="3"/>
  <c r="C8" i="28"/>
  <c r="H29" i="3"/>
  <c r="C46" i="28"/>
  <c r="H17" i="3"/>
  <c r="C38" i="28"/>
  <c r="H36" i="3"/>
  <c r="C51" i="28"/>
  <c r="H20" i="3"/>
  <c r="C19" i="28"/>
  <c r="H12" i="3"/>
  <c r="C33" i="28"/>
  <c r="A271" i="2" l="1"/>
  <c r="B268" i="4" l="1"/>
  <c r="A268" i="4" s="1"/>
  <c r="B20" i="4" l="1"/>
  <c r="E55" i="4"/>
  <c r="E15" i="4"/>
  <c r="E38" i="4"/>
  <c r="E56" i="4"/>
  <c r="E23" i="4"/>
  <c r="E51" i="4"/>
  <c r="E125" i="4"/>
  <c r="E116" i="4"/>
  <c r="E57" i="4"/>
  <c r="E58" i="4"/>
  <c r="E59" i="4"/>
  <c r="E60" i="4"/>
  <c r="E61" i="4"/>
  <c r="E62" i="4"/>
  <c r="E126" i="4"/>
  <c r="E17" i="4"/>
  <c r="E39" i="4"/>
  <c r="E64" i="4"/>
  <c r="E118" i="4"/>
  <c r="E22" i="4"/>
  <c r="E45" i="4"/>
  <c r="E78" i="4"/>
  <c r="E106" i="4"/>
  <c r="E132" i="4"/>
  <c r="E94" i="4"/>
  <c r="E52" i="4"/>
  <c r="E31" i="4"/>
  <c r="E32" i="4"/>
  <c r="E33" i="4"/>
  <c r="E34" i="4"/>
  <c r="E35" i="4"/>
  <c r="E79" i="4"/>
  <c r="E28" i="4"/>
  <c r="E66" i="4"/>
  <c r="E41" i="4"/>
  <c r="E69" i="4"/>
  <c r="E96" i="4"/>
  <c r="E119" i="4"/>
  <c r="E127" i="4"/>
  <c r="E70" i="4"/>
  <c r="E42" i="4"/>
  <c r="E2" i="4"/>
  <c r="E3" i="4"/>
  <c r="E4" i="4"/>
  <c r="E121" i="4"/>
  <c r="E44" i="4"/>
  <c r="E108" i="4"/>
  <c r="E99" i="4"/>
  <c r="E100" i="4"/>
  <c r="E46" i="4"/>
  <c r="E83" i="4"/>
  <c r="E84" i="4"/>
  <c r="E50" i="4"/>
  <c r="E109" i="4"/>
  <c r="E72" i="4"/>
  <c r="E73" i="4"/>
  <c r="E129" i="4"/>
  <c r="E102" i="4"/>
  <c r="E130" i="4"/>
  <c r="E123" i="4"/>
  <c r="E77" i="4"/>
  <c r="E53" i="4"/>
  <c r="E11" i="4"/>
  <c r="E12" i="4"/>
  <c r="E133" i="4"/>
  <c r="E134" i="4"/>
  <c r="E135" i="4"/>
  <c r="E136" i="4"/>
  <c r="E137" i="4"/>
  <c r="E138" i="4"/>
  <c r="E139" i="4"/>
  <c r="E140" i="4"/>
  <c r="E141" i="4"/>
  <c r="E142" i="4"/>
  <c r="E152" i="4"/>
  <c r="E153" i="4"/>
  <c r="E154" i="4"/>
  <c r="E155" i="4"/>
  <c r="E156" i="4"/>
  <c r="E157" i="4"/>
  <c r="E158" i="4"/>
  <c r="E159" i="4"/>
  <c r="E160" i="4"/>
  <c r="E161" i="4"/>
  <c r="E260" i="4"/>
  <c r="E261" i="4"/>
  <c r="E262" i="4"/>
  <c r="E263" i="4"/>
  <c r="E264" i="4"/>
  <c r="E265" i="4"/>
  <c r="E266" i="4"/>
  <c r="E267" i="4"/>
  <c r="E89" i="4"/>
  <c r="E90" i="4"/>
  <c r="E115" i="4"/>
  <c r="E16" i="4"/>
  <c r="E24" i="4"/>
  <c r="E25" i="4"/>
  <c r="E63" i="4"/>
  <c r="E81" i="4"/>
  <c r="E91" i="4"/>
  <c r="E92" i="4"/>
  <c r="E117" i="4"/>
  <c r="E93" i="4"/>
  <c r="E13" i="4"/>
  <c r="E30" i="4"/>
  <c r="E49" i="4"/>
  <c r="E76" i="4"/>
  <c r="E103" i="4"/>
  <c r="E65" i="4"/>
  <c r="E67" i="4"/>
  <c r="E68" i="4"/>
  <c r="E40" i="4"/>
  <c r="E75" i="4"/>
  <c r="E95" i="4"/>
  <c r="E18" i="4"/>
  <c r="E71" i="4"/>
  <c r="E82" i="4"/>
  <c r="E97" i="4"/>
  <c r="E107" i="4"/>
  <c r="E120" i="4"/>
  <c r="E98" i="4"/>
  <c r="E110" i="4"/>
  <c r="E128" i="4"/>
  <c r="E85" i="4"/>
  <c r="E43" i="4"/>
  <c r="E101" i="4"/>
  <c r="E122" i="4"/>
  <c r="E5" i="4"/>
  <c r="E6" i="4"/>
  <c r="E7" i="4"/>
  <c r="E8" i="4"/>
  <c r="E9" i="4"/>
  <c r="E10" i="4"/>
  <c r="E143" i="4"/>
  <c r="E145" i="4"/>
  <c r="E148" i="4"/>
  <c r="E149" i="4"/>
  <c r="E150" i="4"/>
  <c r="E151" i="4"/>
  <c r="E162" i="4"/>
  <c r="E163" i="4"/>
  <c r="E164" i="4"/>
  <c r="E165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4" i="4"/>
  <c r="E185" i="4"/>
  <c r="E186" i="4"/>
  <c r="E187" i="4"/>
  <c r="E188" i="4"/>
  <c r="E189" i="4"/>
  <c r="E190" i="4"/>
  <c r="E191" i="4"/>
  <c r="E192" i="4"/>
  <c r="E193" i="4"/>
  <c r="E194" i="4"/>
  <c r="E196" i="4"/>
  <c r="E197" i="4"/>
  <c r="E198" i="4"/>
  <c r="E199" i="4"/>
  <c r="E200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87" i="4"/>
  <c r="E88" i="4"/>
  <c r="E113" i="4"/>
  <c r="E114" i="4"/>
  <c r="E27" i="4"/>
  <c r="E26" i="4"/>
  <c r="E37" i="4"/>
  <c r="E47" i="4"/>
  <c r="E54" i="4"/>
  <c r="E80" i="4"/>
  <c r="E104" i="4"/>
  <c r="E105" i="4"/>
  <c r="E112" i="4"/>
  <c r="E124" i="4"/>
  <c r="E86" i="4"/>
  <c r="E14" i="4"/>
  <c r="B48" i="4" l="1"/>
  <c r="A48" i="4" s="1"/>
  <c r="B111" i="4"/>
  <c r="A111" i="4" s="1"/>
  <c r="B27" i="4"/>
  <c r="A27" i="4" s="1"/>
  <c r="B148" i="4"/>
  <c r="A148" i="4" s="1"/>
  <c r="B149" i="4"/>
  <c r="A149" i="4" s="1"/>
  <c r="B151" i="4"/>
  <c r="A151" i="4" s="1"/>
  <c r="B3" i="4"/>
  <c r="A3" i="4" s="1"/>
  <c r="B129" i="4"/>
  <c r="A129" i="4" s="1"/>
  <c r="B19" i="4"/>
  <c r="A19" i="4" s="1"/>
  <c r="B157" i="4"/>
  <c r="A157" i="4" s="1"/>
  <c r="B159" i="4"/>
  <c r="A159" i="4" s="1"/>
  <c r="B160" i="4"/>
  <c r="A160" i="4" s="1"/>
  <c r="B43" i="4"/>
  <c r="A43" i="4" s="1"/>
  <c r="B101" i="4"/>
  <c r="A101" i="4" s="1"/>
  <c r="B126" i="4"/>
  <c r="A126" i="4" s="1"/>
  <c r="B92" i="4"/>
  <c r="A92" i="4" s="1"/>
  <c r="B191" i="4"/>
  <c r="A191" i="4" s="1"/>
  <c r="B192" i="4"/>
  <c r="A192" i="4" s="1"/>
  <c r="B193" i="4"/>
  <c r="A193" i="4" s="1"/>
  <c r="B194" i="4"/>
  <c r="A194" i="4" s="1"/>
  <c r="B197" i="4"/>
  <c r="A197" i="4" s="1"/>
  <c r="B226" i="4"/>
  <c r="A226" i="4" s="1"/>
  <c r="B227" i="4"/>
  <c r="A227" i="4" s="1"/>
  <c r="B228" i="4"/>
  <c r="A228" i="4" s="1"/>
  <c r="B229" i="4"/>
  <c r="A229" i="4" s="1"/>
  <c r="B233" i="4"/>
  <c r="A233" i="4" s="1"/>
  <c r="B93" i="4"/>
  <c r="A93" i="4" s="1"/>
  <c r="B57" i="4"/>
  <c r="A57" i="4" s="1"/>
  <c r="B161" i="4"/>
  <c r="A161" i="4" s="1"/>
  <c r="B174" i="4"/>
  <c r="A174" i="4" s="1"/>
  <c r="B175" i="4"/>
  <c r="A175" i="4" s="1"/>
  <c r="B167" i="4"/>
  <c r="A167" i="4" s="1"/>
  <c r="B58" i="4"/>
  <c r="A58" i="4" s="1"/>
  <c r="B59" i="4"/>
  <c r="A59" i="4" s="1"/>
  <c r="B60" i="4"/>
  <c r="A60" i="4" s="1"/>
  <c r="B61" i="4"/>
  <c r="A61" i="4" s="1"/>
  <c r="B62" i="4"/>
  <c r="B188" i="4"/>
  <c r="A188" i="4" s="1"/>
  <c r="B189" i="4"/>
  <c r="A189" i="4" s="1"/>
  <c r="B190" i="4"/>
  <c r="A190" i="4" s="1"/>
  <c r="B196" i="4"/>
  <c r="A196" i="4" s="1"/>
  <c r="B198" i="4"/>
  <c r="A198" i="4" s="1"/>
  <c r="B199" i="4"/>
  <c r="A199" i="4" s="1"/>
  <c r="B200" i="4"/>
  <c r="A200" i="4" s="1"/>
  <c r="B202" i="4"/>
  <c r="A202" i="4" s="1"/>
  <c r="A121" i="4"/>
  <c r="B44" i="4"/>
  <c r="A44" i="4" s="1"/>
  <c r="B116" i="4"/>
  <c r="A116" i="4" s="1"/>
  <c r="A71" i="4"/>
  <c r="B82" i="4"/>
  <c r="A82" i="4" s="1"/>
  <c r="A97" i="4"/>
  <c r="A107" i="4"/>
  <c r="A120" i="4"/>
  <c r="A98" i="4"/>
  <c r="A20" i="4"/>
  <c r="B55" i="4"/>
  <c r="A55" i="4" s="1"/>
  <c r="B84" i="4"/>
  <c r="A84" i="4" s="1"/>
  <c r="B73" i="4"/>
  <c r="A73" i="4" s="1"/>
  <c r="A40" i="4"/>
  <c r="A75" i="4"/>
  <c r="A95" i="4"/>
  <c r="B122" i="4"/>
  <c r="A122" i="4" s="1"/>
  <c r="B131" i="4"/>
  <c r="A131" i="4" s="1"/>
  <c r="B70" i="4"/>
  <c r="A70" i="4" s="1"/>
  <c r="A42" i="4"/>
  <c r="B117" i="4"/>
  <c r="A117" i="4" s="1"/>
  <c r="B63" i="4"/>
  <c r="A63" i="4" s="1"/>
  <c r="B81" i="4"/>
  <c r="A81" i="4" s="1"/>
  <c r="B91" i="4"/>
  <c r="A91" i="4" s="1"/>
  <c r="A125" i="4"/>
  <c r="A128" i="4"/>
  <c r="B10" i="4"/>
  <c r="A10" i="4" s="1"/>
  <c r="B74" i="4"/>
  <c r="A74" i="4" s="1"/>
  <c r="B68" i="4"/>
  <c r="A68" i="4" s="1"/>
  <c r="A165" i="4"/>
  <c r="B153" i="4"/>
  <c r="A153" i="4" s="1"/>
  <c r="B154" i="4"/>
  <c r="A154" i="4" s="1"/>
  <c r="B155" i="4"/>
  <c r="A155" i="4" s="1"/>
  <c r="B156" i="4"/>
  <c r="A156" i="4" s="1"/>
  <c r="B168" i="4"/>
  <c r="A168" i="4" s="1"/>
  <c r="B169" i="4"/>
  <c r="A169" i="4" s="1"/>
  <c r="B170" i="4"/>
  <c r="A170" i="4" s="1"/>
  <c r="B171" i="4"/>
  <c r="A171" i="4" s="1"/>
  <c r="B172" i="4"/>
  <c r="A172" i="4" s="1"/>
  <c r="B177" i="4"/>
  <c r="A177" i="4" s="1"/>
  <c r="B51" i="4"/>
  <c r="A51" i="4" s="1"/>
  <c r="B66" i="4"/>
  <c r="A66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2" i="4"/>
  <c r="A142" i="4" s="1"/>
  <c r="B152" i="4"/>
  <c r="A152" i="4" s="1"/>
  <c r="B14" i="4"/>
  <c r="B26" i="4"/>
  <c r="A26" i="4" s="1"/>
  <c r="B37" i="4"/>
  <c r="A37" i="4" s="1"/>
  <c r="B47" i="4"/>
  <c r="A47" i="4" s="1"/>
  <c r="B54" i="4"/>
  <c r="A54" i="4" s="1"/>
  <c r="B80" i="4"/>
  <c r="A80" i="4" s="1"/>
  <c r="B104" i="4"/>
  <c r="A104" i="4" s="1"/>
  <c r="B105" i="4"/>
  <c r="A105" i="4" s="1"/>
  <c r="B112" i="4"/>
  <c r="A112" i="4" s="1"/>
  <c r="B124" i="4"/>
  <c r="A124" i="4" s="1"/>
  <c r="B86" i="4"/>
  <c r="A86" i="4" s="1"/>
  <c r="B87" i="4"/>
  <c r="A87" i="4" s="1"/>
  <c r="B88" i="4"/>
  <c r="A88" i="4" s="1"/>
  <c r="B113" i="4"/>
  <c r="A113" i="4" s="1"/>
  <c r="B114" i="4"/>
  <c r="A114" i="4" s="1"/>
  <c r="B110" i="4"/>
  <c r="A110" i="4" s="1"/>
  <c r="B143" i="4"/>
  <c r="A143" i="4" s="1"/>
  <c r="B145" i="4"/>
  <c r="A145" i="4" s="1"/>
  <c r="B150" i="4"/>
  <c r="A150" i="4" s="1"/>
  <c r="B173" i="4"/>
  <c r="A173" i="4" s="1"/>
  <c r="B237" i="4"/>
  <c r="A237" i="4" s="1"/>
  <c r="B238" i="4"/>
  <c r="A238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252" i="4"/>
  <c r="A252" i="4" s="1"/>
  <c r="B255" i="4"/>
  <c r="A255" i="4" s="1"/>
  <c r="B4" i="4"/>
  <c r="A4" i="4" s="1"/>
  <c r="B72" i="4"/>
  <c r="A72" i="4" s="1"/>
  <c r="B2" i="4"/>
  <c r="B15" i="4"/>
  <c r="A15" i="4" s="1"/>
  <c r="B38" i="4"/>
  <c r="A38" i="4" s="1"/>
  <c r="B56" i="4"/>
  <c r="A56" i="4" s="1"/>
  <c r="B109" i="4"/>
  <c r="A109" i="4" s="1"/>
  <c r="B89" i="4"/>
  <c r="A89" i="4" s="1"/>
  <c r="B90" i="4"/>
  <c r="A90" i="4" s="1"/>
  <c r="B115" i="4"/>
  <c r="A115" i="4" s="1"/>
  <c r="B162" i="4"/>
  <c r="A162" i="4" s="1"/>
  <c r="B163" i="4"/>
  <c r="A163" i="4" s="1"/>
  <c r="B164" i="4"/>
  <c r="A164" i="4" s="1"/>
  <c r="B130" i="4"/>
  <c r="A130" i="4" s="1"/>
  <c r="B181" i="4"/>
  <c r="A181" i="4" s="1"/>
  <c r="B184" i="4"/>
  <c r="A184" i="4" s="1"/>
  <c r="B185" i="4"/>
  <c r="A185" i="4" s="1"/>
  <c r="B187" i="4"/>
  <c r="A187" i="4" s="1"/>
  <c r="A41" i="4"/>
  <c r="A69" i="4"/>
  <c r="A96" i="4"/>
  <c r="A119" i="4"/>
  <c r="A127" i="4"/>
  <c r="B83" i="4"/>
  <c r="A83" i="4" s="1"/>
  <c r="B158" i="4"/>
  <c r="A158" i="4" s="1"/>
  <c r="B67" i="4"/>
  <c r="A67" i="4" s="1"/>
  <c r="A18" i="4"/>
  <c r="B178" i="4"/>
  <c r="A178" i="4" s="1"/>
  <c r="A179" i="4"/>
  <c r="B180" i="4"/>
  <c r="A180" i="4" s="1"/>
  <c r="B183" i="4"/>
  <c r="A183" i="4" s="1"/>
  <c r="B186" i="4"/>
  <c r="A186" i="4" s="1"/>
  <c r="B230" i="4"/>
  <c r="A230" i="4" s="1"/>
  <c r="B232" i="4"/>
  <c r="A232" i="4" s="1"/>
  <c r="B234" i="4"/>
  <c r="A234" i="4" s="1"/>
  <c r="B235" i="4"/>
  <c r="A235" i="4" s="1"/>
  <c r="A236" i="4"/>
  <c r="B256" i="4"/>
  <c r="A256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18" i="4"/>
  <c r="A218" i="4" s="1"/>
  <c r="A219" i="4"/>
  <c r="B254" i="4"/>
  <c r="A254" i="4" s="1"/>
  <c r="B7" i="4"/>
  <c r="A7" i="4" s="1"/>
  <c r="B6" i="4"/>
  <c r="A6" i="4" s="1"/>
  <c r="B5" i="4"/>
  <c r="A5" i="4" s="1"/>
  <c r="B23" i="4"/>
  <c r="A23" i="4" s="1"/>
  <c r="B52" i="4"/>
  <c r="A52" i="4" s="1"/>
  <c r="B31" i="4"/>
  <c r="A31" i="4" s="1"/>
  <c r="B16" i="4"/>
  <c r="A16" i="4" s="1"/>
  <c r="B24" i="4"/>
  <c r="A24" i="4" s="1"/>
  <c r="B25" i="4"/>
  <c r="A25" i="4" s="1"/>
  <c r="B220" i="4"/>
  <c r="A220" i="4" s="1"/>
  <c r="A221" i="4"/>
  <c r="B222" i="4"/>
  <c r="A222" i="4" s="1"/>
  <c r="A223" i="4"/>
  <c r="B224" i="4"/>
  <c r="A224" i="4" s="1"/>
  <c r="B225" i="4"/>
  <c r="A225" i="4" s="1"/>
  <c r="B239" i="4"/>
  <c r="A239" i="4" s="1"/>
  <c r="B257" i="4"/>
  <c r="A257" i="4" s="1"/>
  <c r="B258" i="4"/>
  <c r="A258" i="4" s="1"/>
  <c r="B8" i="4"/>
  <c r="A8" i="4" s="1"/>
  <c r="B260" i="4"/>
  <c r="A260" i="4" s="1"/>
  <c r="B261" i="4"/>
  <c r="A261" i="4" s="1"/>
  <c r="B262" i="4"/>
  <c r="A262" i="4" s="1"/>
  <c r="B263" i="4"/>
  <c r="A263" i="4" s="1"/>
  <c r="B264" i="4"/>
  <c r="A264" i="4" s="1"/>
  <c r="B265" i="4"/>
  <c r="A265" i="4" s="1"/>
  <c r="B266" i="4"/>
  <c r="A266" i="4" s="1"/>
  <c r="B267" i="4"/>
  <c r="A267" i="4" s="1"/>
  <c r="B17" i="4"/>
  <c r="A17" i="4" s="1"/>
  <c r="B39" i="4"/>
  <c r="A39" i="4" s="1"/>
  <c r="B64" i="4"/>
  <c r="A64" i="4" s="1"/>
  <c r="B118" i="4"/>
  <c r="A118" i="4" s="1"/>
  <c r="B22" i="4"/>
  <c r="A22" i="4" s="1"/>
  <c r="B45" i="4"/>
  <c r="A45" i="4" s="1"/>
  <c r="B78" i="4"/>
  <c r="A78" i="4" s="1"/>
  <c r="B106" i="4"/>
  <c r="A106" i="4" s="1"/>
  <c r="B132" i="4"/>
  <c r="A132" i="4" s="1"/>
  <c r="B13" i="4"/>
  <c r="A13" i="4" s="1"/>
  <c r="B30" i="4"/>
  <c r="A30" i="4" s="1"/>
  <c r="B49" i="4"/>
  <c r="A49" i="4" s="1"/>
  <c r="B76" i="4"/>
  <c r="A76" i="4" s="1"/>
  <c r="B103" i="4"/>
  <c r="A103" i="4" s="1"/>
  <c r="B65" i="4"/>
  <c r="A65" i="4" s="1"/>
  <c r="B94" i="4"/>
  <c r="A94" i="4" s="1"/>
  <c r="B108" i="4"/>
  <c r="A108" i="4" s="1"/>
  <c r="B99" i="4"/>
  <c r="A99" i="4" s="1"/>
  <c r="B100" i="4"/>
  <c r="A100" i="4" s="1"/>
  <c r="B46" i="4"/>
  <c r="A46" i="4" s="1"/>
  <c r="A50" i="4"/>
  <c r="B102" i="4"/>
  <c r="A102" i="4" s="1"/>
  <c r="B123" i="4"/>
  <c r="A123" i="4" s="1"/>
  <c r="A77" i="4"/>
  <c r="B32" i="4"/>
  <c r="A32" i="4" s="1"/>
  <c r="B33" i="4"/>
  <c r="A33" i="4" s="1"/>
  <c r="B34" i="4"/>
  <c r="A34" i="4" s="1"/>
  <c r="B35" i="4"/>
  <c r="A35" i="4" s="1"/>
  <c r="B79" i="4"/>
  <c r="A79" i="4" s="1"/>
  <c r="B53" i="4"/>
  <c r="A53" i="4" s="1"/>
  <c r="B11" i="4"/>
  <c r="A11" i="4" s="1"/>
  <c r="B12" i="4"/>
  <c r="A12" i="4" s="1"/>
  <c r="B9" i="4"/>
  <c r="A9" i="4" s="1"/>
  <c r="B253" i="4"/>
  <c r="A253" i="4" s="1"/>
  <c r="A28" i="4"/>
  <c r="A176" i="4"/>
  <c r="A259" i="4"/>
  <c r="C6" i="27" l="1"/>
  <c r="F6" i="27"/>
  <c r="H6" i="27"/>
  <c r="D6" i="27"/>
  <c r="E6" i="27"/>
  <c r="G6" i="27"/>
  <c r="D14" i="27"/>
  <c r="F13" i="27"/>
  <c r="H13" i="27"/>
  <c r="D13" i="27"/>
  <c r="E13" i="27"/>
  <c r="E14" i="27"/>
  <c r="G13" i="27"/>
  <c r="F14" i="27"/>
  <c r="H14" i="27"/>
  <c r="C13" i="27"/>
  <c r="G14" i="27"/>
  <c r="C14" i="27"/>
  <c r="A62" i="4"/>
  <c r="D4" i="27"/>
  <c r="D17" i="27"/>
  <c r="D18" i="27"/>
  <c r="D10" i="27"/>
  <c r="D8" i="27"/>
  <c r="D20" i="27"/>
  <c r="D21" i="27"/>
  <c r="D15" i="27"/>
  <c r="D11" i="27"/>
  <c r="D22" i="27"/>
  <c r="D12" i="27"/>
  <c r="C22" i="27"/>
  <c r="E22" i="27"/>
  <c r="H22" i="27"/>
  <c r="F22" i="27"/>
  <c r="G22" i="27"/>
  <c r="H4" i="27"/>
  <c r="C12" i="27"/>
  <c r="E10" i="27"/>
  <c r="F12" i="27"/>
  <c r="F4" i="27"/>
  <c r="C4" i="27"/>
  <c r="F10" i="27"/>
  <c r="G12" i="27"/>
  <c r="I21" i="27"/>
  <c r="E12" i="27"/>
  <c r="G10" i="27"/>
  <c r="H12" i="27"/>
  <c r="H10" i="27"/>
  <c r="G4" i="27"/>
  <c r="I10" i="27"/>
  <c r="C10" i="27"/>
  <c r="C21" i="27"/>
  <c r="E3" i="27"/>
  <c r="G20" i="27"/>
  <c r="C15" i="27"/>
  <c r="E17" i="27"/>
  <c r="H11" i="27"/>
  <c r="H21" i="27"/>
  <c r="G8" i="27"/>
  <c r="C17" i="27"/>
  <c r="D3" i="27"/>
  <c r="F3" i="27"/>
  <c r="H20" i="27"/>
  <c r="F17" i="27"/>
  <c r="C11" i="27"/>
  <c r="F18" i="27"/>
  <c r="E11" i="27"/>
  <c r="H18" i="27"/>
  <c r="G11" i="27"/>
  <c r="E21" i="27"/>
  <c r="G3" i="27"/>
  <c r="C18" i="27"/>
  <c r="E15" i="27"/>
  <c r="G17" i="27"/>
  <c r="C8" i="27"/>
  <c r="C3" i="27"/>
  <c r="H8" i="27"/>
  <c r="F21" i="27"/>
  <c r="H3" i="27"/>
  <c r="F15" i="27"/>
  <c r="H17" i="27"/>
  <c r="E8" i="27"/>
  <c r="G18" i="27"/>
  <c r="F20" i="27"/>
  <c r="G21" i="27"/>
  <c r="C20" i="27"/>
  <c r="E18" i="27"/>
  <c r="G15" i="27"/>
  <c r="F8" i="27"/>
  <c r="H15" i="27"/>
  <c r="E20" i="27"/>
  <c r="F11" i="27"/>
  <c r="A2" i="4"/>
  <c r="A14" i="4"/>
  <c r="AC120" i="4"/>
  <c r="AC107" i="4"/>
  <c r="AC97" i="4"/>
  <c r="B85" i="4" l="1"/>
  <c r="C48" i="27" l="1"/>
  <c r="D48" i="27"/>
  <c r="E48" i="27"/>
  <c r="F48" i="27"/>
  <c r="G48" i="27"/>
  <c r="H48" i="27"/>
  <c r="C34" i="27"/>
  <c r="D34" i="27"/>
  <c r="E34" i="27"/>
  <c r="H46" i="27"/>
  <c r="H34" i="27"/>
  <c r="E36" i="27"/>
  <c r="F36" i="27"/>
  <c r="G36" i="27"/>
  <c r="D35" i="27"/>
  <c r="F24" i="27"/>
  <c r="G35" i="27"/>
  <c r="H35" i="27"/>
  <c r="C24" i="27"/>
  <c r="H45" i="27"/>
  <c r="G24" i="27"/>
  <c r="C45" i="27"/>
  <c r="D45" i="27"/>
  <c r="C46" i="27"/>
  <c r="D36" i="27"/>
  <c r="F35" i="27"/>
  <c r="E46" i="27"/>
  <c r="F46" i="27"/>
  <c r="F34" i="27"/>
  <c r="G34" i="27"/>
  <c r="F45" i="27"/>
  <c r="G46" i="27"/>
  <c r="E45" i="27"/>
  <c r="H36" i="27"/>
  <c r="C35" i="27"/>
  <c r="G45" i="27"/>
  <c r="C36" i="27"/>
  <c r="E35" i="27"/>
  <c r="D24" i="27"/>
  <c r="E24" i="27"/>
  <c r="D46" i="27"/>
  <c r="H24" i="27"/>
  <c r="E19" i="27"/>
  <c r="G19" i="27"/>
  <c r="F19" i="27"/>
  <c r="H19" i="27"/>
  <c r="D19" i="27"/>
  <c r="C19" i="27"/>
  <c r="E9" i="27"/>
  <c r="D5" i="27"/>
  <c r="C16" i="27"/>
  <c r="G5" i="27"/>
  <c r="F9" i="27"/>
  <c r="E16" i="27"/>
  <c r="H9" i="27"/>
  <c r="E31" i="27"/>
  <c r="F31" i="27"/>
  <c r="D16" i="27"/>
  <c r="H16" i="27"/>
  <c r="E5" i="27"/>
  <c r="D9" i="27"/>
  <c r="C9" i="27"/>
  <c r="C5" i="27"/>
  <c r="H5" i="27"/>
  <c r="G9" i="27"/>
  <c r="G31" i="27"/>
  <c r="F5" i="27"/>
  <c r="D31" i="27"/>
  <c r="C31" i="27"/>
  <c r="H31" i="27"/>
  <c r="F16" i="27"/>
  <c r="G16" i="27"/>
  <c r="D61" i="27"/>
  <c r="D44" i="27"/>
  <c r="D39" i="27"/>
  <c r="D7" i="27"/>
  <c r="D28" i="27"/>
  <c r="D37" i="27"/>
  <c r="D55" i="27"/>
  <c r="D41" i="27"/>
  <c r="D38" i="27"/>
  <c r="D2" i="27"/>
  <c r="D27" i="27"/>
  <c r="D40" i="27"/>
  <c r="D29" i="27"/>
  <c r="D56" i="27"/>
  <c r="D25" i="27"/>
  <c r="D51" i="27"/>
  <c r="D47" i="27"/>
  <c r="D33" i="27"/>
  <c r="D50" i="27"/>
  <c r="D59" i="27"/>
  <c r="D52" i="27"/>
  <c r="D32" i="27"/>
  <c r="D57" i="27"/>
  <c r="D49" i="27"/>
  <c r="D23" i="27"/>
  <c r="D42" i="27"/>
  <c r="D58" i="27"/>
  <c r="D60" i="27"/>
  <c r="D43" i="27"/>
  <c r="D30" i="27"/>
  <c r="D53" i="27"/>
  <c r="D54" i="27"/>
  <c r="D26" i="27"/>
  <c r="C53" i="27"/>
  <c r="G32" i="27"/>
  <c r="E51" i="27"/>
  <c r="C54" i="27"/>
  <c r="H26" i="27"/>
  <c r="F30" i="27"/>
  <c r="C39" i="27"/>
  <c r="E30" i="27"/>
  <c r="E56" i="27"/>
  <c r="C37" i="27"/>
  <c r="F7" i="27"/>
  <c r="H27" i="27"/>
  <c r="F60" i="27"/>
  <c r="E37" i="27"/>
  <c r="H38" i="27"/>
  <c r="H40" i="27"/>
  <c r="F2" i="27"/>
  <c r="H2" i="27"/>
  <c r="G49" i="27"/>
  <c r="F55" i="27"/>
  <c r="G25" i="27"/>
  <c r="F38" i="27"/>
  <c r="F40" i="27"/>
  <c r="F29" i="27"/>
  <c r="H7" i="27"/>
  <c r="G61" i="27"/>
  <c r="E23" i="27"/>
  <c r="E26" i="27"/>
  <c r="C30" i="27"/>
  <c r="G50" i="27"/>
  <c r="H43" i="27"/>
  <c r="G33" i="27"/>
  <c r="H39" i="27"/>
  <c r="F61" i="27"/>
  <c r="G60" i="27"/>
  <c r="G41" i="27"/>
  <c r="G23" i="27"/>
  <c r="E38" i="27"/>
  <c r="C56" i="27"/>
  <c r="H57" i="27"/>
  <c r="C26" i="27"/>
  <c r="G55" i="27"/>
  <c r="E50" i="27"/>
  <c r="H23" i="27"/>
  <c r="H32" i="27"/>
  <c r="C55" i="27"/>
  <c r="H53" i="27"/>
  <c r="G40" i="27"/>
  <c r="E39" i="27"/>
  <c r="C61" i="27"/>
  <c r="F33" i="27"/>
  <c r="C60" i="27"/>
  <c r="F27" i="27"/>
  <c r="H52" i="27"/>
  <c r="G38" i="27"/>
  <c r="E61" i="27"/>
  <c r="C32" i="27"/>
  <c r="G28" i="27"/>
  <c r="E43" i="27"/>
  <c r="E57" i="27"/>
  <c r="F56" i="27"/>
  <c r="H25" i="27"/>
  <c r="F50" i="27"/>
  <c r="C25" i="27"/>
  <c r="E25" i="27"/>
  <c r="E40" i="27"/>
  <c r="C38" i="27"/>
  <c r="H28" i="27"/>
  <c r="G52" i="27"/>
  <c r="C51" i="27"/>
  <c r="C27" i="27"/>
  <c r="G29" i="27"/>
  <c r="E52" i="27"/>
  <c r="G51" i="27"/>
  <c r="H55" i="27"/>
  <c r="F57" i="27"/>
  <c r="E55" i="27"/>
  <c r="C57" i="27"/>
  <c r="H29" i="27"/>
  <c r="G7" i="27"/>
  <c r="H41" i="27"/>
  <c r="C40" i="27"/>
  <c r="G30" i="27"/>
  <c r="E49" i="27"/>
  <c r="C41" i="27"/>
  <c r="C7" i="27"/>
  <c r="F25" i="27"/>
  <c r="H60" i="27"/>
  <c r="G2" i="27"/>
  <c r="G43" i="27"/>
  <c r="E41" i="27"/>
  <c r="C23" i="27"/>
  <c r="G37" i="27"/>
  <c r="E7" i="27"/>
  <c r="E53" i="27"/>
  <c r="H33" i="27"/>
  <c r="F28" i="27"/>
  <c r="G54" i="27"/>
  <c r="G27" i="27"/>
  <c r="E60" i="27"/>
  <c r="C52" i="27"/>
  <c r="H30" i="27"/>
  <c r="F49" i="27"/>
  <c r="E32" i="27"/>
  <c r="G39" i="27"/>
  <c r="F43" i="27"/>
  <c r="H37" i="27"/>
  <c r="C2" i="27"/>
  <c r="C50" i="27"/>
  <c r="F52" i="27"/>
  <c r="H49" i="27"/>
  <c r="E2" i="27"/>
  <c r="H54" i="27"/>
  <c r="F39" i="27"/>
  <c r="F41" i="27"/>
  <c r="E54" i="27"/>
  <c r="E33" i="27"/>
  <c r="C28" i="27"/>
  <c r="F26" i="27"/>
  <c r="F53" i="27"/>
  <c r="H51" i="27"/>
  <c r="C33" i="27"/>
  <c r="E27" i="27"/>
  <c r="C43" i="27"/>
  <c r="G57" i="27"/>
  <c r="H50" i="27"/>
  <c r="F54" i="27"/>
  <c r="H61" i="27"/>
  <c r="E29" i="27"/>
  <c r="E28" i="27"/>
  <c r="H56" i="27"/>
  <c r="F37" i="27"/>
  <c r="F51" i="27"/>
  <c r="F32" i="27"/>
  <c r="G53" i="27"/>
  <c r="C49" i="27"/>
  <c r="G26" i="27"/>
  <c r="F23" i="27"/>
  <c r="C29" i="27"/>
  <c r="G56" i="27"/>
  <c r="A270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9" i="2"/>
  <c r="A190" i="2"/>
  <c r="A191" i="2"/>
  <c r="A192" i="2"/>
  <c r="A193" i="2"/>
  <c r="A194" i="2"/>
  <c r="A195" i="2"/>
  <c r="A197" i="2"/>
  <c r="A198" i="2"/>
  <c r="A199" i="2"/>
  <c r="A200" i="2"/>
  <c r="A202" i="2"/>
  <c r="A203" i="2"/>
  <c r="A204" i="2"/>
  <c r="A205" i="2"/>
  <c r="A206" i="2"/>
  <c r="A207" i="2"/>
  <c r="A208" i="2"/>
  <c r="A209" i="2"/>
  <c r="A210" i="2"/>
  <c r="A213" i="2"/>
  <c r="A214" i="2"/>
  <c r="A215" i="2"/>
  <c r="A216" i="2"/>
  <c r="A217" i="2"/>
  <c r="A218" i="2"/>
  <c r="A219" i="2"/>
  <c r="A220" i="2"/>
  <c r="A221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3" i="2"/>
  <c r="A85" i="4"/>
  <c r="H59" i="27"/>
  <c r="G59" i="27"/>
  <c r="F59" i="27"/>
  <c r="E59" i="27"/>
  <c r="C59" i="27"/>
  <c r="E42" i="27"/>
  <c r="H42" i="27"/>
  <c r="G42" i="27"/>
  <c r="C42" i="27"/>
  <c r="F42" i="27"/>
  <c r="F47" i="27"/>
  <c r="H47" i="27"/>
  <c r="G47" i="27"/>
  <c r="E47" i="27"/>
  <c r="C47" i="27"/>
  <c r="H58" i="27"/>
  <c r="G58" i="27"/>
  <c r="E58" i="27"/>
  <c r="F58" i="27"/>
  <c r="C58" i="27"/>
  <c r="G44" i="27"/>
  <c r="F44" i="27"/>
  <c r="E44" i="27"/>
  <c r="C44" i="27"/>
  <c r="H44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<sst xmlns="http://schemas.openxmlformats.org/spreadsheetml/2006/main" count="27617" uniqueCount="2921">
  <si>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</si>
  <si>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</si>
  <si>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</si>
  <si>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</si>
  <si>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</si>
  <si>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</si>
  <si>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</si>
  <si>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</si>
  <si>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</si>
  <si>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</si>
  <si>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</si>
  <si>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</si>
  <si>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</si>
  <si>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</si>
  <si>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</si>
  <si>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</si>
  <si>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</si>
  <si>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</si>
  <si>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</si>
  <si>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</si>
  <si>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</si>
  <si>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</si>
  <si>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</si>
  <si>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</si>
  <si>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</si>
  <si>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</si>
  <si>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</si>
  <si>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</si>
  <si>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</si>
  <si>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</si>
  <si>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</si>
  <si>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</si>
  <si>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</si>
  <si>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</si>
  <si>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</si>
  <si>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</si>
  <si>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</si>
  <si>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</si>
  <si>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</si>
  <si>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</si>
  <si>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</si>
  <si>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</si>
  <si>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</si>
  <si>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</si>
  <si>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</si>
  <si>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</si>
  <si>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</si>
  <si>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</si>
  <si>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</si>
  <si>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</si>
  <si>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</si>
  <si>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</si>
  <si>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</si>
  <si>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</si>
  <si>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</si>
  <si>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</si>
  <si>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</si>
  <si>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</si>
  <si>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</si>
  <si>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</si>
  <si>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</si>
  <si>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</si>
  <si>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</si>
  <si>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</si>
  <si>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</si>
  <si>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</si>
  <si>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</si>
  <si>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</si>
  <si>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</si>
  <si>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</si>
  <si>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</si>
  <si>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</si>
  <si>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</si>
  <si>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</si>
  <si>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</si>
  <si>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</si>
  <si>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</si>
  <si>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</si>
  <si>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</si>
  <si>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</si>
  <si>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</si>
  <si>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</si>
  <si>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</si>
  <si>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</si>
  <si>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</si>
  <si>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</si>
  <si>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</si>
  <si>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</si>
  <si>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</si>
  <si>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</si>
  <si>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</si>
  <si>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</si>
  <si>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</si>
  <si>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</si>
  <si>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</si>
  <si>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</si>
  <si>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</si>
  <si>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</si>
  <si>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</si>
  <si>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</si>
  <si>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</si>
  <si>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</si>
  <si>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</si>
  <si>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</si>
  <si>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</si>
  <si>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</si>
  <si>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</si>
  <si>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</si>
  <si>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</si>
  <si>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</si>
  <si>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</si>
  <si>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</si>
  <si>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</si>
  <si>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</si>
  <si>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</si>
  <si>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</si>
  <si>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</si>
  <si>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</si>
  <si>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</si>
  <si>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</si>
  <si>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</si>
  <si>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</si>
  <si>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</si>
  <si>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</si>
  <si>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</si>
  <si>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</si>
  <si>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</si>
  <si>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</si>
  <si>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</si>
  <si>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</si>
  <si>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</si>
  <si>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</si>
  <si>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</si>
  <si>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</si>
  <si>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</si>
  <si>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</si>
  <si>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</si>
  <si>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</si>
  <si>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</si>
  <si>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</si>
  <si>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</si>
  <si>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</si>
  <si>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</si>
  <si>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</si>
  <si>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</si>
  <si>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</si>
  <si>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</si>
  <si>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</si>
  <si>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</si>
  <si>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</si>
  <si>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</si>
  <si>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</si>
  <si>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</si>
  <si>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</si>
  <si>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</si>
  <si>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</si>
  <si>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</si>
  <si>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</si>
  <si>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</si>
  <si>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</si>
  <si>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</si>
  <si>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</si>
  <si>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</si>
  <si>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</si>
  <si>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</si>
  <si>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</si>
  <si>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</si>
  <si>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</si>
  <si>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</si>
  <si>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</si>
  <si>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</si>
  <si>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</si>
  <si>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</si>
  <si>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</si>
  <si>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</si>
  <si>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</si>
  <si>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</si>
  <si>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</si>
  <si>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</si>
  <si>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</si>
  <si>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</si>
  <si>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</si>
  <si>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</si>
  <si>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</si>
  <si>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</si>
  <si>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</si>
  <si>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</si>
  <si>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</si>
  <si>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</si>
  <si>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</si>
  <si>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</si>
  <si>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</si>
  <si>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</si>
  <si>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</si>
  <si>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</si>
  <si>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</si>
  <si>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</si>
  <si>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</si>
  <si>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</si>
  <si>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</si>
  <si>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</si>
  <si>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</si>
  <si>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</si>
  <si>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</si>
  <si>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</si>
  <si>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</si>
  <si>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</si>
  <si>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</si>
  <si>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</si>
  <si>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</si>
  <si>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</si>
  <si>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</si>
  <si>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</si>
  <si>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</si>
  <si>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</si>
  <si>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</si>
  <si>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</si>
  <si>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</si>
  <si>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</si>
  <si>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</si>
  <si>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</si>
  <si>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</si>
  <si>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</si>
  <si>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</si>
  <si>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</si>
  <si>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</si>
  <si>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</si>
  <si>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</si>
  <si>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</si>
  <si>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</si>
  <si>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</si>
  <si>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</si>
  <si>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</si>
  <si>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</si>
  <si>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</si>
  <si>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</si>
  <si>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</si>
  <si>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</si>
  <si>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</si>
  <si>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</si>
  <si>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</si>
  <si>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</si>
  <si>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</si>
  <si>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</si>
  <si>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</si>
  <si>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</si>
  <si>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</si>
  <si>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</si>
  <si>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</si>
  <si>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</si>
  <si>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</si>
  <si>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</si>
  <si>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</si>
  <si>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</si>
  <si>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</si>
  <si>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</si>
  <si>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</si>
  <si>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</si>
  <si>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</si>
  <si>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</si>
  <si>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</si>
  <si>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</si>
  <si>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</si>
  <si>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</si>
  <si>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</si>
  <si>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</si>
  <si>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</si>
  <si>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</si>
  <si>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</si>
  <si>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</si>
  <si>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</si>
  <si>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</si>
  <si>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</si>
  <si>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</si>
  <si>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</si>
  <si>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</si>
  <si>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</si>
  <si>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</si>
  <si>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</si>
  <si>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</si>
  <si>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</si>
  <si>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</si>
  <si>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</si>
  <si>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</si>
  <si>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</si>
  <si>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</si>
  <si>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</si>
  <si>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</si>
  <si>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</si>
  <si>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</si>
  <si>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</si>
  <si>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</si>
  <si>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</si>
  <si>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</si>
  <si>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</si>
  <si>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</si>
  <si>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</si>
  <si>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</si>
  <si>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</si>
  <si>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</si>
  <si>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</si>
  <si>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</si>
  <si>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</si>
  <si>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</si>
  <si>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</si>
  <si>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</si>
  <si>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</si>
  <si>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</si>
  <si>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</si>
  <si>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</si>
  <si>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</si>
  <si>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</si>
  <si>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</si>
  <si>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</si>
  <si>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</si>
  <si>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</si>
  <si>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</si>
  <si>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</si>
  <si>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</si>
  <si>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</si>
  <si>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</si>
  <si>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</si>
  <si>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</si>
  <si>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</si>
  <si>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</si>
  <si>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</si>
  <si>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</si>
  <si>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</si>
  <si>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</si>
  <si>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</si>
  <si>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</si>
  <si>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</si>
  <si>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</si>
  <si>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</si>
  <si>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</si>
  <si>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</si>
  <si>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</si>
  <si>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</si>
  <si>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</si>
  <si>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</si>
  <si>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</si>
  <si>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</si>
  <si>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</si>
  <si>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</si>
  <si>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</si>
  <si>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</si>
  <si>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</si>
  <si>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</si>
  <si>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</si>
  <si>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</si>
  <si>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</si>
  <si>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</si>
  <si>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</si>
  <si>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</si>
  <si>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</si>
  <si>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</si>
  <si>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</si>
  <si>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</si>
  <si>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</si>
  <si>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</si>
  <si>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</si>
  <si>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</si>
  <si>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</si>
  <si>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</si>
  <si>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</si>
  <si>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</si>
  <si>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</si>
  <si>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</si>
  <si>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</si>
  <si>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</si>
  <si>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</si>
  <si>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</si>
  <si>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</si>
  <si>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</si>
  <si>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</si>
  <si>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</si>
  <si>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</si>
  <si>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</si>
  <si>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</si>
  <si>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</si>
  <si>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</si>
  <si>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</si>
  <si>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</si>
  <si>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</si>
  <si>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</si>
  <si>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</si>
  <si>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</si>
  <si>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</si>
  <si>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</si>
  <si>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</si>
  <si>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</si>
  <si>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</si>
  <si>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</si>
  <si>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</si>
  <si>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</si>
  <si>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</si>
  <si>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</si>
  <si>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</si>
  <si>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</si>
  <si>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</si>
  <si>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</si>
  <si>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</si>
  <si>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</si>
  <si>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</si>
  <si>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</si>
  <si>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</si>
  <si>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</si>
  <si>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</si>
  <si>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</si>
  <si>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</si>
  <si>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</si>
  <si>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</si>
  <si>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</si>
  <si>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</si>
  <si>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</si>
  <si>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</si>
  <si>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</si>
  <si>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</si>
  <si>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</si>
  <si>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</si>
  <si>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</si>
  <si>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</si>
  <si>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</si>
  <si>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</si>
  <si>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</si>
  <si>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</si>
  <si>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</si>
  <si>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</si>
  <si>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</si>
  <si>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</si>
  <si>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</si>
  <si>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</si>
  <si>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</si>
  <si>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</si>
  <si>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</si>
  <si>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</si>
  <si>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</si>
  <si>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</si>
  <si>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</si>
  <si>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</si>
  <si>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</si>
  <si>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</si>
  <si>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</si>
  <si>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</si>
  <si>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</si>
  <si>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</si>
  <si>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</si>
  <si>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</si>
  <si>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</si>
  <si>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</si>
  <si>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</si>
  <si>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</si>
  <si>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</si>
  <si>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</si>
  <si>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</si>
  <si>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</si>
  <si>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</si>
  <si>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</si>
  <si>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</si>
  <si>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</si>
  <si>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</si>
  <si>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</si>
  <si>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</si>
  <si>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</si>
  <si>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</si>
  <si>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</si>
  <si>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</si>
  <si>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</si>
  <si>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</si>
  <si>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</si>
  <si>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</si>
  <si>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</si>
  <si>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</si>
  <si>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</si>
  <si>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</si>
  <si>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</si>
  <si>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</si>
  <si>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</si>
  <si>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</si>
  <si>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</si>
  <si>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</si>
  <si>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</si>
  <si>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</si>
  <si>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</si>
  <si>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</si>
  <si>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</si>
  <si>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</si>
  <si>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</si>
  <si>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</si>
  <si>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</si>
  <si>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</si>
  <si>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</si>
  <si>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</si>
  <si>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</si>
  <si>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</si>
  <si>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</si>
  <si>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</si>
  <si>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</si>
  <si>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</si>
  <si>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</si>
  <si>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</si>
  <si>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</si>
  <si>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</si>
  <si>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</si>
  <si>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</si>
  <si>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</si>
  <si>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</si>
  <si>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</si>
  <si>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</si>
  <si>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</si>
  <si>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</si>
  <si>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</si>
  <si>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</si>
  <si>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</si>
  <si>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</si>
  <si>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</si>
  <si>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</si>
  <si>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</si>
  <si>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</si>
  <si>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</si>
  <si>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</si>
  <si>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</si>
  <si>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</si>
  <si>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</si>
  <si>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</si>
  <si>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</si>
  <si>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</si>
  <si>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</si>
  <si>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</si>
  <si>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</si>
  <si>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</si>
  <si>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</si>
  <si>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</si>
  <si>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</si>
  <si>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</si>
  <si>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</si>
  <si>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</si>
  <si>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</si>
  <si>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</si>
  <si>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</si>
  <si>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</si>
  <si>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</si>
  <si>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</si>
  <si>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</si>
  <si>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</si>
  <si>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</si>
  <si>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</si>
  <si>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</si>
  <si>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</si>
  <si>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</si>
  <si>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</si>
  <si>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</si>
  <si>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</si>
  <si>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</si>
  <si>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</si>
  <si>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</si>
  <si>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</si>
  <si>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</si>
  <si>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</si>
  <si>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</si>
  <si>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</si>
  <si>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</si>
  <si>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</si>
  <si>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</si>
  <si>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</si>
  <si>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</si>
  <si>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</si>
  <si>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</si>
  <si>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</si>
  <si>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</si>
  <si>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</si>
  <si>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</si>
  <si>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</si>
  <si>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</si>
  <si>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</si>
  <si>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</si>
  <si>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</si>
  <si>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</si>
  <si>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</si>
  <si>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</si>
  <si>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</si>
  <si>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</si>
  <si>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</si>
  <si>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</si>
  <si>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</si>
  <si>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</si>
  <si>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</si>
  <si>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</si>
  <si>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</si>
  <si>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</si>
  <si>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</si>
  <si>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</si>
  <si>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</si>
  <si>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</si>
  <si>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</si>
  <si>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</si>
  <si>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</si>
  <si>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</si>
  <si>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</si>
  <si>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</si>
  <si>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</si>
  <si>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</si>
  <si>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</si>
  <si>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</si>
  <si>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</si>
  <si>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</si>
  <si>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</si>
  <si>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</si>
  <si>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</si>
  <si>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</si>
  <si>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</si>
  <si>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</si>
  <si>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</si>
  <si>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</si>
  <si>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</si>
  <si>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</si>
  <si>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</si>
  <si>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</si>
  <si>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</si>
  <si>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</si>
  <si>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</si>
  <si>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</si>
  <si>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</si>
  <si>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</si>
  <si>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</si>
  <si>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</si>
  <si>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</si>
  <si>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</si>
  <si>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</si>
  <si>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</si>
  <si>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</si>
  <si>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</si>
  <si>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</si>
  <si>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</si>
  <si>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</si>
  <si>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</si>
  <si>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</si>
  <si>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</si>
  <si>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</si>
  <si>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</si>
  <si>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</si>
  <si>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</si>
  <si>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</si>
  <si>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</si>
  <si>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</si>
  <si>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</si>
  <si>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</si>
  <si>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</si>
  <si>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</si>
  <si>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</si>
  <si>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</si>
  <si>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</si>
  <si>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</si>
  <si>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</si>
  <si>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</si>
  <si>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</si>
  <si>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</si>
  <si>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</si>
  <si>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</si>
  <si>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</si>
  <si>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</si>
  <si>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</si>
  <si>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</si>
  <si>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</si>
  <si>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</si>
  <si>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</si>
  <si>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</si>
  <si>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</si>
  <si>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</si>
  <si>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</si>
  <si>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</si>
  <si>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</si>
  <si>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</si>
  <si>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</si>
  <si>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</si>
  <si>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</si>
  <si>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</si>
  <si>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</si>
  <si>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</si>
  <si>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</si>
  <si>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</si>
  <si>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</si>
  <si>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</si>
  <si>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</si>
  <si>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</si>
  <si>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</si>
  <si>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</si>
  <si>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</si>
  <si>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</si>
  <si>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</si>
  <si>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</si>
  <si>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</si>
  <si>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</si>
  <si>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</si>
  <si>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</si>
  <si>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</si>
  <si>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</si>
  <si>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</si>
  <si>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</si>
  <si>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</si>
  <si>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</si>
  <si>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</si>
  <si>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</si>
  <si>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</si>
  <si>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</si>
  <si>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</si>
  <si>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</si>
  <si>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</si>
  <si>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</si>
  <si>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</si>
  <si>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</si>
  <si>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</si>
  <si>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</si>
  <si>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</si>
  <si>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</si>
  <si>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</si>
  <si>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</si>
  <si>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</si>
  <si>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</si>
  <si>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</si>
  <si>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</si>
  <si>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</si>
  <si>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</si>
  <si>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</si>
  <si>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</si>
  <si>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</si>
  <si>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</si>
  <si>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</si>
  <si>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</si>
  <si>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</si>
  <si>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</si>
  <si>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</si>
  <si>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</si>
  <si>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</si>
  <si>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</si>
  <si>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</si>
  <si>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</si>
  <si>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</si>
  <si>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</si>
  <si>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</si>
  <si>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</si>
  <si>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</si>
  <si>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</si>
  <si>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</si>
  <si>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</si>
  <si>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</si>
  <si>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</si>
  <si>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</si>
  <si>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</si>
  <si>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</si>
  <si>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</si>
  <si>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</si>
  <si>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</si>
  <si>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</si>
  <si>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</si>
  <si>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</si>
  <si>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</si>
  <si>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</si>
  <si>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</si>
  <si>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</si>
  <si>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</si>
  <si>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</si>
  <si>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</si>
  <si>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</si>
  <si>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</si>
  <si>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</si>
  <si>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</si>
  <si>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</si>
  <si>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</si>
  <si>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</si>
  <si>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</si>
  <si>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</si>
  <si>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</si>
  <si>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</si>
  <si>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</si>
  <si>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</si>
  <si>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</si>
  <si>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</si>
  <si>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</si>
  <si>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</si>
  <si>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</si>
  <si>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</si>
  <si>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</si>
  <si>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</si>
  <si>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</si>
  <si>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</si>
  <si>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</si>
  <si>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</si>
  <si>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</si>
  <si>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</si>
  <si>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</si>
  <si>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</si>
  <si>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</si>
  <si>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</si>
  <si>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</si>
  <si>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</si>
  <si>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</si>
  <si>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</si>
  <si>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</si>
  <si>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</si>
  <si>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</si>
  <si>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</si>
  <si>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</si>
  <si>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</si>
  <si>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</si>
  <si>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</si>
  <si>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</si>
  <si>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</si>
  <si>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</si>
  <si>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</si>
  <si>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</si>
  <si>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</si>
  <si>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</si>
  <si>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</si>
  <si>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</si>
  <si>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</si>
  <si>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</si>
  <si>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</si>
  <si>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</si>
  <si>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</si>
  <si>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</si>
  <si>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</si>
  <si>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</si>
  <si>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</si>
  <si>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</si>
  <si>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</si>
  <si>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</si>
  <si>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</si>
  <si>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</si>
  <si>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</si>
  <si>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</si>
  <si>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</si>
  <si>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</si>
  <si>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</si>
  <si>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</si>
  <si>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</si>
  <si>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</si>
  <si>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</si>
  <si>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</si>
  <si>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</si>
  <si>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</si>
  <si>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</si>
  <si>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</si>
  <si>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</si>
  <si>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</si>
  <si>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</si>
  <si>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</si>
  <si>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</si>
  <si>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</si>
  <si>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</si>
  <si>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</si>
  <si>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</si>
  <si>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</si>
  <si>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</si>
  <si>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</si>
  <si>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</si>
  <si>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</si>
  <si>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</si>
  <si>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</si>
  <si>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</si>
  <si>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</si>
  <si>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</si>
  <si>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</si>
  <si>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</si>
  <si>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</si>
  <si>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</si>
  <si>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</si>
  <si>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</si>
  <si>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</si>
  <si>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</si>
  <si>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</si>
  <si>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</si>
  <si>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</si>
  <si>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</si>
  <si>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</si>
  <si>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</si>
  <si>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</si>
  <si>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</si>
  <si>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</si>
  <si>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</si>
  <si>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</si>
  <si>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</si>
  <si>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</si>
  <si>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</si>
  <si>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</si>
  <si>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</si>
  <si>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</si>
  <si>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</si>
  <si>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</si>
  <si>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</si>
  <si>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</si>
  <si>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</si>
  <si>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</si>
  <si>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</si>
  <si>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</si>
  <si>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</si>
  <si>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</si>
  <si>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</si>
  <si>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</si>
  <si>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</si>
  <si>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</si>
  <si>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</si>
  <si>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</si>
  <si>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</si>
  <si>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</si>
  <si>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</si>
  <si>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</si>
  <si>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</si>
  <si>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</si>
  <si>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</si>
  <si>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</si>
  <si>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</si>
  <si>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</si>
  <si>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</si>
  <si>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</si>
  <si>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</si>
  <si>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</si>
  <si>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</si>
  <si>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</si>
  <si>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</si>
  <si>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</si>
  <si>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</si>
  <si>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</si>
  <si>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</si>
  <si>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</si>
  <si>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</si>
  <si>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</si>
  <si>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</si>
  <si>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</si>
  <si>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</si>
  <si>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</si>
  <si>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</si>
  <si>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</si>
  <si>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</si>
  <si>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</si>
  <si>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</si>
  <si>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</si>
  <si>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</si>
  <si>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</si>
  <si>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</si>
  <si>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</si>
  <si>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</si>
  <si>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</si>
  <si>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</si>
  <si>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</si>
  <si>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</si>
  <si>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</si>
  <si>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</si>
  <si>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</si>
  <si>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</si>
  <si>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</si>
  <si>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</si>
  <si>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</si>
  <si>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</si>
  <si>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</si>
  <si>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</si>
  <si>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</si>
  <si>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</si>
  <si>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</si>
  <si>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</si>
  <si>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</si>
  <si>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</si>
  <si>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</si>
  <si>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</si>
  <si>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</si>
  <si>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</si>
  <si>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</si>
  <si>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</si>
  <si>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</si>
  <si>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</si>
  <si>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</si>
  <si>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</si>
  <si>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</si>
  <si>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</si>
  <si>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</si>
  <si>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</si>
  <si>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</si>
  <si>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</si>
  <si>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</si>
  <si>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</si>
  <si>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</si>
  <si>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</si>
  <si>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</si>
  <si>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</si>
  <si>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</si>
  <si>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</si>
  <si>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</si>
  <si>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</si>
  <si>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</si>
  <si>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</si>
  <si>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</si>
  <si>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</si>
  <si>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</si>
  <si>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</si>
  <si>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</si>
  <si>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</si>
  <si>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</si>
  <si>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</si>
  <si>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</si>
  <si>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</si>
  <si>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</si>
  <si>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</si>
  <si>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</si>
  <si>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</si>
  <si>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</si>
  <si>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</si>
  <si>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</si>
  <si>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</si>
  <si>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</si>
  <si>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</si>
  <si>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</si>
  <si>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</si>
  <si>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</si>
  <si>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</si>
  <si>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</si>
  <si>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</si>
  <si>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</si>
  <si>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</si>
  <si>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</si>
  <si>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</si>
  <si>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</si>
  <si>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</si>
  <si>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</si>
  <si>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</si>
  <si>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</si>
  <si>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</si>
  <si>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</si>
  <si>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</si>
  <si>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</si>
  <si>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</si>
  <si>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</si>
  <si>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</si>
  <si>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</si>
  <si>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</si>
  <si>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</si>
  <si>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</si>
  <si>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</si>
  <si>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</si>
  <si>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</si>
  <si>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</si>
  <si>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</si>
  <si>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</si>
  <si>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</si>
  <si>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</si>
  <si>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</si>
  <si>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</si>
  <si>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</si>
  <si>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</si>
  <si>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</si>
  <si>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</si>
  <si>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</si>
  <si>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</si>
  <si>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</si>
  <si>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</si>
  <si>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</si>
  <si>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</si>
  <si>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</si>
  <si>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</si>
  <si>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</si>
  <si>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</si>
  <si>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</si>
  <si>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</si>
  <si>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</si>
  <si>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</si>
  <si>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</si>
  <si>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</si>
  <si>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</si>
  <si>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</si>
  <si>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</si>
  <si>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</si>
  <si>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</si>
  <si>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</si>
  <si>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</si>
  <si>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</si>
  <si>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</si>
  <si>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</si>
  <si>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</si>
  <si>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</si>
  <si>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</si>
  <si>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</si>
  <si>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</si>
  <si>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</si>
  <si>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</si>
  <si>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</si>
  <si>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</si>
  <si>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</si>
  <si>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</si>
  <si>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</si>
  <si>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</si>
  <si>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</si>
  <si>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</si>
  <si>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</si>
  <si>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</si>
  <si>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</si>
  <si>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</si>
  <si>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</si>
  <si>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</si>
  <si>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</si>
  <si>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</si>
  <si>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</si>
  <si>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</si>
  <si>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</si>
  <si>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</si>
  <si>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</si>
  <si>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</si>
  <si>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</si>
  <si>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</si>
  <si>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</si>
  <si>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</si>
  <si>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</si>
  <si>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</si>
  <si>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</si>
  <si>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</si>
  <si>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</si>
  <si>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</si>
  <si>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</si>
  <si>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</si>
  <si>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</si>
  <si>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</si>
  <si>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</si>
  <si>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</si>
  <si>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</si>
  <si>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</si>
  <si>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</si>
  <si>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</si>
  <si>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</si>
  <si>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</si>
  <si>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</si>
  <si>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</si>
  <si>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</si>
  <si>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</si>
  <si>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</si>
  <si>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</si>
  <si>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</si>
  <si>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</si>
  <si>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</si>
  <si>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</si>
  <si>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</si>
  <si>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</si>
  <si>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</si>
  <si>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</si>
  <si>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</si>
  <si>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</si>
  <si>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</si>
  <si>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</si>
  <si>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</si>
  <si>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</si>
  <si>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</si>
  <si>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</si>
  <si>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</si>
  <si>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</si>
  <si>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</si>
  <si>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</si>
  <si>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</si>
  <si>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</si>
  <si>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</si>
  <si>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</si>
  <si>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</si>
  <si>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</si>
  <si>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</si>
  <si>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</si>
  <si>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</si>
  <si>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</si>
  <si>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</si>
  <si>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</si>
  <si>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</si>
  <si>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</si>
  <si>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</si>
  <si>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</si>
  <si>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</si>
  <si>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</si>
  <si>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</si>
  <si>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</si>
  <si>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</si>
  <si>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</si>
  <si>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</si>
  <si>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</si>
  <si>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</si>
  <si>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</si>
  <si>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</si>
  <si>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</si>
  <si>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</si>
  <si>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</si>
  <si>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</si>
  <si>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</si>
  <si>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</si>
  <si>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</si>
  <si>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</si>
  <si>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</si>
  <si>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</si>
  <si>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</si>
  <si>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</si>
  <si>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</si>
  <si>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</si>
  <si>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</si>
  <si>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</si>
  <si>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</si>
  <si>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</si>
  <si>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</si>
  <si>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</si>
  <si>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</si>
  <si>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</si>
  <si>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</si>
  <si>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</si>
  <si>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</si>
  <si>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</si>
  <si>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</si>
  <si>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</si>
  <si>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</si>
  <si>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</si>
  <si>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</si>
  <si>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</si>
  <si>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</si>
  <si>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</si>
  <si>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</si>
  <si>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</si>
  <si>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</si>
  <si>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</si>
  <si>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</si>
  <si>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</si>
  <si>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</si>
  <si>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</si>
  <si>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</si>
  <si>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</si>
  <si>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</si>
  <si>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</si>
  <si>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</si>
  <si>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</si>
  <si>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</si>
  <si>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</si>
  <si>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</si>
  <si>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</si>
  <si>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</si>
  <si>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</si>
  <si>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</si>
  <si>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</si>
  <si>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</si>
  <si>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</si>
  <si>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</si>
  <si>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</si>
  <si>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</si>
  <si>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</si>
  <si>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</si>
  <si>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</si>
  <si>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</si>
  <si>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</si>
  <si>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</si>
  <si>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</si>
  <si>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</si>
  <si>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</si>
  <si>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</si>
  <si>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</si>
  <si>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</si>
  <si>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</si>
  <si>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</si>
  <si>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</si>
  <si>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</si>
  <si>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</si>
  <si>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</si>
  <si>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</si>
  <si>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</si>
  <si>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</si>
  <si>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</si>
  <si>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</si>
  <si>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</si>
  <si>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</si>
  <si>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</si>
  <si>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</si>
  <si>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</si>
  <si>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</si>
  <si>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</si>
  <si>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</si>
  <si>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</si>
  <si>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</si>
  <si>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</si>
  <si>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</si>
  <si>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</si>
  <si>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</si>
  <si>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</si>
  <si>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</si>
  <si>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</si>
  <si>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</si>
  <si>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</si>
  <si>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</si>
  <si>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</si>
  <si>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</si>
  <si>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</si>
  <si>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</si>
  <si>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</si>
  <si>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</si>
  <si>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</si>
  <si>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</si>
  <si>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</si>
  <si>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</si>
  <si>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</si>
  <si>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</si>
  <si>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</si>
  <si>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</si>
  <si>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</si>
  <si>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</si>
  <si>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</si>
  <si>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</si>
  <si>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</si>
  <si>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</si>
  <si>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</si>
  <si>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</si>
  <si>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</si>
  <si>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</si>
  <si>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</si>
  <si>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</si>
  <si>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</si>
  <si>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</si>
  <si>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</si>
  <si>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</si>
  <si>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</si>
  <si>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</si>
  <si>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</si>
  <si>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</si>
  <si>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</si>
  <si>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</si>
  <si>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</si>
  <si>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</si>
  <si>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</si>
  <si>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</si>
  <si>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</si>
  <si>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</si>
  <si>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</si>
  <si>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</si>
  <si>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</si>
  <si>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</si>
  <si>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</si>
  <si>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</si>
  <si>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</si>
  <si>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</si>
  <si>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</si>
  <si>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</si>
  <si>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</si>
  <si>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</si>
  <si>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</si>
  <si>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</si>
  <si>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</si>
  <si>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</si>
  <si>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</si>
  <si>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</si>
  <si>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</si>
  <si>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</si>
  <si>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</si>
  <si>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</si>
  <si>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</si>
  <si>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</si>
  <si>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</si>
  <si>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</si>
  <si>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</si>
  <si>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</si>
  <si>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</si>
  <si>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</si>
  <si>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</si>
  <si>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</si>
  <si>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</si>
  <si>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</si>
  <si>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</si>
  <si>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</si>
  <si>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</si>
  <si>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</si>
  <si>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</si>
  <si>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</si>
  <si>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</si>
  <si>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</si>
  <si>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</si>
  <si>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</si>
  <si>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</si>
  <si>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</si>
  <si>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</si>
  <si>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</si>
  <si>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</si>
  <si>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</si>
  <si>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</si>
  <si>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</si>
  <si>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</si>
  <si>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</si>
  <si>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</si>
  <si>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</si>
  <si>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</si>
  <si>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</si>
  <si>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</si>
  <si>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</si>
  <si>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</si>
  <si>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</si>
  <si>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</si>
  <si>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</si>
  <si>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</si>
  <si>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</si>
  <si>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</si>
  <si>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</si>
  <si>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</si>
  <si>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</si>
  <si>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</si>
  <si>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</si>
  <si>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</si>
  <si>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</si>
  <si>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</si>
  <si>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</si>
  <si>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</si>
  <si>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</si>
  <si>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</si>
  <si>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</si>
  <si>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</si>
  <si>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</si>
  <si>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</si>
  <si>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</si>
  <si>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</si>
  <si>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</si>
  <si>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</si>
  <si>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</si>
  <si>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</si>
  <si>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</si>
  <si>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</si>
  <si>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</si>
  <si>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</si>
  <si>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</si>
  <si>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</si>
  <si>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</si>
  <si>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</si>
  <si>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</si>
  <si>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</si>
  <si>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</si>
  <si>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</si>
  <si>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</si>
  <si>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</si>
  <si>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</si>
  <si>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</si>
  <si>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</si>
  <si>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</si>
  <si>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</si>
  <si>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</si>
  <si>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</si>
  <si>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</si>
  <si>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</si>
  <si>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</si>
  <si>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</si>
  <si>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</si>
  <si>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</si>
  <si>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</si>
  <si>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</si>
  <si>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</si>
  <si>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</si>
  <si>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</si>
  <si>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</si>
  <si>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</si>
  <si>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</si>
  <si>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</si>
  <si>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</si>
  <si>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</si>
  <si>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</si>
  <si>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</si>
  <si>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</si>
  <si>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</si>
  <si>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</si>
  <si>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</si>
  <si>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</si>
  <si>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</si>
  <si>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</si>
  <si>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</si>
  <si>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</si>
  <si>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</si>
  <si>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</si>
  <si>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</si>
  <si>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</si>
  <si>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</si>
  <si>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</si>
  <si>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</si>
  <si>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</si>
  <si>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</si>
  <si>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</si>
  <si>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</si>
  <si>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</si>
  <si>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</si>
  <si>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</si>
  <si>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</si>
  <si>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</si>
  <si>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</si>
  <si>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</si>
  <si>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</si>
  <si>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</si>
  <si>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</si>
  <si>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</si>
  <si>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</si>
  <si>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</si>
  <si>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</si>
  <si>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</si>
  <si>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</si>
  <si>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</si>
  <si>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</si>
  <si>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</si>
  <si>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</si>
  <si>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</si>
  <si>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</si>
  <si>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</si>
  <si>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</si>
  <si>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</si>
  <si>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</si>
  <si>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</si>
  <si>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</si>
  <si>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</si>
  <si>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</si>
  <si>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</si>
  <si>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</si>
  <si>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</si>
  <si>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</si>
  <si>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</si>
  <si>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</si>
  <si>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</si>
  <si>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</si>
  <si>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</si>
  <si>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</si>
  <si>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</si>
  <si>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</si>
  <si>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</si>
  <si>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</si>
  <si>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</si>
  <si>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</si>
  <si>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</si>
  <si>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</si>
  <si>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</si>
  <si>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</si>
  <si>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</si>
  <si>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</si>
  <si>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</si>
  <si>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</si>
  <si>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</si>
  <si>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</si>
  <si>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</si>
  <si>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</si>
  <si>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</si>
  <si>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</si>
  <si>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</si>
  <si>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</si>
  <si>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</si>
  <si>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</si>
  <si>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</si>
  <si>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</si>
  <si>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</si>
  <si>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</si>
  <si>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</si>
  <si>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</si>
  <si>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</si>
  <si>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</si>
  <si>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</si>
  <si>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</si>
  <si>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</si>
  <si>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</si>
  <si>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</si>
  <si>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</si>
  <si>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</si>
  <si>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</si>
  <si>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</si>
  <si>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</si>
  <si>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</si>
  <si>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</si>
  <si>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</si>
  <si>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</si>
  <si>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</si>
  <si>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</si>
  <si>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</si>
  <si>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</si>
  <si>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</si>
  <si>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</si>
  <si>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</si>
  <si>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</si>
  <si>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</si>
  <si>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</si>
  <si>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</si>
  <si>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</si>
  <si>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</si>
  <si>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</si>
  <si>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</si>
  <si>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</si>
  <si>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</si>
  <si>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</si>
  <si>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</si>
  <si>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</si>
  <si>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</si>
  <si>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</si>
  <si>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</si>
  <si>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</si>
  <si>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</si>
  <si>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</si>
  <si>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</si>
  <si>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</si>
  <si>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</si>
  <si>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</si>
  <si>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</si>
  <si>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</si>
  <si>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</si>
  <si>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</si>
  <si>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</si>
  <si>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</si>
  <si>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</si>
  <si>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</si>
  <si>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</si>
  <si>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</si>
  <si>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</si>
  <si>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</si>
  <si>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</si>
  <si>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</si>
  <si>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</si>
  <si>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</si>
  <si>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</si>
  <si>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</si>
  <si>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</si>
  <si>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</si>
  <si>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</si>
  <si>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</si>
  <si>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</si>
  <si>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</si>
  <si>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</si>
  <si>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</si>
  <si>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</si>
  <si>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</si>
  <si>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</si>
  <si>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</si>
  <si>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</si>
  <si>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</si>
  <si>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</si>
  <si>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</si>
  <si>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</si>
  <si>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</si>
  <si>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</si>
  <si>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</si>
  <si>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</si>
  <si>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</si>
  <si>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</si>
  <si>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</si>
  <si>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</si>
  <si>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</si>
  <si>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</si>
  <si>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</si>
  <si>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</si>
  <si>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</si>
  <si>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</si>
  <si>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</si>
  <si>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</si>
  <si>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</si>
  <si>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</si>
  <si>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</si>
  <si>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</si>
  <si>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</si>
  <si>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</si>
  <si>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</si>
  <si>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</si>
  <si>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</si>
  <si>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</si>
  <si>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</si>
  <si>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</si>
  <si>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</si>
  <si>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</si>
  <si>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</si>
  <si>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</si>
  <si>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</si>
  <si>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</si>
  <si>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</si>
  <si>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</si>
  <si>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</si>
  <si>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</si>
  <si>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</si>
  <si>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</si>
  <si>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</si>
  <si>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</si>
  <si>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</si>
  <si>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</si>
  <si>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</si>
  <si>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</si>
  <si>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</si>
  <si>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</si>
  <si>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</si>
  <si>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</si>
  <si>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</si>
  <si>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</si>
  <si>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</si>
  <si>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</si>
  <si>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</si>
  <si>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</si>
  <si>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</si>
  <si>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</si>
  <si>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</si>
  <si>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</si>
  <si>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</si>
  <si>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</si>
  <si>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</si>
  <si>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</si>
  <si>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</si>
  <si>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</si>
  <si>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</si>
  <si>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</si>
  <si>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</si>
  <si>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</si>
  <si>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</si>
  <si>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</si>
  <si>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</si>
  <si>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</si>
  <si>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</si>
  <si>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</si>
  <si>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</si>
  <si>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</si>
  <si>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</si>
  <si>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</si>
  <si>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</si>
  <si>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</si>
  <si>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</si>
  <si>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</si>
  <si>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</si>
  <si>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</si>
  <si>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</si>
  <si>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</si>
  <si>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</si>
  <si>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</si>
  <si>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</si>
  <si>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</si>
  <si>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</si>
  <si>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</si>
  <si>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</si>
  <si>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</si>
  <si>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</si>
  <si>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</si>
  <si>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</si>
  <si>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</si>
  <si>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</si>
  <si>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</si>
  <si>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</si>
  <si>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</si>
  <si>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</si>
  <si>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</si>
  <si>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</si>
  <si>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</si>
  <si>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</si>
  <si>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</si>
  <si>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</si>
  <si>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</si>
  <si>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</si>
  <si>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</si>
  <si>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</si>
  <si>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</si>
  <si>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</si>
  <si>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</si>
  <si>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</si>
  <si>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</si>
  <si>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</si>
  <si>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</si>
  <si>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</si>
  <si>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</si>
  <si>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</si>
  <si>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</si>
  <si>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</si>
  <si>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</si>
  <si>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</si>
  <si>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</si>
  <si>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</si>
  <si>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</si>
  <si>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</si>
  <si>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</si>
  <si>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</si>
  <si>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</si>
  <si>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</si>
  <si>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</si>
  <si>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</si>
  <si>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</si>
  <si>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</si>
  <si>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</si>
  <si>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</si>
  <si>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</si>
  <si>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</si>
  <si>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</si>
  <si>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</si>
  <si>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</si>
  <si>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</si>
  <si>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</si>
  <si>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</si>
  <si>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</si>
  <si>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</si>
  <si>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</si>
  <si>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</si>
  <si>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</si>
  <si>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</si>
  <si>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</si>
  <si>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</si>
  <si>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</si>
  <si>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</si>
  <si>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</si>
  <si>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</si>
  <si>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</si>
  <si>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</si>
  <si>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</si>
  <si>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</si>
  <si>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</si>
  <si>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</si>
  <si>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</si>
  <si>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</si>
  <si>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</si>
  <si>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</si>
  <si>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</si>
  <si>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</si>
  <si>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</si>
  <si>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</si>
  <si>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</si>
  <si>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</si>
  <si>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</si>
  <si>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</si>
  <si>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</si>
  <si>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</si>
  <si>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</si>
  <si>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</si>
  <si>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</si>
  <si>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</si>
  <si>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</si>
  <si>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</si>
  <si>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</si>
  <si>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</si>
  <si>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</si>
  <si>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</si>
  <si>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</si>
  <si>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</si>
  <si>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</si>
  <si>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</si>
  <si>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</si>
  <si>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</si>
  <si>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</si>
  <si>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</si>
  <si>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</si>
  <si>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</si>
  <si>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</si>
  <si>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</si>
  <si>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</si>
  <si>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</si>
  <si>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</si>
  <si>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</si>
  <si>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</si>
  <si>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</si>
  <si>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</si>
  <si>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</si>
  <si>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</si>
  <si>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</si>
  <si>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</si>
  <si>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</si>
  <si>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</si>
  <si>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</si>
  <si>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</si>
  <si>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</si>
  <si>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</si>
  <si>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</si>
  <si>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</si>
  <si>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</si>
  <si>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</si>
  <si>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</si>
  <si>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</si>
  <si>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</si>
  <si>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</si>
  <si>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</si>
  <si>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</si>
  <si>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</si>
  <si>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</si>
  <si>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</si>
  <si>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</si>
  <si>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</si>
  <si>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</si>
  <si>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</si>
  <si>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</si>
  <si>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</si>
  <si>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</si>
  <si>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</si>
  <si>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</si>
  <si>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</si>
  <si>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</si>
  <si>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</si>
  <si>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</si>
  <si>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</si>
  <si>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</si>
  <si>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</si>
  <si>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</si>
  <si>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</si>
  <si>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</si>
  <si>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</si>
  <si>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</si>
  <si>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</si>
  <si>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</si>
  <si>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</si>
  <si>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</si>
  <si>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</si>
  <si>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</si>
  <si>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</si>
  <si>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</si>
  <si>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</si>
  <si>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</si>
  <si>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</si>
  <si>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</si>
  <si>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</si>
  <si>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</si>
  <si>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</si>
  <si>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</si>
  <si>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</si>
  <si>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</si>
  <si>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</si>
  <si>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</si>
  <si>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</si>
  <si>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</si>
  <si>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</si>
  <si>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</si>
  <si>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</si>
  <si>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</si>
  <si>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</si>
  <si>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</si>
  <si>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</si>
  <si>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</si>
  <si>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</si>
  <si>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</si>
  <si>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</si>
  <si>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</si>
  <si>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</si>
  <si>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</si>
  <si>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</si>
  <si>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</si>
  <si>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</si>
  <si>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</si>
  <si>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</si>
  <si>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</si>
  <si>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</si>
  <si>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</si>
  <si>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</si>
  <si>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</si>
  <si>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</si>
  <si>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</si>
  <si>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</si>
  <si>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</si>
  <si>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</si>
  <si>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</si>
  <si>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</si>
  <si>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</si>
  <si>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</si>
  <si>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</si>
  <si>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</si>
  <si>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</si>
  <si>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</si>
  <si>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</si>
  <si>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</si>
  <si>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</si>
  <si>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</si>
  <si>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</si>
  <si>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</si>
  <si>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</si>
  <si>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</si>
  <si>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</si>
  <si>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</si>
  <si>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</si>
  <si>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</si>
  <si>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</si>
  <si>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</si>
  <si>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</si>
  <si>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</si>
  <si>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</si>
  <si>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</si>
  <si>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</si>
  <si>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</si>
  <si>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</si>
  <si>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</si>
  <si>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</si>
  <si>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</si>
  <si>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</si>
  <si>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</si>
  <si>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</si>
  <si>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</si>
  <si>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</si>
  <si>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</si>
  <si>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</si>
  <si>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</si>
  <si>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</si>
  <si>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</si>
  <si>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</si>
  <si>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</si>
  <si>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</si>
  <si>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</si>
  <si>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</si>
  <si>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</si>
  <si>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</si>
  <si>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</si>
  <si>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</si>
  <si>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</si>
  <si>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</si>
  <si>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</si>
  <si>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</si>
  <si>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</si>
  <si>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</si>
  <si>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</si>
  <si>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</si>
  <si>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</si>
  <si>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</si>
  <si>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</si>
  <si>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</si>
  <si>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</si>
  <si>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</si>
  <si>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</si>
  <si>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</si>
  <si>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</si>
  <si>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</si>
  <si>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</si>
  <si>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</si>
  <si>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</si>
  <si>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</si>
  <si>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</si>
  <si>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</si>
  <si>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</si>
  <si>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</si>
  <si>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</si>
  <si>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</si>
  <si>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</si>
  <si>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</si>
  <si>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</si>
  <si>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</si>
  <si>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</si>
  <si>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</si>
  <si>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</si>
  <si>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</si>
  <si>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</si>
  <si>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</si>
  <si>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</si>
  <si>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</si>
  <si>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</si>
  <si>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</si>
  <si>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</si>
  <si>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</si>
  <si>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</si>
  <si>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</si>
  <si>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</si>
  <si>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</si>
  <si>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</si>
  <si>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</si>
  <si>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</si>
  <si>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</si>
  <si>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</si>
  <si>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</si>
  <si>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</si>
  <si>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</si>
  <si>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</si>
  <si>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</si>
  <si>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</si>
  <si>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</si>
  <si>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</si>
  <si>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</si>
  <si>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</si>
  <si>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</si>
  <si>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</si>
  <si>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</si>
  <si>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</si>
  <si>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</si>
  <si>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</si>
  <si>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</si>
  <si>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</si>
  <si>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</si>
  <si>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</si>
  <si>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</si>
  <si>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</si>
  <si>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</si>
  <si>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</si>
  <si>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</si>
  <si>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</si>
  <si>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</si>
  <si>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</si>
  <si>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</si>
  <si>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</si>
  <si>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</si>
  <si>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</si>
  <si>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</si>
  <si>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</si>
  <si>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</si>
  <si>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</si>
  <si>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</si>
  <si>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</si>
  <si>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</si>
  <si>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</si>
  <si>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</si>
  <si>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</si>
  <si>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</si>
  <si>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</si>
  <si>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</si>
  <si>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</si>
  <si>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</si>
  <si>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</si>
  <si>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</si>
  <si>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</si>
  <si>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</si>
  <si>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</si>
  <si>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</si>
  <si>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</si>
  <si>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</si>
  <si>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</si>
  <si>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</si>
  <si>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</si>
  <si>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</si>
  <si>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</si>
  <si>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</si>
  <si>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</si>
  <si>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</si>
  <si>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</si>
  <si>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</si>
  <si>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</si>
  <si>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</si>
  <si>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</si>
  <si>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</si>
  <si>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</si>
  <si>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</si>
  <si>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</si>
  <si>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</si>
  <si>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</si>
  <si>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</si>
  <si>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</si>
  <si>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</si>
  <si>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</si>
  <si>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</si>
  <si>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</si>
  <si>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</si>
  <si>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</si>
  <si>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</si>
  <si>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</si>
  <si>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</si>
  <si>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</si>
  <si>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</si>
  <si>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</si>
  <si>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</si>
  <si>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</si>
  <si>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</si>
  <si>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</si>
  <si>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</si>
  <si>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</si>
  <si>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</si>
  <si>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</si>
  <si>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</si>
  <si>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</si>
  <si>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</si>
  <si>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</si>
  <si>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</si>
  <si>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</si>
  <si>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</si>
  <si>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</si>
  <si>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</si>
  <si>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</si>
  <si>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</si>
  <si>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</si>
  <si>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</si>
  <si>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</si>
  <si>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</si>
  <si>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</si>
  <si>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</si>
  <si>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</si>
  <si>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</si>
  <si>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</si>
  <si>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</si>
  <si>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</si>
  <si>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</si>
  <si>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</si>
  <si>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</si>
  <si>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</si>
  <si>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</si>
  <si>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</si>
  <si>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</si>
  <si>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</si>
  <si>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</si>
  <si>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</si>
  <si>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</si>
  <si>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</si>
  <si>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</si>
  <si>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</si>
  <si>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</si>
  <si>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</si>
  <si>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</si>
  <si>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</si>
  <si>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</si>
  <si>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</si>
  <si>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</si>
  <si>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</si>
  <si>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</si>
  <si>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</si>
  <si>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</si>
  <si>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</si>
  <si>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</si>
  <si>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</si>
  <si>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</si>
  <si>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</si>
  <si>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</si>
  <si>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</si>
  <si>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</si>
  <si>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</si>
  <si>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</si>
  <si>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</si>
  <si>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</si>
  <si>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</si>
  <si>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</si>
  <si>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</si>
  <si>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</si>
  <si>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</si>
  <si>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</si>
  <si>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</si>
  <si>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</si>
  <si>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</si>
  <si>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</si>
  <si>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</si>
  <si>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</si>
  <si>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</si>
  <si>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</si>
  <si>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</si>
  <si>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</si>
  <si>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</si>
  <si>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</si>
  <si>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</si>
  <si>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</si>
  <si>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</si>
  <si>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</si>
  <si>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</si>
  <si>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</si>
  <si>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</si>
  <si>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</si>
  <si>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</si>
  <si>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</si>
  <si>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</si>
  <si>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</si>
  <si>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</si>
  <si>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</si>
  <si>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</si>
  <si>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</si>
  <si>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</si>
  <si>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</si>
  <si>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</si>
  <si>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</si>
  <si>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</si>
  <si>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</si>
  <si>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</si>
  <si>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</si>
  <si>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</si>
  <si>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</si>
  <si>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</si>
  <si>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</si>
  <si>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</si>
  <si>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</si>
  <si>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</si>
  <si>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</si>
  <si>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</si>
  <si>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</si>
  <si>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</si>
  <si>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</si>
  <si>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</si>
  <si>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</si>
  <si>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</si>
  <si>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</si>
  <si>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</si>
  <si>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</si>
  <si>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</si>
  <si>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</si>
  <si>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</si>
  <si>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</si>
  <si>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</si>
  <si>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</si>
  <si>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</si>
  <si>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</si>
  <si>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</si>
  <si>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</si>
  <si>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</si>
  <si>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</si>
  <si>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</si>
  <si>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</si>
  <si>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</si>
  <si>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</si>
  <si>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</si>
  <si>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</si>
  <si>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</si>
  <si>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</si>
  <si>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</si>
  <si>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</si>
  <si>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</si>
  <si>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</si>
  <si>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</si>
  <si>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</si>
  <si>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</si>
  <si>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</si>
  <si>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</si>
  <si>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</si>
  <si>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</si>
  <si>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</si>
  <si>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</si>
  <si>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</si>
  <si>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</si>
  <si>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</si>
  <si>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</si>
  <si>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</si>
  <si>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</si>
  <si>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</si>
  <si>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</si>
  <si>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</si>
  <si>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</si>
  <si>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</si>
  <si>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</si>
  <si>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</si>
  <si>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</si>
  <si>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</si>
  <si>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</si>
  <si>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</si>
  <si>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</si>
  <si>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</si>
  <si>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</si>
  <si>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</si>
  <si>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</si>
  <si>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</si>
  <si>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</si>
  <si>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</si>
  <si>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</si>
  <si>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</si>
  <si>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</si>
  <si>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</si>
  <si>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</si>
  <si>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</si>
  <si>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</si>
  <si>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</si>
  <si>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</si>
  <si>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</si>
  <si>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</si>
  <si>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</si>
  <si>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</si>
  <si>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</si>
  <si>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</si>
  <si>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</si>
  <si>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</si>
  <si>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</si>
  <si>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</si>
  <si>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</si>
  <si>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</si>
  <si>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</si>
  <si>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</si>
  <si>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</si>
  <si>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</si>
  <si>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</si>
  <si>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</si>
  <si>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</si>
  <si>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</si>
  <si>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</si>
  <si>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</si>
  <si>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</si>
  <si>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</si>
  <si>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</si>
  <si>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</si>
  <si>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</si>
  <si>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</si>
  <si>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</si>
  <si>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</si>
  <si>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</si>
  <si>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</si>
  <si>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</si>
  <si>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</si>
  <si>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</si>
  <si>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</si>
  <si>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</si>
  <si>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</si>
  <si>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</si>
  <si>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</si>
  <si>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</si>
  <si>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</si>
  <si>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</si>
  <si>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</si>
  <si>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</si>
  <si>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</si>
  <si>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</si>
  <si>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</si>
  <si>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</si>
  <si>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</si>
  <si>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</si>
  <si>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</si>
  <si>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</si>
  <si>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</si>
  <si>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</si>
  <si>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</si>
  <si>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</si>
  <si>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</si>
  <si>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</si>
  <si>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</si>
  <si>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</si>
  <si>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</si>
  <si>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</si>
  <si>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</si>
  <si>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</si>
  <si>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</si>
  <si>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</si>
  <si>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</si>
  <si>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</si>
  <si>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</si>
  <si>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</si>
  <si>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</si>
  <si>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</si>
  <si>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</si>
  <si>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</si>
  <si>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</si>
  <si>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</si>
  <si>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</si>
  <si>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</si>
  <si>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</si>
  <si>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</si>
  <si>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</si>
  <si>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</si>
  <si>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</si>
  <si>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</si>
  <si>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</si>
  <si>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</si>
  <si>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</si>
  <si>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</si>
  <si>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</si>
  <si>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</si>
  <si>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</si>
  <si>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</si>
  <si>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</si>
  <si>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</si>
  <si>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</si>
  <si>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</si>
  <si>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</si>
  <si>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</si>
  <si>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</si>
  <si>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</si>
  <si>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</si>
  <si>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</si>
  <si>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</si>
  <si>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</si>
  <si>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</si>
  <si>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</si>
  <si>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</si>
  <si>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</si>
  <si>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</si>
  <si>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</si>
  <si>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</si>
  <si>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</si>
  <si>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</si>
  <si>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</si>
  <si>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</si>
  <si>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</si>
  <si>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</si>
  <si>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</si>
  <si>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</si>
  <si>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</si>
  <si>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</si>
  <si>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</si>
  <si>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</si>
  <si>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</si>
  <si>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</si>
  <si>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</si>
  <si>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</si>
  <si>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</si>
  <si>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</si>
  <si>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</si>
  <si>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</si>
  <si>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</si>
  <si>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</si>
  <si>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</si>
  <si>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</si>
  <si>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</si>
  <si>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</si>
  <si>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</si>
  <si>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</si>
  <si>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</si>
  <si>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</si>
  <si>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</si>
  <si>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</si>
  <si>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</si>
  <si>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</si>
  <si>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</si>
  <si>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</si>
  <si>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</si>
  <si>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</si>
  <si>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</si>
  <si>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</si>
  <si>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</si>
  <si>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</si>
  <si>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</si>
  <si>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</si>
  <si>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</si>
  <si>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</si>
  <si>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</si>
  <si>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</si>
  <si>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</si>
  <si>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</si>
  <si>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</si>
  <si>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</si>
  <si>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</si>
  <si>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</si>
  <si>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</si>
  <si>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</si>
  <si>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</si>
  <si>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</si>
  <si>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</si>
  <si>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</si>
  <si>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</si>
  <si>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</si>
  <si>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</si>
  <si>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</si>
  <si>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</si>
  <si>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</si>
  <si>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</si>
  <si>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</si>
  <si>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</si>
  <si>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</si>
  <si>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</si>
  <si>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</si>
  <si>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</si>
  <si>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</si>
  <si>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</si>
  <si>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</si>
  <si>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</si>
  <si>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</si>
  <si>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</si>
  <si>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</si>
  <si>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</si>
  <si>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</si>
  <si>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</si>
  <si>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</si>
  <si>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</si>
  <si>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</si>
  <si>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</si>
  <si>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</si>
  <si>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</si>
  <si>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</si>
  <si>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</si>
  <si>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</si>
  <si>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</si>
  <si>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</si>
  <si>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</si>
  <si>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</si>
  <si>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</si>
  <si>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</si>
  <si>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</si>
  <si>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</si>
  <si>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</si>
  <si>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</si>
  <si>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</si>
  <si>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</si>
  <si>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</si>
  <si>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</si>
  <si>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</si>
  <si>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</si>
  <si>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</si>
  <si>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</si>
  <si>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</si>
  <si>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</si>
  <si>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</si>
  <si>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</si>
  <si>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</si>
  <si>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</si>
  <si>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</si>
  <si>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</si>
  <si>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</si>
  <si>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</si>
  <si>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</si>
  <si>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</si>
  <si>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</si>
  <si>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</si>
  <si>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</si>
  <si>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</si>
  <si>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</si>
  <si>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</si>
  <si>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</si>
  <si>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</si>
  <si>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</si>
  <si>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</si>
  <si>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</si>
  <si>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</si>
  <si>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</si>
  <si>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</si>
  <si>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</si>
  <si>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</si>
  <si>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</si>
  <si>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</si>
  <si>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</si>
  <si>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</si>
  <si>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</si>
  <si>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</si>
  <si>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</si>
  <si>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</si>
  <si>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</si>
  <si>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</si>
  <si>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</si>
  <si>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</si>
  <si>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</si>
  <si>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</si>
  <si>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</si>
  <si>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</si>
  <si>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</si>
  <si>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</si>
  <si>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</si>
  <si>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</si>
  <si>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</si>
  <si>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</si>
  <si>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</si>
  <si>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</si>
  <si>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</si>
  <si>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</si>
  <si>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</si>
  <si>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</si>
  <si>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</si>
  <si>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</si>
  <si>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</si>
  <si>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</si>
  <si>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</si>
  <si>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</si>
  <si>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</si>
  <si>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</si>
  <si>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</si>
  <si>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</si>
  <si>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</si>
  <si>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</si>
  <si>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</si>
  <si>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</si>
  <si>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</si>
  <si>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</si>
  <si>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</si>
  <si>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</si>
  <si>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</si>
  <si>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</si>
  <si>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</si>
  <si>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</si>
  <si>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</si>
  <si>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</si>
  <si>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</si>
  <si>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</si>
  <si>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</si>
  <si>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</si>
  <si>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</si>
  <si>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</si>
  <si>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</si>
  <si>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</si>
  <si>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</si>
  <si>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</si>
  <si>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</si>
  <si>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</si>
  <si>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</si>
  <si>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</si>
  <si>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</si>
  <si>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</si>
  <si>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</si>
  <si>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</si>
  <si>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</si>
  <si>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</si>
  <si>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</si>
  <si>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</si>
  <si>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</si>
  <si>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</si>
  <si>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</si>
  <si>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</si>
  <si>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</si>
  <si>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</si>
  <si>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</si>
  <si>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</si>
  <si>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</si>
  <si>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</si>
  <si>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</si>
  <si>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</si>
  <si>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</si>
  <si>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</si>
  <si>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</si>
  <si>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</si>
  <si>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</si>
  <si>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</si>
  <si>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</si>
  <si>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</si>
  <si>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Hippogriff</t>
  </si>
  <si>
    <t>Siren</t>
  </si>
  <si>
    <t>Ooze</t>
  </si>
  <si>
    <t>PoisonGas</t>
  </si>
  <si>
    <t>Venom</t>
  </si>
  <si>
    <t>Slay</t>
  </si>
  <si>
    <t>Formerly Erase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</si>
  <si>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</si>
  <si>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</si>
  <si>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</si>
  <si>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</si>
  <si>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</si>
  <si>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</si>
  <si>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</si>
  <si>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</si>
  <si>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</si>
  <si>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</si>
  <si>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</si>
  <si>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</si>
  <si>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</si>
  <si>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</si>
  <si>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</si>
  <si>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</si>
  <si>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</si>
  <si>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</si>
  <si>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</si>
  <si>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</si>
  <si>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</si>
  <si>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</si>
  <si>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</si>
  <si>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</si>
  <si>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</si>
  <si>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</si>
  <si>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</si>
  <si>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</si>
  <si>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</si>
  <si>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</si>
  <si>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</si>
  <si>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</si>
  <si>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</si>
  <si>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</si>
  <si>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</si>
  <si>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</si>
  <si>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</si>
  <si>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</si>
  <si>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</si>
  <si>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</si>
  <si>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</si>
  <si>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</si>
  <si>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</si>
  <si>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</si>
  <si>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</si>
  <si>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</si>
  <si>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</si>
  <si>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</si>
  <si>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</si>
  <si>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</si>
  <si>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</si>
  <si>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</si>
  <si>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</si>
  <si>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</si>
  <si>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</si>
  <si>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</si>
  <si>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</si>
  <si>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</si>
  <si>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</si>
  <si>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</si>
  <si>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</si>
  <si>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</si>
  <si>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</si>
  <si>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</si>
  <si>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</si>
  <si>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</si>
  <si>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</si>
  <si>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</si>
  <si>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</si>
  <si>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</si>
  <si>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</si>
  <si>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</si>
  <si>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</si>
  <si>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</si>
  <si>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</si>
  <si>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</si>
  <si>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</si>
  <si>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</si>
  <si>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</si>
  <si>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</si>
  <si>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</si>
  <si>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</si>
  <si>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</si>
  <si>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</si>
  <si>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</si>
  <si>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</si>
  <si>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</si>
  <si>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</si>
  <si>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</si>
  <si>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</si>
  <si>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</si>
  <si>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</si>
  <si>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</si>
  <si>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</si>
  <si>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</si>
  <si>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</si>
  <si>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</si>
  <si>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</si>
  <si>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</si>
  <si>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</si>
  <si>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</si>
  <si>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</si>
  <si>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</si>
  <si>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</si>
  <si>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</si>
  <si>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</si>
  <si>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</si>
  <si>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</si>
  <si>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</si>
  <si>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</si>
  <si>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</si>
  <si>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</si>
  <si>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</si>
  <si>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</si>
  <si>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</si>
  <si>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</si>
  <si>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</si>
  <si>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</si>
  <si>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</si>
  <si>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</si>
  <si>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</si>
  <si>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</si>
  <si>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</si>
  <si>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</si>
  <si>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</si>
  <si>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</si>
  <si>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</si>
  <si>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</si>
  <si>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</si>
  <si>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</si>
  <si>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</si>
  <si>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O-Death</t>
  </si>
  <si>
    <t>Sleep, Paralyze, Confuse, Blind, Death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</si>
  <si>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</si>
  <si>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</si>
  <si>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</si>
  <si>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</si>
  <si>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</si>
  <si>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</si>
  <si>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</si>
  <si>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</si>
  <si>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</si>
  <si>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8 hits</t>
  </si>
  <si>
    <t>Ignore DEF</t>
  </si>
  <si>
    <t>Thunder, counters Magic</t>
  </si>
  <si>
    <t>Fire, counters Melee</t>
  </si>
  <si>
    <t>Absorbs 33% of dmg as HP</t>
  </si>
  <si>
    <t>-</t>
  </si>
  <si>
    <t>Goggles</t>
  </si>
  <si>
    <t>BURNING FINGER</t>
  </si>
  <si>
    <t>Psi Smash</t>
  </si>
  <si>
    <t>Quick</t>
  </si>
  <si>
    <t>Buffed multipler to 8</t>
  </si>
  <si>
    <t>Needles</t>
  </si>
  <si>
    <t>Physical ranged sweep attack for Treant family</t>
  </si>
  <si>
    <t>Tail Spikes</t>
  </si>
  <si>
    <t>Physical ranged sweep attack for Manticore</t>
  </si>
  <si>
    <t>Chomp</t>
  </si>
  <si>
    <t>Buffed to multiplier of 10. Formerly Head</t>
  </si>
  <si>
    <t>MM Book</t>
  </si>
  <si>
    <t>Evasive</t>
  </si>
  <si>
    <t>Fissure</t>
  </si>
  <si>
    <t>Chain Lightning</t>
  </si>
  <si>
    <t>Inferno</t>
  </si>
  <si>
    <t>Stopping Pulse</t>
  </si>
  <si>
    <t>Wracking Pulse</t>
  </si>
  <si>
    <t>Gem?</t>
  </si>
  <si>
    <t>Hammer of Sol</t>
  </si>
  <si>
    <t>Human Spirit attack for Axes and Hammers</t>
  </si>
  <si>
    <t>O-Curse</t>
  </si>
  <si>
    <t>0-2</t>
  </si>
  <si>
    <t>Image</t>
  </si>
  <si>
    <t>ROBO-02</t>
  </si>
  <si>
    <t>Magic Resistance</t>
  </si>
  <si>
    <t>Jagwar</t>
  </si>
  <si>
    <t>Cure Beam</t>
  </si>
  <si>
    <t>Persist</t>
  </si>
  <si>
    <t>Lillend</t>
  </si>
  <si>
    <t>LiveOak</t>
  </si>
  <si>
    <t>Entangle</t>
  </si>
  <si>
    <t>Thousand Arrows</t>
  </si>
  <si>
    <t>Enemy Name</t>
  </si>
  <si>
    <t>Poison (St)</t>
  </si>
  <si>
    <t>Rando</t>
  </si>
  <si>
    <t>Cuthbert</t>
  </si>
  <si>
    <t>DM</t>
  </si>
  <si>
    <t>G-Spider</t>
  </si>
  <si>
    <t>New ability</t>
  </si>
  <si>
    <t>Wicked Blade</t>
  </si>
  <si>
    <t>Add Stop effect</t>
  </si>
  <si>
    <t>Long Bow</t>
  </si>
  <si>
    <t>Outlaw</t>
  </si>
  <si>
    <t>Matchman</t>
  </si>
  <si>
    <t>Poison Book</t>
  </si>
  <si>
    <t>Iron</t>
  </si>
  <si>
    <t>Visage</t>
  </si>
  <si>
    <t>Fear</t>
  </si>
  <si>
    <t>Presence</t>
  </si>
  <si>
    <t>Iron Spear</t>
  </si>
  <si>
    <t>Cure 75 HP</t>
  </si>
  <si>
    <t>50-80 dmg</t>
  </si>
  <si>
    <t>100-145 dmg</t>
  </si>
  <si>
    <t>60-100 dmg</t>
  </si>
  <si>
    <t>80-100 dmg</t>
  </si>
  <si>
    <t>80-160 dmg</t>
  </si>
  <si>
    <t>Now a Group attack to differentiate from Gas. Added more charges</t>
  </si>
  <si>
    <t>Self-Detonate</t>
  </si>
  <si>
    <t>Goblin Sapper</t>
  </si>
  <si>
    <t>Mercenary</t>
  </si>
  <si>
    <t>Mothra</t>
  </si>
  <si>
    <t>Environment</t>
  </si>
  <si>
    <t>Thorwal Quake</t>
  </si>
  <si>
    <t>Ravage</t>
  </si>
  <si>
    <t>R-Kick</t>
  </si>
  <si>
    <t>Headbutt</t>
  </si>
  <si>
    <t>Goblin Ranger</t>
  </si>
  <si>
    <t>Leviathan</t>
  </si>
  <si>
    <t>Big Wave</t>
  </si>
  <si>
    <t>Cold Wave</t>
  </si>
  <si>
    <t>Ray</t>
  </si>
  <si>
    <t>Jormungandr</t>
  </si>
  <si>
    <t>Rename</t>
  </si>
  <si>
    <t>Remorrhaz</t>
  </si>
  <si>
    <t>Aglebemu, Heqet</t>
  </si>
  <si>
    <t>Skelton Archer</t>
  </si>
  <si>
    <t>Multi-attack</t>
  </si>
  <si>
    <t>Random</t>
  </si>
  <si>
    <t>Tank / Debuff</t>
  </si>
  <si>
    <t>Drain / Mage</t>
  </si>
  <si>
    <t>Statuses</t>
  </si>
  <si>
    <t>Drop</t>
  </si>
  <si>
    <t>Deal damage based on enemy defense * 5</t>
  </si>
  <si>
    <t>Stone Rain</t>
  </si>
  <si>
    <t>Environmental attack</t>
  </si>
  <si>
    <t>Pierce, Target Stat</t>
  </si>
  <si>
    <t>ROGOBBO-01</t>
  </si>
  <si>
    <t>Goblin Torch</t>
  </si>
  <si>
    <t>Goblin Mech</t>
  </si>
  <si>
    <t>Counters Melee with Paralyze</t>
  </si>
  <si>
    <t>Poison (Ele)</t>
  </si>
  <si>
    <t>Counters Melee with Poison (St)</t>
  </si>
  <si>
    <t>Instant kill</t>
  </si>
  <si>
    <t>D</t>
  </si>
  <si>
    <t>G</t>
  </si>
  <si>
    <t>H</t>
  </si>
  <si>
    <t>Hymns of Ashura</t>
  </si>
  <si>
    <t>Wisp</t>
  </si>
  <si>
    <t>2-4</t>
  </si>
  <si>
    <t>BOSS</t>
  </si>
  <si>
    <t>Lullaby</t>
  </si>
  <si>
    <t>LargSkelton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</si>
</sst>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9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18" xfId="0" applyFill="1" applyBorder="1"/>
    <xf numFmtId="0" fontId="0" fillId="0" borderId="23" xfId="0" applyFill="1" applyBorder="1"/>
    <xf numFmtId="0" fontId="0" fillId="25" borderId="18" xfId="0" applyFill="1" applyBorder="1"/>
    <xf numFmtId="0" fontId="0" fillId="0" borderId="0" xfId="0" applyAlignment="1">
      <alignment vertical="center"/>
    </xf>
    <xf numFmtId="0" fontId="0" fillId="17" borderId="20" xfId="0" applyFill="1" applyBorder="1"/>
    <xf numFmtId="0" fontId="0" fillId="0" borderId="2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6" borderId="0" xfId="0" applyFill="1" applyBorder="1"/>
    <xf numFmtId="0" fontId="0" fillId="26" borderId="20" xfId="0" applyFill="1" applyBorder="1"/>
    <xf numFmtId="0" fontId="0" fillId="26" borderId="23" xfId="0" applyFill="1" applyBorder="1"/>
    <xf numFmtId="0" fontId="0" fillId="26" borderId="21" xfId="0" applyFill="1" applyBorder="1"/>
    <xf numFmtId="0" fontId="0" fillId="27" borderId="24" xfId="0" applyFill="1" applyBorder="1"/>
    <xf numFmtId="0" fontId="0" fillId="27" borderId="18" xfId="0" applyFill="1" applyBorder="1"/>
    <xf numFmtId="0" fontId="0" fillId="28" borderId="0" xfId="0" applyFill="1" applyBorder="1"/>
    <xf numFmtId="0" fontId="0" fillId="0" borderId="24" xfId="0" applyFill="1" applyBorder="1"/>
    <xf numFmtId="0" fontId="0" fillId="29" borderId="0" xfId="0" applyFill="1" applyBorder="1"/>
    <xf numFmtId="0" fontId="23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02"/>
  <sheetViews>
    <sheetView tabSelected="1" workbookViewId="0">
      <pane ySplit="1" topLeftCell="A269" activePane="bottomLeft" state="frozen"/>
      <selection pane="bottomLeft" activeCell="R302" sqref="R302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1" bestFit="1" customWidth="1"/>
  </cols>
  <sheetData>
    <row r="1" spans="1:24" ht="24.75">
      <c r="A1" t="s">
        <v>2103</v>
      </c>
      <c r="B1" s="1" t="s">
        <v>0</v>
      </c>
      <c r="C1" s="1" t="s">
        <v>2088</v>
      </c>
      <c r="D1" s="1" t="s">
        <v>2382</v>
      </c>
      <c r="E1" s="1" t="s">
        <v>1361</v>
      </c>
      <c r="F1" s="2" t="s">
        <v>1</v>
      </c>
      <c r="G1" s="3" t="s">
        <v>2</v>
      </c>
      <c r="H1" s="3" t="s">
        <v>1277</v>
      </c>
      <c r="I1" s="3" t="s">
        <v>2089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2106</v>
      </c>
      <c r="Q1" s="4" t="s">
        <v>2107</v>
      </c>
      <c r="R1" s="2" t="s">
        <v>2108</v>
      </c>
      <c r="S1" s="4" t="s">
        <v>2109</v>
      </c>
      <c r="T1" s="2" t="s">
        <v>2110</v>
      </c>
      <c r="U1" s="4" t="s">
        <v>2111</v>
      </c>
      <c r="V1" s="2" t="s">
        <v>2112</v>
      </c>
      <c r="W1" s="4" t="s">
        <v>2113</v>
      </c>
      <c r="X1" s="65" t="s">
        <v>2355</v>
      </c>
    </row>
    <row r="2" spans="1:24">
      <c r="A2" t="str">
        <f>B2</f>
        <v>Fungus</v>
      </c>
      <c r="B2" s="260" t="s">
        <v>776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2457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1282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2666</v>
      </c>
      <c r="R3" s="6" t="s">
        <v>21</v>
      </c>
      <c r="S3" s="6" t="s">
        <v>22</v>
      </c>
      <c r="T3" s="6"/>
      <c r="U3" s="6"/>
      <c r="V3" s="6"/>
      <c r="W3" s="7"/>
      <c r="X3" s="61" t="s">
        <v>1282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2666</v>
      </c>
      <c r="R4" s="6" t="s">
        <v>21</v>
      </c>
      <c r="S4" s="6" t="s">
        <v>2736</v>
      </c>
      <c r="T4" s="6" t="s">
        <v>22</v>
      </c>
      <c r="U4" s="6"/>
      <c r="V4" s="6"/>
      <c r="W4" s="7"/>
      <c r="X4" s="61" t="s">
        <v>1282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1273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2666</v>
      </c>
      <c r="S5" s="6" t="s">
        <v>21</v>
      </c>
      <c r="T5" s="6" t="s">
        <v>2736</v>
      </c>
      <c r="U5" s="6" t="s">
        <v>30</v>
      </c>
      <c r="V5" s="6" t="s">
        <v>22</v>
      </c>
      <c r="W5" s="7"/>
      <c r="X5" s="61" t="s">
        <v>1282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1278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2666</v>
      </c>
      <c r="S6" s="9" t="s">
        <v>21</v>
      </c>
      <c r="T6" s="9" t="s">
        <v>2736</v>
      </c>
      <c r="U6" s="9" t="s">
        <v>30</v>
      </c>
      <c r="V6" s="9" t="s">
        <v>33</v>
      </c>
      <c r="W6" s="10" t="s">
        <v>22</v>
      </c>
      <c r="X6" s="61" t="s">
        <v>1282</v>
      </c>
    </row>
    <row r="7" spans="1:24">
      <c r="A7" t="str">
        <f t="shared" si="1"/>
        <v>Flower</v>
      </c>
      <c r="B7" s="11" t="s">
        <v>34</v>
      </c>
      <c r="C7" s="5">
        <v>1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2141</v>
      </c>
      <c r="R7" s="263" t="s">
        <v>213</v>
      </c>
      <c r="S7" s="6" t="s">
        <v>38</v>
      </c>
      <c r="T7" s="6"/>
      <c r="U7" s="6"/>
      <c r="V7" s="6"/>
      <c r="W7" s="7"/>
      <c r="X7" s="61" t="s">
        <v>1282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263" t="s">
        <v>2141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1282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1343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263" t="s">
        <v>2141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1282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1273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263" t="s">
        <v>2141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1282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1278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263" t="s">
        <v>2141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1282</v>
      </c>
    </row>
    <row r="12" spans="1:24">
      <c r="A12" t="str">
        <f t="shared" si="1"/>
        <v>Spriggan</v>
      </c>
      <c r="B12" s="261" t="s">
        <v>2660</v>
      </c>
      <c r="C12" s="5">
        <v>1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421</v>
      </c>
      <c r="R12" s="263" t="s">
        <v>60</v>
      </c>
      <c r="S12" s="263"/>
      <c r="T12" s="263"/>
      <c r="U12" s="263"/>
      <c r="V12" s="263"/>
      <c r="W12" s="7"/>
      <c r="X12" s="61" t="s">
        <v>1282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421</v>
      </c>
      <c r="R13" s="6" t="s">
        <v>22</v>
      </c>
      <c r="S13" s="6" t="s">
        <v>60</v>
      </c>
      <c r="T13" s="6"/>
      <c r="U13" s="6"/>
      <c r="V13" s="6"/>
      <c r="W13" s="7"/>
      <c r="X13" s="61" t="s">
        <v>1282</v>
      </c>
    </row>
    <row r="14" spans="1:24">
      <c r="A14" t="str">
        <f t="shared" si="1"/>
        <v>LiveOak</v>
      </c>
      <c r="B14" s="5" t="s">
        <v>2848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421</v>
      </c>
      <c r="R14" s="6" t="s">
        <v>2849</v>
      </c>
      <c r="S14" s="6" t="s">
        <v>22</v>
      </c>
      <c r="T14" s="6" t="s">
        <v>60</v>
      </c>
      <c r="U14" s="6"/>
      <c r="V14" s="6"/>
      <c r="W14" s="7"/>
      <c r="X14" s="61" t="s">
        <v>1282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421</v>
      </c>
      <c r="Q15" s="6" t="s">
        <v>59</v>
      </c>
      <c r="R15" s="6" t="s">
        <v>2849</v>
      </c>
      <c r="S15" s="6" t="s">
        <v>22</v>
      </c>
      <c r="T15" s="6" t="s">
        <v>60</v>
      </c>
      <c r="U15" s="6"/>
      <c r="V15" s="6"/>
      <c r="W15" s="7"/>
      <c r="X15" s="61" t="s">
        <v>1282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1273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421</v>
      </c>
      <c r="R16" s="6" t="s">
        <v>2849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1282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1278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2849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1282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2356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2831</v>
      </c>
      <c r="R19" s="6" t="s">
        <v>70</v>
      </c>
      <c r="S19" s="6"/>
      <c r="T19" s="6"/>
      <c r="U19" s="6"/>
      <c r="V19" s="6"/>
      <c r="W19" s="7"/>
      <c r="X19" s="61" t="s">
        <v>2356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2831</v>
      </c>
      <c r="S20" s="6" t="s">
        <v>85</v>
      </c>
      <c r="T20" s="6" t="s">
        <v>70</v>
      </c>
      <c r="U20" s="6"/>
      <c r="V20" s="6"/>
      <c r="W20" s="7"/>
      <c r="X20" s="61" t="s">
        <v>2356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1273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2356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1278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2356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2356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2356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2831</v>
      </c>
      <c r="T25" s="6" t="s">
        <v>70</v>
      </c>
      <c r="U25" s="6"/>
      <c r="V25" s="6"/>
      <c r="W25" s="7"/>
      <c r="X25" s="61" t="s">
        <v>2356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1273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2356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1278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2356</v>
      </c>
    </row>
    <row r="28" spans="1:24">
      <c r="A28" t="str">
        <f t="shared" si="1"/>
        <v>Joyeuse</v>
      </c>
      <c r="B28" s="261" t="s">
        <v>2715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2356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2356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2356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1391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2798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2356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1273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2798</v>
      </c>
      <c r="U32" s="6" t="s">
        <v>105</v>
      </c>
      <c r="V32" s="6" t="s">
        <v>70</v>
      </c>
      <c r="W32" s="7"/>
      <c r="X32" s="61" t="s">
        <v>2356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1278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2798</v>
      </c>
      <c r="U33" s="9" t="s">
        <v>126</v>
      </c>
      <c r="V33" s="9" t="s">
        <v>105</v>
      </c>
      <c r="W33" s="10" t="s">
        <v>70</v>
      </c>
      <c r="X33" s="61" t="s">
        <v>2356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2357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2357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2357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1273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2357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1278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2357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2756</v>
      </c>
      <c r="R39" s="6" t="s">
        <v>139</v>
      </c>
      <c r="S39" s="6"/>
      <c r="T39" s="6"/>
      <c r="U39" s="6"/>
      <c r="V39" s="6"/>
      <c r="W39" s="7"/>
      <c r="X39" s="61" t="s">
        <v>2357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2667</v>
      </c>
      <c r="Q40" s="6" t="s">
        <v>2756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2357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1391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2357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1273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2756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2357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1278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2756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2357</v>
      </c>
    </row>
    <row r="44" spans="1:24">
      <c r="A44" t="str">
        <f t="shared" si="1"/>
        <v>Odd Eye</v>
      </c>
      <c r="B44" s="261" t="s">
        <v>2662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2357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2357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2357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1343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2357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1273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2367</v>
      </c>
      <c r="T48" s="6" t="s">
        <v>173</v>
      </c>
      <c r="U48" s="6" t="s">
        <v>69</v>
      </c>
      <c r="V48" s="6" t="s">
        <v>139</v>
      </c>
      <c r="W48" s="7"/>
      <c r="X48" s="61" t="s">
        <v>2357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1278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2368</v>
      </c>
      <c r="U49" s="9" t="s">
        <v>69</v>
      </c>
      <c r="V49" s="9" t="s">
        <v>179</v>
      </c>
      <c r="W49" s="10" t="s">
        <v>139</v>
      </c>
      <c r="X49" s="61" t="s">
        <v>2357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1356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2735</v>
      </c>
      <c r="R50" s="6"/>
      <c r="S50" s="6"/>
      <c r="T50" s="6"/>
      <c r="U50" s="6"/>
      <c r="V50" s="6"/>
      <c r="W50" s="7"/>
      <c r="X50" s="61" t="s">
        <v>1294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2667</v>
      </c>
      <c r="R51" s="6" t="s">
        <v>2735</v>
      </c>
      <c r="S51" s="6"/>
      <c r="T51" s="6"/>
      <c r="U51" s="6"/>
      <c r="V51" s="6"/>
      <c r="W51" s="7"/>
      <c r="X51" s="61" t="s">
        <v>1294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2667</v>
      </c>
      <c r="R52" s="6" t="s">
        <v>189</v>
      </c>
      <c r="S52" s="6" t="s">
        <v>2735</v>
      </c>
      <c r="T52" s="6" t="s">
        <v>69</v>
      </c>
      <c r="U52" s="6"/>
      <c r="V52" s="6"/>
      <c r="W52" s="7"/>
      <c r="X52" s="61" t="s">
        <v>1294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1273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2667</v>
      </c>
      <c r="R53" s="6" t="s">
        <v>189</v>
      </c>
      <c r="S53" s="6" t="s">
        <v>2735</v>
      </c>
      <c r="T53" s="6" t="s">
        <v>101</v>
      </c>
      <c r="U53" s="6" t="s">
        <v>49</v>
      </c>
      <c r="V53" s="6" t="s">
        <v>69</v>
      </c>
      <c r="W53" s="7"/>
      <c r="X53" s="61" t="s">
        <v>1294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1278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2667</v>
      </c>
      <c r="R54" s="9" t="s">
        <v>189</v>
      </c>
      <c r="S54" s="9" t="s">
        <v>2735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1294</v>
      </c>
    </row>
    <row r="55" spans="1:25">
      <c r="A55" t="str">
        <f t="shared" si="1"/>
        <v>Beetle</v>
      </c>
      <c r="B55" s="11" t="s">
        <v>194</v>
      </c>
      <c r="C55" s="5" t="s">
        <v>1356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2783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1294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2783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1294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2783</v>
      </c>
      <c r="Q57" s="6" t="s">
        <v>81</v>
      </c>
      <c r="R57" s="6" t="s">
        <v>2381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1294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1273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2783</v>
      </c>
      <c r="Q58" s="6" t="s">
        <v>37</v>
      </c>
      <c r="R58" s="6" t="s">
        <v>49</v>
      </c>
      <c r="S58" s="6" t="s">
        <v>101</v>
      </c>
      <c r="T58" s="6" t="s">
        <v>2122</v>
      </c>
      <c r="U58" s="6" t="s">
        <v>160</v>
      </c>
      <c r="V58" s="6" t="s">
        <v>139</v>
      </c>
      <c r="W58" s="7"/>
      <c r="X58" s="61" t="s">
        <v>1294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1278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2783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1294</v>
      </c>
      <c r="Y59" s="263"/>
    </row>
    <row r="60" spans="1:25">
      <c r="A60" t="str">
        <f t="shared" si="1"/>
        <v>Butterfly</v>
      </c>
      <c r="B60" s="261" t="s">
        <v>2687</v>
      </c>
      <c r="C60" s="5">
        <v>0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263" t="s">
        <v>2667</v>
      </c>
      <c r="Q60" s="263" t="s">
        <v>139</v>
      </c>
      <c r="R60" s="263"/>
      <c r="S60" s="263"/>
      <c r="T60" s="263"/>
      <c r="U60" s="263"/>
      <c r="V60" s="263"/>
      <c r="W60" s="7"/>
      <c r="X60" s="61" t="s">
        <v>1294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2667</v>
      </c>
      <c r="R61" s="6" t="s">
        <v>139</v>
      </c>
      <c r="S61" s="6"/>
      <c r="T61" s="6"/>
      <c r="U61" s="6"/>
      <c r="V61" s="6"/>
      <c r="W61" s="7"/>
      <c r="X61" s="61" t="s">
        <v>1294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2667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1" t="s">
        <v>1294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1391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2667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1294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1273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2666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1294</v>
      </c>
    </row>
    <row r="65" spans="1:25">
      <c r="A65" t="str">
        <f t="shared" si="1"/>
        <v>Mothra</v>
      </c>
      <c r="B65" s="8" t="s">
        <v>2879</v>
      </c>
      <c r="C65" s="5" t="s">
        <v>13</v>
      </c>
      <c r="D65" s="5" t="s">
        <v>1278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2666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1294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50</v>
      </c>
      <c r="S66" s="6" t="s">
        <v>231</v>
      </c>
      <c r="T66" s="6"/>
      <c r="U66" s="6"/>
      <c r="V66" s="6"/>
      <c r="W66" s="7"/>
      <c r="X66" s="61" t="s">
        <v>2358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50</v>
      </c>
      <c r="S67" s="6" t="s">
        <v>231</v>
      </c>
      <c r="T67" s="6"/>
      <c r="U67" s="6"/>
      <c r="V67" s="6"/>
      <c r="W67" s="7"/>
      <c r="X67" s="61" t="s">
        <v>2358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2358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1273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2756</v>
      </c>
      <c r="T69" s="6" t="s">
        <v>241</v>
      </c>
      <c r="U69" s="6" t="s">
        <v>101</v>
      </c>
      <c r="V69" s="6" t="s">
        <v>50</v>
      </c>
      <c r="W69" s="7"/>
      <c r="X69" s="61" t="s">
        <v>2358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1278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2756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2358</v>
      </c>
    </row>
    <row r="71" spans="1:25">
      <c r="A71" t="str">
        <f t="shared" si="1"/>
        <v>Barracud</v>
      </c>
      <c r="B71" s="11" t="s">
        <v>245</v>
      </c>
      <c r="C71" s="5" t="s">
        <v>1356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50</v>
      </c>
      <c r="R71" s="6" t="s">
        <v>231</v>
      </c>
      <c r="S71" s="6"/>
      <c r="T71" s="6"/>
      <c r="U71" s="6"/>
      <c r="V71" s="6"/>
      <c r="W71" s="7"/>
      <c r="X71" s="61" t="s">
        <v>2358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257</v>
      </c>
      <c r="S72" s="6" t="s">
        <v>50</v>
      </c>
      <c r="T72" s="6" t="s">
        <v>231</v>
      </c>
      <c r="U72" s="6"/>
      <c r="V72" s="6"/>
      <c r="W72" s="7"/>
      <c r="X72" s="61" t="s">
        <v>2358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1391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249</v>
      </c>
      <c r="Q73" s="6" t="s">
        <v>2827</v>
      </c>
      <c r="R73" s="6" t="s">
        <v>257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2358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1273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2827</v>
      </c>
      <c r="R74" s="6" t="s">
        <v>257</v>
      </c>
      <c r="S74" s="6" t="s">
        <v>2726</v>
      </c>
      <c r="T74" s="6" t="s">
        <v>2888</v>
      </c>
      <c r="U74" s="6" t="s">
        <v>139</v>
      </c>
      <c r="V74" s="6" t="s">
        <v>50</v>
      </c>
      <c r="W74" s="7"/>
      <c r="X74" s="61" t="s">
        <v>2358</v>
      </c>
    </row>
    <row r="75" spans="1:25">
      <c r="A75" t="str">
        <f t="shared" si="3"/>
        <v>Leviathan</v>
      </c>
      <c r="B75" s="8" t="s">
        <v>2886</v>
      </c>
      <c r="C75" s="5" t="s">
        <v>13</v>
      </c>
      <c r="D75" s="5" t="s">
        <v>1278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2827</v>
      </c>
      <c r="R75" s="9" t="s">
        <v>147</v>
      </c>
      <c r="S75" s="9" t="s">
        <v>2726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2358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50</v>
      </c>
      <c r="S76" s="6" t="s">
        <v>231</v>
      </c>
      <c r="T76" s="6"/>
      <c r="U76" s="6"/>
      <c r="V76" s="6"/>
      <c r="W76" s="6"/>
      <c r="X76" s="61" t="s">
        <v>2358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2358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1343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189</v>
      </c>
      <c r="S78" s="6" t="s">
        <v>238</v>
      </c>
      <c r="T78" s="6" t="s">
        <v>269</v>
      </c>
      <c r="U78" s="6" t="s">
        <v>231</v>
      </c>
      <c r="V78" s="6"/>
      <c r="W78" s="7"/>
      <c r="X78" s="61" t="s">
        <v>2358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1273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238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2358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1278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238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2358</v>
      </c>
    </row>
    <row r="81" spans="1:24">
      <c r="A81" t="str">
        <f t="shared" si="3"/>
        <v>Toad</v>
      </c>
      <c r="B81" s="11" t="s">
        <v>275</v>
      </c>
      <c r="C81" s="5" t="s">
        <v>1356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213</v>
      </c>
      <c r="R81" s="6" t="s">
        <v>38</v>
      </c>
      <c r="S81" s="6"/>
      <c r="T81" s="6"/>
      <c r="U81" s="6"/>
      <c r="V81" s="6"/>
      <c r="W81" s="7"/>
      <c r="X81" s="61" t="s">
        <v>1301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1301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1343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2756</v>
      </c>
      <c r="T83" s="6" t="s">
        <v>283</v>
      </c>
      <c r="U83" s="6" t="s">
        <v>213</v>
      </c>
      <c r="V83" s="6"/>
      <c r="W83" s="7"/>
      <c r="X83" s="61" t="s">
        <v>1301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1273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2756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1301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1278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2756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1301</v>
      </c>
    </row>
    <row r="86" spans="1:24">
      <c r="A86" t="str">
        <f t="shared" si="3"/>
        <v>Snake</v>
      </c>
      <c r="B86" s="11" t="s">
        <v>289</v>
      </c>
      <c r="C86" s="5" t="s">
        <v>1356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1" t="s">
        <v>1301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2667</v>
      </c>
      <c r="R87" s="6" t="s">
        <v>2756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1301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2667</v>
      </c>
      <c r="R88" s="6" t="s">
        <v>101</v>
      </c>
      <c r="S88" s="6" t="s">
        <v>2756</v>
      </c>
      <c r="T88" s="6" t="s">
        <v>213</v>
      </c>
      <c r="U88" s="6" t="s">
        <v>38</v>
      </c>
      <c r="V88" s="6"/>
      <c r="W88" s="7"/>
      <c r="X88" s="61" t="s">
        <v>1301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1273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2756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1301</v>
      </c>
    </row>
    <row r="90" spans="1:24">
      <c r="A90" t="str">
        <f t="shared" si="3"/>
        <v>Jormungandr</v>
      </c>
      <c r="B90" s="8" t="s">
        <v>2890</v>
      </c>
      <c r="C90" s="5" t="s">
        <v>11</v>
      </c>
      <c r="D90" s="5" t="s">
        <v>1278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2756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1301</v>
      </c>
    </row>
    <row r="91" spans="1:24">
      <c r="A91" t="str">
        <f t="shared" si="3"/>
        <v>Terrapin</v>
      </c>
      <c r="B91" s="261" t="s">
        <v>2721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29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1301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29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1301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1301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1391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1301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1273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29</v>
      </c>
      <c r="Q95" s="6" t="s">
        <v>2758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1301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1278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29</v>
      </c>
      <c r="Q96" s="9" t="s">
        <v>2758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1301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2754</v>
      </c>
      <c r="R97" s="6" t="s">
        <v>38</v>
      </c>
      <c r="S97" s="6"/>
      <c r="T97" s="6"/>
      <c r="U97" s="6"/>
      <c r="V97" s="6"/>
      <c r="W97" s="7"/>
      <c r="X97" s="61" t="s">
        <v>2359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2359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2667</v>
      </c>
      <c r="R99" s="6" t="s">
        <v>147</v>
      </c>
      <c r="S99" s="6" t="s">
        <v>2754</v>
      </c>
      <c r="T99" s="6" t="s">
        <v>38</v>
      </c>
      <c r="U99" s="6"/>
      <c r="V99" s="6"/>
      <c r="W99" s="7"/>
      <c r="X99" s="61" t="s">
        <v>2359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1273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2359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1278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2754</v>
      </c>
      <c r="R101" s="9" t="s">
        <v>2667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2359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2772</v>
      </c>
      <c r="R102" s="6" t="s">
        <v>38</v>
      </c>
      <c r="S102" s="6"/>
      <c r="T102" s="6"/>
      <c r="U102" s="6"/>
      <c r="V102" s="6"/>
      <c r="W102" s="7"/>
      <c r="X102" s="61" t="s">
        <v>2359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2772</v>
      </c>
      <c r="R103" s="6" t="s">
        <v>325</v>
      </c>
      <c r="S103" s="6" t="s">
        <v>2775</v>
      </c>
      <c r="T103" s="6" t="s">
        <v>38</v>
      </c>
      <c r="U103" s="6"/>
      <c r="V103" s="6"/>
      <c r="W103" s="7"/>
      <c r="X103" s="61" t="s">
        <v>2359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1391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2827</v>
      </c>
      <c r="R104" s="6" t="s">
        <v>147</v>
      </c>
      <c r="S104" s="6" t="s">
        <v>2775</v>
      </c>
      <c r="T104" s="6" t="s">
        <v>213</v>
      </c>
      <c r="U104" s="6" t="s">
        <v>38</v>
      </c>
      <c r="V104" s="6"/>
      <c r="W104" s="7"/>
      <c r="X104" s="61" t="s">
        <v>2359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1273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2827</v>
      </c>
      <c r="R105" s="6" t="s">
        <v>2759</v>
      </c>
      <c r="S105" s="6" t="s">
        <v>2758</v>
      </c>
      <c r="T105" s="6" t="s">
        <v>135</v>
      </c>
      <c r="U105" s="6" t="s">
        <v>213</v>
      </c>
      <c r="V105" s="6" t="s">
        <v>38</v>
      </c>
      <c r="W105" s="7"/>
      <c r="X105" s="61" t="s">
        <v>2359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1278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2827</v>
      </c>
      <c r="R106" s="9" t="s">
        <v>2759</v>
      </c>
      <c r="S106" s="9" t="s">
        <v>2758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2359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2359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2359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1391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2756</v>
      </c>
      <c r="T109" s="6" t="s">
        <v>139</v>
      </c>
      <c r="U109" s="6"/>
      <c r="V109" s="6"/>
      <c r="W109" s="7"/>
      <c r="X109" s="61" t="s">
        <v>2359</v>
      </c>
    </row>
    <row r="110" spans="1:24">
      <c r="A110" t="str">
        <f t="shared" si="3"/>
        <v>Ancient-D</v>
      </c>
      <c r="B110" s="5" t="s">
        <v>2722</v>
      </c>
      <c r="C110" s="5" t="s">
        <v>11</v>
      </c>
      <c r="D110" s="5" t="s">
        <v>1343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2756</v>
      </c>
      <c r="T110" s="6" t="s">
        <v>50</v>
      </c>
      <c r="U110" s="6" t="s">
        <v>139</v>
      </c>
      <c r="V110" s="6"/>
      <c r="W110" s="7"/>
      <c r="X110" s="61" t="s">
        <v>2359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1273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2756</v>
      </c>
      <c r="U111" s="6" t="s">
        <v>50</v>
      </c>
      <c r="V111" s="6" t="s">
        <v>105</v>
      </c>
      <c r="W111" s="7"/>
      <c r="X111" s="61" t="s">
        <v>2359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1278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2756</v>
      </c>
      <c r="S112" s="9" t="s">
        <v>2156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2359</v>
      </c>
    </row>
    <row r="113" spans="1:24">
      <c r="A113" t="str">
        <f t="shared" si="3"/>
        <v>BabyWyrm</v>
      </c>
      <c r="B113" s="11" t="s">
        <v>343</v>
      </c>
      <c r="C113" s="5" t="s">
        <v>1356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2360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2360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2776</v>
      </c>
      <c r="R115" s="6" t="s">
        <v>2667</v>
      </c>
      <c r="S115" s="6" t="s">
        <v>25</v>
      </c>
      <c r="T115" s="6" t="s">
        <v>139</v>
      </c>
      <c r="U115" s="6"/>
      <c r="V115" s="6"/>
      <c r="W115" s="7"/>
      <c r="X115" s="61" t="s">
        <v>2360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1273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2776</v>
      </c>
      <c r="Q116" s="6" t="s">
        <v>37</v>
      </c>
      <c r="R116" s="6" t="s">
        <v>147</v>
      </c>
      <c r="S116" s="6" t="s">
        <v>2667</v>
      </c>
      <c r="T116" s="6" t="s">
        <v>25</v>
      </c>
      <c r="U116" s="6" t="s">
        <v>2156</v>
      </c>
      <c r="V116" s="6" t="s">
        <v>139</v>
      </c>
      <c r="W116" s="7"/>
      <c r="X116" s="61" t="s">
        <v>2360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1278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2776</v>
      </c>
      <c r="Q117" s="9" t="s">
        <v>37</v>
      </c>
      <c r="R117" s="9" t="s">
        <v>2667</v>
      </c>
      <c r="S117" s="9" t="s">
        <v>25</v>
      </c>
      <c r="T117" s="9" t="s">
        <v>2156</v>
      </c>
      <c r="U117" s="9" t="s">
        <v>110</v>
      </c>
      <c r="V117" s="9" t="s">
        <v>105</v>
      </c>
      <c r="W117" s="10" t="s">
        <v>22</v>
      </c>
      <c r="X117" s="61" t="s">
        <v>2360</v>
      </c>
    </row>
    <row r="118" spans="1:24">
      <c r="A118" t="str">
        <f t="shared" si="3"/>
        <v>Eagle</v>
      </c>
      <c r="B118" s="11" t="s">
        <v>355</v>
      </c>
      <c r="C118" s="5" t="s">
        <v>1356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2360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2360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1343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2360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1273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2360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1278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2360</v>
      </c>
    </row>
    <row r="123" spans="1:24">
      <c r="A123" t="str">
        <f t="shared" si="3"/>
        <v>Siren</v>
      </c>
      <c r="B123" s="261" t="s">
        <v>2664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346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2360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2360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2360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1343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2360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1273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2360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1278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2122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2360</v>
      </c>
    </row>
    <row r="129" spans="1:24">
      <c r="A129" t="str">
        <f t="shared" si="3"/>
        <v>Jaguar</v>
      </c>
      <c r="B129" s="11" t="s">
        <v>378</v>
      </c>
      <c r="C129" s="5" t="s">
        <v>1356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1356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2361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37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2361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1391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383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2361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1273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37</v>
      </c>
      <c r="Q132" s="6" t="s">
        <v>383</v>
      </c>
      <c r="R132" s="6" t="s">
        <v>165</v>
      </c>
      <c r="S132" s="6" t="s">
        <v>2668</v>
      </c>
      <c r="T132" s="6" t="s">
        <v>85</v>
      </c>
      <c r="U132" s="6" t="s">
        <v>69</v>
      </c>
      <c r="V132" s="6"/>
      <c r="W132" s="7"/>
      <c r="X132" s="61" t="s">
        <v>2361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1278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2361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2361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2361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1391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2367</v>
      </c>
      <c r="U136" s="6" t="s">
        <v>50</v>
      </c>
      <c r="V136" s="6"/>
      <c r="W136" s="7"/>
      <c r="X136" s="61" t="s">
        <v>2361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1273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2361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1278</v>
      </c>
      <c r="E138" s="5">
        <f t="shared" ref="E138:E208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2361</v>
      </c>
    </row>
    <row r="139" spans="1:24">
      <c r="A139" t="str">
        <f t="shared" si="3"/>
        <v>Hippogriff</v>
      </c>
      <c r="B139" s="261" t="s">
        <v>2663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2361</v>
      </c>
    </row>
    <row r="140" spans="1:24">
      <c r="A140" t="str">
        <f t="shared" ref="A140:A209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2773</v>
      </c>
      <c r="R140" s="6" t="s">
        <v>139</v>
      </c>
      <c r="S140" s="6"/>
      <c r="T140" s="6"/>
      <c r="U140" s="6"/>
      <c r="V140" s="6"/>
      <c r="W140" s="7"/>
      <c r="X140" s="61" t="s">
        <v>2361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2667</v>
      </c>
      <c r="Q141" s="6" t="s">
        <v>37</v>
      </c>
      <c r="R141" s="6" t="s">
        <v>2825</v>
      </c>
      <c r="S141" s="6" t="s">
        <v>69</v>
      </c>
      <c r="T141" s="6" t="s">
        <v>139</v>
      </c>
      <c r="U141" s="6"/>
      <c r="V141" s="6"/>
      <c r="W141" s="7"/>
      <c r="X141" s="61" t="s">
        <v>2361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1343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2361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1273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2361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1278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2361</v>
      </c>
    </row>
    <row r="145" spans="1:24">
      <c r="A145" t="str">
        <f t="shared" si="5"/>
        <v>Fly</v>
      </c>
      <c r="B145" s="11" t="s">
        <v>417</v>
      </c>
      <c r="C145" s="5" t="s">
        <v>1356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2776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2661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2776</v>
      </c>
      <c r="Q146" s="6" t="s">
        <v>2667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2661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2776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2661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1273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2776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2661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1278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2755</v>
      </c>
      <c r="R149" s="9" t="s">
        <v>2727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2661</v>
      </c>
    </row>
    <row r="150" spans="1:24">
      <c r="A150" t="str">
        <f t="shared" si="5"/>
        <v>WereRat</v>
      </c>
      <c r="B150" s="11" t="s">
        <v>430</v>
      </c>
      <c r="C150" s="5" t="s">
        <v>1356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2690</v>
      </c>
      <c r="R150" s="6" t="s">
        <v>33</v>
      </c>
      <c r="S150" s="6"/>
      <c r="T150" s="6"/>
      <c r="U150" s="6"/>
      <c r="V150" s="6"/>
      <c r="W150" s="7"/>
      <c r="X150" s="61" t="s">
        <v>2661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2690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2661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1391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2690</v>
      </c>
      <c r="Q152" s="6" t="s">
        <v>316</v>
      </c>
      <c r="R152" s="6" t="s">
        <v>55</v>
      </c>
      <c r="S152" s="6" t="s">
        <v>2667</v>
      </c>
      <c r="T152" s="6" t="s">
        <v>85</v>
      </c>
      <c r="U152" s="6" t="s">
        <v>33</v>
      </c>
      <c r="V152" s="6"/>
      <c r="W152" s="7"/>
      <c r="X152" s="61" t="s">
        <v>2661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1273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2690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2661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1278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2690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2661</v>
      </c>
    </row>
    <row r="155" spans="1:24">
      <c r="A155" t="str">
        <f t="shared" si="5"/>
        <v>Lillend</v>
      </c>
      <c r="B155" s="261" t="s">
        <v>2847</v>
      </c>
      <c r="C155" s="5">
        <v>1</v>
      </c>
      <c r="D155" s="5"/>
      <c r="E155" s="5">
        <v>3</v>
      </c>
      <c r="F155" s="263"/>
      <c r="G155" s="263"/>
      <c r="H155" s="5">
        <v>2</v>
      </c>
      <c r="I155" s="5">
        <v>2</v>
      </c>
      <c r="J155" s="261">
        <v>126</v>
      </c>
      <c r="K155" s="261">
        <v>12</v>
      </c>
      <c r="L155" s="261">
        <v>13</v>
      </c>
      <c r="M155" s="261">
        <v>16</v>
      </c>
      <c r="N155" s="261">
        <v>11</v>
      </c>
      <c r="O155" s="263"/>
      <c r="P155" s="263" t="s">
        <v>147</v>
      </c>
      <c r="Q155" s="263" t="s">
        <v>55</v>
      </c>
      <c r="R155" s="263" t="s">
        <v>213</v>
      </c>
      <c r="S155" s="263"/>
      <c r="T155" s="263"/>
      <c r="U155" s="263"/>
      <c r="V155" s="263"/>
      <c r="W155" s="7"/>
      <c r="X155" s="61" t="s">
        <v>2661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2723</v>
      </c>
      <c r="R156" s="6" t="s">
        <v>173</v>
      </c>
      <c r="S156" s="6" t="s">
        <v>213</v>
      </c>
      <c r="T156" s="6"/>
      <c r="U156" s="6"/>
      <c r="V156" s="6"/>
      <c r="W156" s="7"/>
      <c r="X156" s="61" t="s">
        <v>2661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1391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2723</v>
      </c>
      <c r="R157" s="6" t="s">
        <v>439</v>
      </c>
      <c r="S157" s="6" t="s">
        <v>159</v>
      </c>
      <c r="T157" s="6" t="s">
        <v>55</v>
      </c>
      <c r="U157" s="6" t="s">
        <v>213</v>
      </c>
      <c r="V157" s="6"/>
      <c r="W157" s="7"/>
      <c r="X157" s="61" t="s">
        <v>2661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1343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2723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 t="s">
        <v>213</v>
      </c>
      <c r="W158" s="7"/>
      <c r="X158" s="61" t="s">
        <v>2661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1273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2723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 t="s">
        <v>213</v>
      </c>
      <c r="X159" s="61" t="s">
        <v>2661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1278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2756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2661</v>
      </c>
    </row>
    <row r="161" spans="1:24">
      <c r="A161" t="str">
        <f t="shared" si="5"/>
        <v>Goblin</v>
      </c>
      <c r="B161" s="11" t="s">
        <v>457</v>
      </c>
      <c r="C161" s="5" t="s">
        <v>1356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1356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1314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29</v>
      </c>
      <c r="Q162" s="6" t="s">
        <v>439</v>
      </c>
      <c r="R162" s="6"/>
      <c r="S162" s="6"/>
      <c r="T162" s="6"/>
      <c r="U162" s="6"/>
      <c r="V162" s="6"/>
      <c r="W162" s="7"/>
      <c r="X162" s="61" t="s">
        <v>1314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1314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1273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1314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1278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1314</v>
      </c>
    </row>
    <row r="166" spans="1:24">
      <c r="A166" t="str">
        <f t="shared" si="5"/>
        <v>Fiend</v>
      </c>
      <c r="B166" s="11" t="s">
        <v>470</v>
      </c>
      <c r="C166" s="5">
        <v>2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1314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1314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1391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1314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1273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1314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1278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2367</v>
      </c>
      <c r="R170" s="9" t="s">
        <v>483</v>
      </c>
      <c r="S170" s="9" t="s">
        <v>2668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1314</v>
      </c>
    </row>
    <row r="171" spans="1:24">
      <c r="A171" t="str">
        <f t="shared" si="5"/>
        <v>Pixie</v>
      </c>
      <c r="B171" s="261" t="s">
        <v>2658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1314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1314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1314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1343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1314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1273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1314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1278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2668</v>
      </c>
      <c r="V176" s="9" t="s">
        <v>160</v>
      </c>
      <c r="W176" s="10" t="s">
        <v>139</v>
      </c>
      <c r="X176" s="61" t="s">
        <v>1314</v>
      </c>
    </row>
    <row r="177" spans="1:24">
      <c r="A177" t="str">
        <f t="shared" si="5"/>
        <v>Skelton</v>
      </c>
      <c r="B177" s="11" t="s">
        <v>495</v>
      </c>
      <c r="C177" s="5" t="s">
        <v>1356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1319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1319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/>
      <c r="V179" s="6"/>
      <c r="W179" s="7"/>
      <c r="X179" s="61" t="s">
        <v>1319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1273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2668</v>
      </c>
      <c r="T180" s="6" t="s">
        <v>269</v>
      </c>
      <c r="U180" s="6" t="s">
        <v>135</v>
      </c>
      <c r="V180" s="6" t="s">
        <v>42</v>
      </c>
      <c r="W180" s="7"/>
      <c r="X180" s="61" t="s">
        <v>1319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1278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2668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1319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1319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29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1319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1391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29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1319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1273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29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1319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1278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29</v>
      </c>
      <c r="Q186" s="9" t="s">
        <v>2141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1319</v>
      </c>
    </row>
    <row r="187" spans="1:24">
      <c r="A187" t="str">
        <f t="shared" si="5"/>
        <v>Wisp</v>
      </c>
      <c r="B187" s="261" t="s">
        <v>2916</v>
      </c>
      <c r="C187" s="5">
        <v>1</v>
      </c>
      <c r="D187" s="5"/>
      <c r="E187" s="5">
        <v>1</v>
      </c>
      <c r="F187" s="263"/>
      <c r="G187" s="263"/>
      <c r="H187" s="5">
        <v>2</v>
      </c>
      <c r="I187" s="5">
        <v>2</v>
      </c>
      <c r="J187" s="261">
        <v>45</v>
      </c>
      <c r="K187" s="261">
        <v>4</v>
      </c>
      <c r="L187" s="261">
        <v>5</v>
      </c>
      <c r="M187" s="261">
        <v>5</v>
      </c>
      <c r="N187" s="261">
        <v>4</v>
      </c>
      <c r="O187" s="263"/>
      <c r="P187" s="263" t="s">
        <v>517</v>
      </c>
      <c r="Q187" s="263" t="s">
        <v>465</v>
      </c>
      <c r="R187" s="263" t="s">
        <v>139</v>
      </c>
      <c r="S187" s="263" t="s">
        <v>60</v>
      </c>
      <c r="T187" s="263"/>
      <c r="U187" s="263"/>
      <c r="V187" s="263"/>
      <c r="W187" s="7"/>
      <c r="X187" s="61" t="s">
        <v>1319</v>
      </c>
    </row>
    <row r="188" spans="1:24">
      <c r="A188" t="str">
        <f t="shared" si="5"/>
        <v>Shade</v>
      </c>
      <c r="B188" s="261" t="s">
        <v>2659</v>
      </c>
      <c r="C188" s="5">
        <v>1</v>
      </c>
      <c r="D188" s="5"/>
      <c r="E188" s="5">
        <v>3</v>
      </c>
      <c r="F188" s="263"/>
      <c r="G188" s="263"/>
      <c r="H188" s="5">
        <v>2</v>
      </c>
      <c r="I188" s="5">
        <v>2</v>
      </c>
      <c r="J188" s="261">
        <v>148</v>
      </c>
      <c r="K188" s="261">
        <v>11</v>
      </c>
      <c r="L188" s="261">
        <v>15</v>
      </c>
      <c r="M188" s="261">
        <v>15</v>
      </c>
      <c r="N188" s="261">
        <v>10</v>
      </c>
      <c r="O188" s="263"/>
      <c r="P188" s="263" t="s">
        <v>517</v>
      </c>
      <c r="Q188" s="263" t="s">
        <v>465</v>
      </c>
      <c r="R188" s="263" t="s">
        <v>139</v>
      </c>
      <c r="S188" s="263" t="s">
        <v>60</v>
      </c>
      <c r="T188" s="263"/>
      <c r="U188" s="263"/>
      <c r="V188" s="263"/>
      <c r="W188" s="7"/>
      <c r="X188" s="61" t="s">
        <v>1319</v>
      </c>
    </row>
    <row r="189" spans="1:24">
      <c r="A189" t="str">
        <f t="shared" si="5"/>
        <v>O-Bake</v>
      </c>
      <c r="B189" s="11" t="s">
        <v>520</v>
      </c>
      <c r="C189" s="5" t="s">
        <v>9</v>
      </c>
      <c r="D189" s="5" t="s">
        <v>13</v>
      </c>
      <c r="E189" s="5">
        <f t="shared" si="4"/>
        <v>5</v>
      </c>
      <c r="F189" s="6" t="s">
        <v>199</v>
      </c>
      <c r="G189" s="6" t="s">
        <v>521</v>
      </c>
      <c r="H189" s="5" t="s">
        <v>10</v>
      </c>
      <c r="I189" s="5" t="s">
        <v>11</v>
      </c>
      <c r="J189" s="5">
        <v>263</v>
      </c>
      <c r="K189" s="5">
        <v>20</v>
      </c>
      <c r="L189" s="5">
        <v>29</v>
      </c>
      <c r="M189" s="5">
        <v>29</v>
      </c>
      <c r="N189" s="5">
        <v>19</v>
      </c>
      <c r="O189" s="6" t="s">
        <v>522</v>
      </c>
      <c r="P189" s="6" t="s">
        <v>517</v>
      </c>
      <c r="Q189" s="6" t="s">
        <v>465</v>
      </c>
      <c r="R189" s="6" t="s">
        <v>139</v>
      </c>
      <c r="S189" s="6" t="s">
        <v>60</v>
      </c>
      <c r="T189" s="6"/>
      <c r="U189" s="6"/>
      <c r="V189" s="6"/>
      <c r="W189" s="7"/>
      <c r="X189" s="61" t="s">
        <v>1319</v>
      </c>
    </row>
    <row r="190" spans="1:24">
      <c r="A190" t="str">
        <f t="shared" si="5"/>
        <v>Phantom</v>
      </c>
      <c r="B190" s="5" t="s">
        <v>523</v>
      </c>
      <c r="C190" s="5" t="s">
        <v>10</v>
      </c>
      <c r="D190" s="5" t="s">
        <v>15</v>
      </c>
      <c r="E190" s="5">
        <f t="shared" si="4"/>
        <v>7</v>
      </c>
      <c r="F190" s="6" t="s">
        <v>167</v>
      </c>
      <c r="G190" s="6" t="s">
        <v>521</v>
      </c>
      <c r="H190" s="5" t="s">
        <v>10</v>
      </c>
      <c r="I190" s="5" t="s">
        <v>12</v>
      </c>
      <c r="J190" s="5">
        <v>430</v>
      </c>
      <c r="K190" s="5">
        <v>35</v>
      </c>
      <c r="L190" s="5">
        <v>47</v>
      </c>
      <c r="M190" s="5">
        <v>47</v>
      </c>
      <c r="N190" s="5">
        <v>33</v>
      </c>
      <c r="O190" s="6" t="s">
        <v>524</v>
      </c>
      <c r="P190" s="6" t="s">
        <v>439</v>
      </c>
      <c r="Q190" s="6" t="s">
        <v>465</v>
      </c>
      <c r="R190" s="6" t="s">
        <v>517</v>
      </c>
      <c r="S190" s="6" t="s">
        <v>139</v>
      </c>
      <c r="T190" s="6" t="s">
        <v>60</v>
      </c>
      <c r="U190" s="6"/>
      <c r="V190" s="6"/>
      <c r="W190" s="7"/>
      <c r="X190" s="61" t="s">
        <v>1319</v>
      </c>
    </row>
    <row r="191" spans="1:24">
      <c r="A191" t="str">
        <f t="shared" si="5"/>
        <v>Wraith</v>
      </c>
      <c r="B191" s="5" t="s">
        <v>525</v>
      </c>
      <c r="C191" s="5" t="s">
        <v>10</v>
      </c>
      <c r="D191" s="5" t="s">
        <v>1391</v>
      </c>
      <c r="E191" s="5">
        <f t="shared" si="4"/>
        <v>8</v>
      </c>
      <c r="F191" s="6" t="s">
        <v>251</v>
      </c>
      <c r="G191" s="6" t="s">
        <v>521</v>
      </c>
      <c r="H191" s="5" t="s">
        <v>10</v>
      </c>
      <c r="I191" s="5" t="s">
        <v>13</v>
      </c>
      <c r="J191" s="5">
        <v>528</v>
      </c>
      <c r="K191" s="5">
        <v>44</v>
      </c>
      <c r="L191" s="5">
        <v>57</v>
      </c>
      <c r="M191" s="5">
        <v>57</v>
      </c>
      <c r="N191" s="5">
        <v>42</v>
      </c>
      <c r="O191" s="6" t="s">
        <v>526</v>
      </c>
      <c r="P191" s="6" t="s">
        <v>517</v>
      </c>
      <c r="Q191" s="6" t="s">
        <v>439</v>
      </c>
      <c r="R191" s="6" t="s">
        <v>465</v>
      </c>
      <c r="S191" s="6" t="s">
        <v>70</v>
      </c>
      <c r="T191" s="6" t="s">
        <v>139</v>
      </c>
      <c r="U191" s="6" t="s">
        <v>60</v>
      </c>
      <c r="V191" s="6"/>
      <c r="W191" s="7"/>
      <c r="X191" s="61" t="s">
        <v>1319</v>
      </c>
    </row>
    <row r="192" spans="1:24">
      <c r="A192" t="str">
        <f t="shared" si="5"/>
        <v>Spector</v>
      </c>
      <c r="B192" s="5" t="s">
        <v>527</v>
      </c>
      <c r="C192" s="5" t="s">
        <v>11</v>
      </c>
      <c r="D192" s="5" t="s">
        <v>1273</v>
      </c>
      <c r="E192" s="5">
        <f t="shared" si="4"/>
        <v>10</v>
      </c>
      <c r="F192" s="6" t="s">
        <v>47</v>
      </c>
      <c r="G192" s="6" t="s">
        <v>521</v>
      </c>
      <c r="H192" s="5" t="s">
        <v>10</v>
      </c>
      <c r="I192" s="5" t="s">
        <v>14</v>
      </c>
      <c r="J192" s="5">
        <v>756</v>
      </c>
      <c r="K192" s="5">
        <v>66</v>
      </c>
      <c r="L192" s="5">
        <v>81</v>
      </c>
      <c r="M192" s="5">
        <v>81</v>
      </c>
      <c r="N192" s="5">
        <v>63</v>
      </c>
      <c r="O192" s="6" t="s">
        <v>528</v>
      </c>
      <c r="P192" s="6" t="s">
        <v>439</v>
      </c>
      <c r="Q192" s="6" t="s">
        <v>480</v>
      </c>
      <c r="R192" s="6" t="s">
        <v>517</v>
      </c>
      <c r="S192" s="6" t="s">
        <v>212</v>
      </c>
      <c r="T192" s="6" t="s">
        <v>135</v>
      </c>
      <c r="U192" s="6" t="s">
        <v>70</v>
      </c>
      <c r="V192" s="6" t="s">
        <v>139</v>
      </c>
      <c r="W192" s="7"/>
      <c r="X192" s="61" t="s">
        <v>1319</v>
      </c>
    </row>
    <row r="193" spans="1:24">
      <c r="A193" t="str">
        <f t="shared" si="5"/>
        <v>Ghost</v>
      </c>
      <c r="B193" s="8" t="s">
        <v>529</v>
      </c>
      <c r="C193" s="5" t="s">
        <v>12</v>
      </c>
      <c r="D193" s="5" t="s">
        <v>1278</v>
      </c>
      <c r="E193" s="5">
        <f t="shared" si="4"/>
        <v>11</v>
      </c>
      <c r="F193" s="9" t="s">
        <v>72</v>
      </c>
      <c r="G193" s="9" t="s">
        <v>521</v>
      </c>
      <c r="H193" s="5" t="s">
        <v>10</v>
      </c>
      <c r="I193" s="5" t="s">
        <v>15</v>
      </c>
      <c r="J193" s="8">
        <v>885</v>
      </c>
      <c r="K193" s="8">
        <v>78</v>
      </c>
      <c r="L193" s="8">
        <v>94</v>
      </c>
      <c r="M193" s="8">
        <v>94</v>
      </c>
      <c r="N193" s="8">
        <v>75</v>
      </c>
      <c r="O193" s="9" t="s">
        <v>530</v>
      </c>
      <c r="P193" s="9" t="s">
        <v>2727</v>
      </c>
      <c r="Q193" s="9" t="s">
        <v>2367</v>
      </c>
      <c r="R193" s="9" t="s">
        <v>2668</v>
      </c>
      <c r="S193" s="9" t="s">
        <v>517</v>
      </c>
      <c r="T193" s="9" t="s">
        <v>212</v>
      </c>
      <c r="U193" s="9" t="s">
        <v>135</v>
      </c>
      <c r="V193" s="9" t="s">
        <v>70</v>
      </c>
      <c r="W193" s="10" t="s">
        <v>139</v>
      </c>
      <c r="X193" s="61" t="s">
        <v>1319</v>
      </c>
    </row>
    <row r="194" spans="1:24">
      <c r="A194" t="str">
        <f t="shared" si="5"/>
        <v>Asigaru</v>
      </c>
      <c r="B194" s="301" t="s">
        <v>531</v>
      </c>
      <c r="C194" s="302">
        <v>1</v>
      </c>
      <c r="D194" s="302" t="s">
        <v>9</v>
      </c>
      <c r="E194" s="302">
        <f t="shared" si="4"/>
        <v>1</v>
      </c>
      <c r="F194" s="303" t="s">
        <v>128</v>
      </c>
      <c r="G194" s="303" t="s">
        <v>532</v>
      </c>
      <c r="H194" s="302" t="s">
        <v>1356</v>
      </c>
      <c r="I194" s="302">
        <v>2</v>
      </c>
      <c r="J194" s="302">
        <v>120</v>
      </c>
      <c r="K194" s="302">
        <v>6</v>
      </c>
      <c r="L194" s="302">
        <v>5</v>
      </c>
      <c r="M194" s="302">
        <v>2</v>
      </c>
      <c r="N194" s="302">
        <v>6</v>
      </c>
      <c r="O194" s="304" t="s">
        <v>533</v>
      </c>
      <c r="P194" s="304" t="s">
        <v>534</v>
      </c>
      <c r="Q194" s="304" t="s">
        <v>744</v>
      </c>
      <c r="R194" s="304"/>
      <c r="S194" s="304"/>
      <c r="T194" s="304"/>
      <c r="U194" s="304"/>
      <c r="V194" s="304"/>
      <c r="W194" s="305"/>
      <c r="X194" s="306" t="s">
        <v>2362</v>
      </c>
    </row>
    <row r="195" spans="1:24">
      <c r="A195" t="str">
        <f t="shared" si="5"/>
        <v>Bandit</v>
      </c>
      <c r="B195" s="302" t="s">
        <v>2686</v>
      </c>
      <c r="C195" s="302">
        <v>1</v>
      </c>
      <c r="D195" s="302" t="s">
        <v>11</v>
      </c>
      <c r="E195" s="302">
        <f t="shared" si="4"/>
        <v>3</v>
      </c>
      <c r="F195" s="304" t="s">
        <v>195</v>
      </c>
      <c r="G195" s="304" t="s">
        <v>532</v>
      </c>
      <c r="H195" s="302" t="s">
        <v>1356</v>
      </c>
      <c r="I195" s="302">
        <v>2</v>
      </c>
      <c r="J195" s="302">
        <v>320</v>
      </c>
      <c r="K195" s="302">
        <v>14</v>
      </c>
      <c r="L195" s="302">
        <v>14</v>
      </c>
      <c r="M195" s="302">
        <v>8</v>
      </c>
      <c r="N195" s="302">
        <v>15</v>
      </c>
      <c r="O195" s="304" t="s">
        <v>536</v>
      </c>
      <c r="P195" s="304" t="s">
        <v>534</v>
      </c>
      <c r="Q195" s="304" t="s">
        <v>2860</v>
      </c>
      <c r="R195" s="304" t="s">
        <v>537</v>
      </c>
      <c r="S195" s="304"/>
      <c r="T195" s="304"/>
      <c r="U195" s="304"/>
      <c r="V195" s="304"/>
      <c r="W195" s="305"/>
      <c r="X195" s="306" t="s">
        <v>2362</v>
      </c>
    </row>
    <row r="196" spans="1:24">
      <c r="A196" t="str">
        <f t="shared" si="5"/>
        <v>Ronin</v>
      </c>
      <c r="B196" s="302" t="s">
        <v>2682</v>
      </c>
      <c r="C196" s="302">
        <v>1</v>
      </c>
      <c r="D196" s="302"/>
      <c r="E196" s="302">
        <v>5</v>
      </c>
      <c r="F196" s="304"/>
      <c r="G196" s="304"/>
      <c r="H196" s="302">
        <v>0</v>
      </c>
      <c r="I196" s="302">
        <v>2</v>
      </c>
      <c r="J196" s="302">
        <v>500</v>
      </c>
      <c r="K196" s="302">
        <v>29</v>
      </c>
      <c r="L196" s="302">
        <v>25</v>
      </c>
      <c r="M196" s="302">
        <v>19</v>
      </c>
      <c r="N196" s="302">
        <v>26</v>
      </c>
      <c r="O196" s="304"/>
      <c r="P196" s="304" t="s">
        <v>540</v>
      </c>
      <c r="Q196" s="304" t="s">
        <v>2072</v>
      </c>
      <c r="R196" s="304" t="s">
        <v>2079</v>
      </c>
      <c r="S196" s="304"/>
      <c r="T196" s="304"/>
      <c r="U196" s="304"/>
      <c r="V196" s="304"/>
      <c r="W196" s="305"/>
      <c r="X196" s="306" t="s">
        <v>2362</v>
      </c>
    </row>
    <row r="197" spans="1:24">
      <c r="A197" t="str">
        <f t="shared" si="5"/>
        <v>Ninja</v>
      </c>
      <c r="B197" s="302" t="s">
        <v>538</v>
      </c>
      <c r="C197" s="302" t="s">
        <v>11</v>
      </c>
      <c r="D197" s="302" t="s">
        <v>15</v>
      </c>
      <c r="E197" s="302">
        <f t="shared" si="4"/>
        <v>7</v>
      </c>
      <c r="F197" s="304" t="s">
        <v>187</v>
      </c>
      <c r="G197" s="304" t="s">
        <v>532</v>
      </c>
      <c r="H197" s="302" t="s">
        <v>1356</v>
      </c>
      <c r="I197" s="302">
        <v>4</v>
      </c>
      <c r="J197" s="302">
        <v>700</v>
      </c>
      <c r="K197" s="302">
        <v>43</v>
      </c>
      <c r="L197" s="302">
        <v>43</v>
      </c>
      <c r="M197" s="302">
        <v>33</v>
      </c>
      <c r="N197" s="302">
        <v>45</v>
      </c>
      <c r="O197" s="304" t="s">
        <v>539</v>
      </c>
      <c r="P197" s="304" t="s">
        <v>540</v>
      </c>
      <c r="Q197" s="304" t="s">
        <v>25</v>
      </c>
      <c r="R197" s="304" t="s">
        <v>2122</v>
      </c>
      <c r="S197" s="304" t="s">
        <v>541</v>
      </c>
      <c r="T197" s="304" t="s">
        <v>85</v>
      </c>
      <c r="U197" s="304" t="s">
        <v>69</v>
      </c>
      <c r="V197" s="304"/>
      <c r="W197" s="305"/>
      <c r="X197" s="306" t="s">
        <v>2362</v>
      </c>
    </row>
    <row r="198" spans="1:24">
      <c r="A198" t="str">
        <f t="shared" si="5"/>
        <v>Musashi</v>
      </c>
      <c r="B198" s="307" t="s">
        <v>542</v>
      </c>
      <c r="C198" s="302" t="s">
        <v>13</v>
      </c>
      <c r="D198" s="302" t="s">
        <v>1273</v>
      </c>
      <c r="E198" s="302">
        <f t="shared" si="4"/>
        <v>10</v>
      </c>
      <c r="F198" s="308" t="s">
        <v>27</v>
      </c>
      <c r="G198" s="308" t="s">
        <v>532</v>
      </c>
      <c r="H198" s="302" t="s">
        <v>1356</v>
      </c>
      <c r="I198" s="302">
        <v>5</v>
      </c>
      <c r="J198" s="307">
        <v>2000</v>
      </c>
      <c r="K198" s="307">
        <v>76</v>
      </c>
      <c r="L198" s="307">
        <v>76</v>
      </c>
      <c r="M198" s="307">
        <v>63</v>
      </c>
      <c r="N198" s="307">
        <v>78</v>
      </c>
      <c r="O198" s="308" t="s">
        <v>544</v>
      </c>
      <c r="P198" s="308" t="s">
        <v>114</v>
      </c>
      <c r="Q198" s="308" t="s">
        <v>115</v>
      </c>
      <c r="R198" s="308" t="s">
        <v>2798</v>
      </c>
      <c r="S198" s="308" t="s">
        <v>428</v>
      </c>
      <c r="T198" s="308" t="s">
        <v>126</v>
      </c>
      <c r="U198" s="308" t="s">
        <v>69</v>
      </c>
      <c r="V198" s="308" t="s">
        <v>545</v>
      </c>
      <c r="W198" s="309"/>
      <c r="X198" s="306" t="s">
        <v>2362</v>
      </c>
    </row>
    <row r="199" spans="1:24">
      <c r="A199" t="str">
        <f t="shared" si="5"/>
        <v>Hatamoto</v>
      </c>
      <c r="B199" s="310" t="s">
        <v>546</v>
      </c>
      <c r="C199" s="302" t="s">
        <v>11</v>
      </c>
      <c r="D199" s="302" t="s">
        <v>1278</v>
      </c>
      <c r="E199" s="302">
        <f t="shared" si="4"/>
        <v>11</v>
      </c>
      <c r="F199" s="308" t="s">
        <v>90</v>
      </c>
      <c r="G199" s="308" t="s">
        <v>532</v>
      </c>
      <c r="H199" s="302" t="s">
        <v>1356</v>
      </c>
      <c r="I199" s="302">
        <v>4</v>
      </c>
      <c r="J199" s="307">
        <v>400</v>
      </c>
      <c r="K199" s="307">
        <v>43</v>
      </c>
      <c r="L199" s="307">
        <v>43</v>
      </c>
      <c r="M199" s="307">
        <v>33</v>
      </c>
      <c r="N199" s="307">
        <v>44</v>
      </c>
      <c r="O199" s="308" t="s">
        <v>547</v>
      </c>
      <c r="P199" s="308" t="s">
        <v>540</v>
      </c>
      <c r="Q199" s="308" t="s">
        <v>548</v>
      </c>
      <c r="R199" s="308" t="s">
        <v>2708</v>
      </c>
      <c r="S199" s="308" t="s">
        <v>550</v>
      </c>
      <c r="T199" s="311"/>
      <c r="U199" s="311"/>
      <c r="V199" s="308"/>
      <c r="W199" s="309"/>
      <c r="X199" s="306" t="s">
        <v>2362</v>
      </c>
    </row>
    <row r="200" spans="1:24">
      <c r="A200" t="str">
        <f t="shared" si="5"/>
        <v>Gang</v>
      </c>
      <c r="B200" s="301" t="s">
        <v>551</v>
      </c>
      <c r="C200" s="302" t="s">
        <v>1356</v>
      </c>
      <c r="D200" s="302" t="s">
        <v>9</v>
      </c>
      <c r="E200" s="302">
        <f t="shared" si="4"/>
        <v>1</v>
      </c>
      <c r="F200" s="304" t="s">
        <v>128</v>
      </c>
      <c r="G200" s="304" t="s">
        <v>552</v>
      </c>
      <c r="H200" s="302" t="s">
        <v>1356</v>
      </c>
      <c r="I200" s="302">
        <v>1</v>
      </c>
      <c r="J200" s="302">
        <v>45</v>
      </c>
      <c r="K200" s="302">
        <v>5</v>
      </c>
      <c r="L200" s="302">
        <v>7</v>
      </c>
      <c r="M200" s="302">
        <v>3</v>
      </c>
      <c r="N200" s="302">
        <v>4</v>
      </c>
      <c r="O200" s="304" t="s">
        <v>553</v>
      </c>
      <c r="P200" s="304" t="s">
        <v>2428</v>
      </c>
      <c r="Q200" s="304"/>
      <c r="R200" s="304"/>
      <c r="S200" s="304"/>
      <c r="T200" s="304"/>
      <c r="U200" s="304"/>
      <c r="V200" s="304"/>
      <c r="W200" s="305"/>
      <c r="X200" s="306" t="s">
        <v>2362</v>
      </c>
    </row>
    <row r="201" spans="1:24">
      <c r="A201" t="str">
        <f t="shared" si="5"/>
        <v>Axe Gang</v>
      </c>
      <c r="B201" s="301" t="s">
        <v>2785</v>
      </c>
      <c r="C201" s="302">
        <v>0</v>
      </c>
      <c r="D201" s="302"/>
      <c r="E201" s="302">
        <v>1</v>
      </c>
      <c r="F201" s="304"/>
      <c r="G201" s="304"/>
      <c r="H201" s="302">
        <v>0</v>
      </c>
      <c r="I201" s="302">
        <v>1</v>
      </c>
      <c r="J201" s="302">
        <v>45</v>
      </c>
      <c r="K201" s="302">
        <v>7</v>
      </c>
      <c r="L201" s="302">
        <v>5</v>
      </c>
      <c r="M201" s="302">
        <v>3</v>
      </c>
      <c r="N201" s="302">
        <v>4</v>
      </c>
      <c r="O201" s="304"/>
      <c r="P201" s="304" t="s">
        <v>2786</v>
      </c>
      <c r="Q201" s="304"/>
      <c r="R201" s="304"/>
      <c r="S201" s="304"/>
      <c r="T201" s="304"/>
      <c r="U201" s="304"/>
      <c r="V201" s="304"/>
      <c r="W201" s="305"/>
      <c r="X201" s="306" t="s">
        <v>2362</v>
      </c>
    </row>
    <row r="202" spans="1:24">
      <c r="A202" t="str">
        <f t="shared" si="5"/>
        <v>Wh. Belt</v>
      </c>
      <c r="B202" s="302" t="s">
        <v>554</v>
      </c>
      <c r="C202" s="302" t="s">
        <v>10</v>
      </c>
      <c r="D202" s="302" t="s">
        <v>13</v>
      </c>
      <c r="E202" s="302">
        <f t="shared" si="4"/>
        <v>5</v>
      </c>
      <c r="F202" s="304" t="s">
        <v>17</v>
      </c>
      <c r="G202" s="304" t="s">
        <v>552</v>
      </c>
      <c r="H202" s="302" t="s">
        <v>1356</v>
      </c>
      <c r="I202" s="302">
        <v>3</v>
      </c>
      <c r="J202" s="302">
        <v>248</v>
      </c>
      <c r="K202" s="302">
        <v>25</v>
      </c>
      <c r="L202" s="302">
        <v>29</v>
      </c>
      <c r="M202" s="302">
        <v>22</v>
      </c>
      <c r="N202" s="302">
        <v>23</v>
      </c>
      <c r="O202" s="304" t="s">
        <v>555</v>
      </c>
      <c r="P202" s="304" t="s">
        <v>2428</v>
      </c>
      <c r="Q202" s="304" t="s">
        <v>2883</v>
      </c>
      <c r="R202" s="304" t="s">
        <v>2430</v>
      </c>
      <c r="S202" s="304"/>
      <c r="T202" s="304"/>
      <c r="U202" s="304"/>
      <c r="V202" s="304"/>
      <c r="W202" s="305"/>
      <c r="X202" s="306" t="s">
        <v>2362</v>
      </c>
    </row>
    <row r="203" spans="1:24">
      <c r="A203" t="str">
        <f t="shared" si="5"/>
        <v>Killer</v>
      </c>
      <c r="B203" s="302" t="s">
        <v>557</v>
      </c>
      <c r="C203" s="302" t="s">
        <v>12</v>
      </c>
      <c r="D203" s="302" t="s">
        <v>1391</v>
      </c>
      <c r="E203" s="302">
        <f t="shared" si="4"/>
        <v>8</v>
      </c>
      <c r="F203" s="304" t="s">
        <v>398</v>
      </c>
      <c r="G203" s="304" t="s">
        <v>552</v>
      </c>
      <c r="H203" s="302" t="s">
        <v>1356</v>
      </c>
      <c r="I203" s="302">
        <v>5</v>
      </c>
      <c r="J203" s="302">
        <v>507</v>
      </c>
      <c r="K203" s="302">
        <v>51</v>
      </c>
      <c r="L203" s="302">
        <v>57</v>
      </c>
      <c r="M203" s="302">
        <v>47</v>
      </c>
      <c r="N203" s="302">
        <v>49</v>
      </c>
      <c r="O203" s="304" t="s">
        <v>558</v>
      </c>
      <c r="P203" s="304" t="s">
        <v>503</v>
      </c>
      <c r="Q203" s="304" t="s">
        <v>559</v>
      </c>
      <c r="R203" s="304" t="s">
        <v>560</v>
      </c>
      <c r="S203" s="304" t="s">
        <v>2667</v>
      </c>
      <c r="T203" s="304" t="s">
        <v>561</v>
      </c>
      <c r="U203" s="304" t="s">
        <v>85</v>
      </c>
      <c r="V203" s="304"/>
      <c r="W203" s="305"/>
      <c r="X203" s="306" t="s">
        <v>2362</v>
      </c>
    </row>
    <row r="204" spans="1:24">
      <c r="A204" t="str">
        <f t="shared" si="5"/>
        <v>Bl. Belt</v>
      </c>
      <c r="B204" s="307" t="s">
        <v>562</v>
      </c>
      <c r="C204" s="302" t="s">
        <v>14</v>
      </c>
      <c r="D204" s="302" t="s">
        <v>1273</v>
      </c>
      <c r="E204" s="302">
        <f t="shared" si="4"/>
        <v>10</v>
      </c>
      <c r="F204" s="308" t="s">
        <v>452</v>
      </c>
      <c r="G204" s="308" t="s">
        <v>552</v>
      </c>
      <c r="H204" s="302" t="s">
        <v>1356</v>
      </c>
      <c r="I204" s="302">
        <v>7</v>
      </c>
      <c r="J204" s="307">
        <v>731</v>
      </c>
      <c r="K204" s="307">
        <v>73</v>
      </c>
      <c r="L204" s="307">
        <v>81</v>
      </c>
      <c r="M204" s="307">
        <v>68</v>
      </c>
      <c r="N204" s="307">
        <v>71</v>
      </c>
      <c r="O204" s="308" t="s">
        <v>563</v>
      </c>
      <c r="P204" s="308" t="s">
        <v>2428</v>
      </c>
      <c r="Q204" s="308" t="s">
        <v>2883</v>
      </c>
      <c r="R204" s="308" t="s">
        <v>2430</v>
      </c>
      <c r="S204" s="308" t="s">
        <v>2437</v>
      </c>
      <c r="T204" s="308" t="s">
        <v>565</v>
      </c>
      <c r="U204" s="308" t="s">
        <v>566</v>
      </c>
      <c r="V204" s="308" t="s">
        <v>567</v>
      </c>
      <c r="W204" s="309"/>
      <c r="X204" s="306" t="s">
        <v>2362</v>
      </c>
    </row>
    <row r="205" spans="1:24">
      <c r="A205" t="str">
        <f t="shared" si="5"/>
        <v>TianLung</v>
      </c>
      <c r="B205" s="12" t="s">
        <v>568</v>
      </c>
      <c r="C205" s="5" t="s">
        <v>11</v>
      </c>
      <c r="D205" s="5" t="s">
        <v>1278</v>
      </c>
      <c r="E205" s="5">
        <f t="shared" si="4"/>
        <v>11</v>
      </c>
      <c r="F205" s="9" t="s">
        <v>90</v>
      </c>
      <c r="G205" s="9" t="s">
        <v>333</v>
      </c>
      <c r="H205" s="5" t="s">
        <v>10</v>
      </c>
      <c r="I205" s="5" t="s">
        <v>12</v>
      </c>
      <c r="J205" s="8">
        <v>2000</v>
      </c>
      <c r="K205" s="8">
        <v>86</v>
      </c>
      <c r="L205" s="8">
        <v>94</v>
      </c>
      <c r="M205" s="8">
        <v>80</v>
      </c>
      <c r="N205" s="8">
        <v>83</v>
      </c>
      <c r="O205" s="9" t="s">
        <v>569</v>
      </c>
      <c r="P205" s="9" t="s">
        <v>110</v>
      </c>
      <c r="Q205" s="9" t="s">
        <v>37</v>
      </c>
      <c r="R205" s="9" t="s">
        <v>2156</v>
      </c>
      <c r="S205" s="9" t="s">
        <v>101</v>
      </c>
      <c r="T205" s="9" t="s">
        <v>570</v>
      </c>
      <c r="U205" s="9"/>
      <c r="V205" s="9"/>
      <c r="W205" s="10"/>
      <c r="X205" s="61" t="s">
        <v>2359</v>
      </c>
    </row>
    <row r="206" spans="1:24">
      <c r="A206" t="str">
        <f t="shared" si="5"/>
        <v>Trooper</v>
      </c>
      <c r="B206" s="301" t="s">
        <v>571</v>
      </c>
      <c r="C206" s="302" t="s">
        <v>9</v>
      </c>
      <c r="D206" s="302" t="s">
        <v>10</v>
      </c>
      <c r="E206" s="302">
        <f t="shared" si="4"/>
        <v>2</v>
      </c>
      <c r="F206" s="304" t="s">
        <v>145</v>
      </c>
      <c r="G206" s="304" t="s">
        <v>572</v>
      </c>
      <c r="H206" s="302" t="s">
        <v>1356</v>
      </c>
      <c r="I206" s="302">
        <v>2</v>
      </c>
      <c r="J206" s="302">
        <v>90</v>
      </c>
      <c r="K206" s="302">
        <v>8</v>
      </c>
      <c r="L206" s="302">
        <v>6</v>
      </c>
      <c r="M206" s="302">
        <v>6</v>
      </c>
      <c r="N206" s="302">
        <v>11</v>
      </c>
      <c r="O206" s="304" t="s">
        <v>573</v>
      </c>
      <c r="P206" s="304" t="s">
        <v>534</v>
      </c>
      <c r="Q206" s="304" t="s">
        <v>574</v>
      </c>
      <c r="R206" s="304"/>
      <c r="S206" s="304"/>
      <c r="T206" s="304"/>
      <c r="U206" s="304"/>
      <c r="V206" s="304"/>
      <c r="W206" s="305"/>
      <c r="X206" s="306" t="s">
        <v>2362</v>
      </c>
    </row>
    <row r="207" spans="1:24">
      <c r="A207" t="str">
        <f t="shared" si="5"/>
        <v>Guard</v>
      </c>
      <c r="B207" s="302" t="s">
        <v>575</v>
      </c>
      <c r="C207" s="302" t="s">
        <v>10</v>
      </c>
      <c r="D207" s="302" t="s">
        <v>13</v>
      </c>
      <c r="E207" s="302">
        <f t="shared" si="4"/>
        <v>5</v>
      </c>
      <c r="F207" s="304" t="s">
        <v>17</v>
      </c>
      <c r="G207" s="304" t="s">
        <v>572</v>
      </c>
      <c r="H207" s="302" t="s">
        <v>1356</v>
      </c>
      <c r="I207" s="302" t="s">
        <v>10</v>
      </c>
      <c r="J207" s="302">
        <v>263</v>
      </c>
      <c r="K207" s="302">
        <v>25</v>
      </c>
      <c r="L207" s="302">
        <v>22</v>
      </c>
      <c r="M207" s="302">
        <v>22</v>
      </c>
      <c r="N207" s="302">
        <v>29</v>
      </c>
      <c r="O207" s="304" t="s">
        <v>576</v>
      </c>
      <c r="P207" s="304" t="s">
        <v>577</v>
      </c>
      <c r="Q207" s="304" t="s">
        <v>578</v>
      </c>
      <c r="R207" s="304" t="s">
        <v>579</v>
      </c>
      <c r="S207" s="304"/>
      <c r="T207" s="304"/>
      <c r="U207" s="304"/>
      <c r="V207" s="304"/>
      <c r="W207" s="305"/>
      <c r="X207" s="306" t="s">
        <v>2362</v>
      </c>
    </row>
    <row r="208" spans="1:24">
      <c r="A208" t="str">
        <f t="shared" si="5"/>
        <v>Knight</v>
      </c>
      <c r="B208" s="302" t="s">
        <v>580</v>
      </c>
      <c r="C208" s="302" t="s">
        <v>13</v>
      </c>
      <c r="D208" s="302" t="s">
        <v>15</v>
      </c>
      <c r="E208" s="302">
        <f t="shared" si="4"/>
        <v>7</v>
      </c>
      <c r="F208" s="304" t="s">
        <v>581</v>
      </c>
      <c r="G208" s="304" t="s">
        <v>572</v>
      </c>
      <c r="H208" s="302" t="s">
        <v>1356</v>
      </c>
      <c r="I208" s="302" t="s">
        <v>13</v>
      </c>
      <c r="J208" s="302">
        <v>390</v>
      </c>
      <c r="K208" s="302">
        <v>41</v>
      </c>
      <c r="L208" s="302">
        <v>37</v>
      </c>
      <c r="M208" s="302">
        <v>37</v>
      </c>
      <c r="N208" s="302">
        <v>47</v>
      </c>
      <c r="O208" s="304" t="s">
        <v>582</v>
      </c>
      <c r="P208" s="304" t="s">
        <v>583</v>
      </c>
      <c r="Q208" s="304" t="s">
        <v>541</v>
      </c>
      <c r="R208" s="304" t="s">
        <v>2068</v>
      </c>
      <c r="S208" s="304" t="s">
        <v>584</v>
      </c>
      <c r="T208" s="304" t="s">
        <v>585</v>
      </c>
      <c r="U208" s="304" t="s">
        <v>2708</v>
      </c>
      <c r="V208" s="304"/>
      <c r="W208" s="305"/>
      <c r="X208" s="306" t="s">
        <v>2362</v>
      </c>
    </row>
    <row r="209" spans="1:24">
      <c r="A209" t="str">
        <f t="shared" si="5"/>
        <v>Paladin</v>
      </c>
      <c r="B209" s="307" t="s">
        <v>586</v>
      </c>
      <c r="C209" s="302" t="s">
        <v>14</v>
      </c>
      <c r="D209" s="302" t="s">
        <v>1273</v>
      </c>
      <c r="E209" s="302">
        <f t="shared" ref="E209:E271" si="6">HEX2DEC(D209)</f>
        <v>10</v>
      </c>
      <c r="F209" s="308" t="s">
        <v>452</v>
      </c>
      <c r="G209" s="308" t="s">
        <v>572</v>
      </c>
      <c r="H209" s="302" t="s">
        <v>1356</v>
      </c>
      <c r="I209" s="302" t="s">
        <v>14</v>
      </c>
      <c r="J209" s="307">
        <v>756</v>
      </c>
      <c r="K209" s="307">
        <v>73</v>
      </c>
      <c r="L209" s="307">
        <v>68</v>
      </c>
      <c r="M209" s="307">
        <v>68</v>
      </c>
      <c r="N209" s="307">
        <v>81</v>
      </c>
      <c r="O209" s="308" t="s">
        <v>587</v>
      </c>
      <c r="P209" s="308" t="s">
        <v>588</v>
      </c>
      <c r="Q209" s="308" t="s">
        <v>589</v>
      </c>
      <c r="R209" s="308" t="s">
        <v>590</v>
      </c>
      <c r="S209" s="308" t="s">
        <v>591</v>
      </c>
      <c r="T209" s="308" t="s">
        <v>592</v>
      </c>
      <c r="U209" s="308" t="s">
        <v>593</v>
      </c>
      <c r="V209" s="308" t="s">
        <v>594</v>
      </c>
      <c r="W209" s="309"/>
      <c r="X209" s="306" t="s">
        <v>2362</v>
      </c>
    </row>
    <row r="210" spans="1:24">
      <c r="A210" t="str">
        <f t="shared" ref="A210:A273" si="7">B210</f>
        <v>Fenrir</v>
      </c>
      <c r="B210" s="12" t="s">
        <v>595</v>
      </c>
      <c r="C210" s="5" t="s">
        <v>10</v>
      </c>
      <c r="D210" s="5" t="s">
        <v>1278</v>
      </c>
      <c r="E210" s="5">
        <f t="shared" si="6"/>
        <v>11</v>
      </c>
      <c r="F210" s="9" t="s">
        <v>596</v>
      </c>
      <c r="G210" s="9" t="s">
        <v>379</v>
      </c>
      <c r="H210" s="5" t="s">
        <v>10</v>
      </c>
      <c r="I210" s="5" t="s">
        <v>12</v>
      </c>
      <c r="J210" s="8">
        <v>2500</v>
      </c>
      <c r="K210" s="8">
        <v>86</v>
      </c>
      <c r="L210" s="8">
        <v>80</v>
      </c>
      <c r="M210" s="8">
        <v>80</v>
      </c>
      <c r="N210" s="8">
        <v>94</v>
      </c>
      <c r="O210" s="9" t="s">
        <v>597</v>
      </c>
      <c r="P210" s="9" t="s">
        <v>110</v>
      </c>
      <c r="Q210" s="9" t="s">
        <v>37</v>
      </c>
      <c r="R210" s="9" t="s">
        <v>267</v>
      </c>
      <c r="S210" s="9" t="s">
        <v>33</v>
      </c>
      <c r="T210" s="9" t="s">
        <v>570</v>
      </c>
      <c r="U210" s="9"/>
      <c r="V210" s="9"/>
      <c r="W210" s="10"/>
      <c r="X210" s="61" t="s">
        <v>2361</v>
      </c>
    </row>
    <row r="211" spans="1:24">
      <c r="A211" t="str">
        <f t="shared" si="7"/>
        <v>Thug</v>
      </c>
      <c r="B211" s="312" t="s">
        <v>2779</v>
      </c>
      <c r="C211" s="302">
        <v>0</v>
      </c>
      <c r="D211" s="302"/>
      <c r="E211" s="302">
        <v>1</v>
      </c>
      <c r="F211" s="313"/>
      <c r="G211" s="313"/>
      <c r="H211" s="302">
        <v>0</v>
      </c>
      <c r="I211" s="302">
        <v>1</v>
      </c>
      <c r="J211" s="314">
        <v>59</v>
      </c>
      <c r="K211" s="314">
        <v>5</v>
      </c>
      <c r="L211" s="314">
        <v>5</v>
      </c>
      <c r="M211" s="314">
        <v>3</v>
      </c>
      <c r="N211" s="314">
        <v>5</v>
      </c>
      <c r="O211" s="313"/>
      <c r="P211" s="313" t="s">
        <v>2781</v>
      </c>
      <c r="Q211" s="313"/>
      <c r="R211" s="313"/>
      <c r="S211" s="313"/>
      <c r="T211" s="313"/>
      <c r="U211" s="313"/>
      <c r="V211" s="313"/>
      <c r="W211" s="305"/>
      <c r="X211" s="306" t="s">
        <v>2362</v>
      </c>
    </row>
    <row r="212" spans="1:24">
      <c r="A212" t="str">
        <f t="shared" si="7"/>
        <v>Outlaw</v>
      </c>
      <c r="B212" s="312" t="s">
        <v>2861</v>
      </c>
      <c r="C212" s="302">
        <v>0</v>
      </c>
      <c r="D212" s="302"/>
      <c r="E212" s="302">
        <v>2</v>
      </c>
      <c r="F212" s="313"/>
      <c r="G212" s="313"/>
      <c r="H212" s="302">
        <v>0</v>
      </c>
      <c r="I212" s="302">
        <v>1</v>
      </c>
      <c r="J212" s="314">
        <v>90</v>
      </c>
      <c r="K212" s="314">
        <v>9</v>
      </c>
      <c r="L212" s="314">
        <v>9</v>
      </c>
      <c r="M212" s="314">
        <v>5</v>
      </c>
      <c r="N212" s="314">
        <v>8</v>
      </c>
      <c r="O212" s="313"/>
      <c r="P212" s="313" t="s">
        <v>2860</v>
      </c>
      <c r="Q212" s="313"/>
      <c r="R212" s="313"/>
      <c r="S212" s="313"/>
      <c r="T212" s="313"/>
      <c r="U212" s="313"/>
      <c r="V212" s="313"/>
      <c r="W212" s="305"/>
      <c r="X212" s="306" t="s">
        <v>2362</v>
      </c>
    </row>
    <row r="213" spans="1:24">
      <c r="A213" t="str">
        <f t="shared" si="7"/>
        <v>Terrorist</v>
      </c>
      <c r="B213" s="301" t="s">
        <v>2780</v>
      </c>
      <c r="C213" s="302" t="s">
        <v>9</v>
      </c>
      <c r="D213" s="302" t="s">
        <v>11</v>
      </c>
      <c r="E213" s="302">
        <f t="shared" si="6"/>
        <v>3</v>
      </c>
      <c r="F213" s="304" t="s">
        <v>195</v>
      </c>
      <c r="G213" s="304" t="s">
        <v>599</v>
      </c>
      <c r="H213" s="302" t="s">
        <v>1356</v>
      </c>
      <c r="I213" s="302" t="s">
        <v>9</v>
      </c>
      <c r="J213" s="302">
        <v>148</v>
      </c>
      <c r="K213" s="302">
        <v>14</v>
      </c>
      <c r="L213" s="302">
        <v>14</v>
      </c>
      <c r="M213" s="302">
        <v>8</v>
      </c>
      <c r="N213" s="302">
        <v>13</v>
      </c>
      <c r="O213" s="304" t="s">
        <v>600</v>
      </c>
      <c r="P213" s="304" t="s">
        <v>1649</v>
      </c>
      <c r="Q213" s="304" t="s">
        <v>98</v>
      </c>
      <c r="R213" s="304"/>
      <c r="S213" s="304"/>
      <c r="T213" s="304"/>
      <c r="U213" s="304"/>
      <c r="V213" s="304"/>
      <c r="W213" s="305"/>
      <c r="X213" s="306" t="s">
        <v>2362</v>
      </c>
    </row>
    <row r="214" spans="1:24">
      <c r="A214" t="str">
        <f t="shared" si="7"/>
        <v>Mercenary</v>
      </c>
      <c r="B214" s="302" t="s">
        <v>2878</v>
      </c>
      <c r="C214" s="302" t="s">
        <v>11</v>
      </c>
      <c r="D214" s="302" t="s">
        <v>14</v>
      </c>
      <c r="E214" s="302">
        <f t="shared" si="6"/>
        <v>6</v>
      </c>
      <c r="F214" s="304" t="s">
        <v>24</v>
      </c>
      <c r="G214" s="304" t="s">
        <v>599</v>
      </c>
      <c r="H214" s="302" t="s">
        <v>1356</v>
      </c>
      <c r="I214" s="302" t="s">
        <v>11</v>
      </c>
      <c r="J214" s="302">
        <v>358</v>
      </c>
      <c r="K214" s="302">
        <v>34</v>
      </c>
      <c r="L214" s="302">
        <v>34</v>
      </c>
      <c r="M214" s="302">
        <v>26</v>
      </c>
      <c r="N214" s="302">
        <v>32</v>
      </c>
      <c r="O214" s="304" t="s">
        <v>602</v>
      </c>
      <c r="P214" s="304" t="s">
        <v>1654</v>
      </c>
      <c r="Q214" s="304" t="s">
        <v>604</v>
      </c>
      <c r="R214" s="304" t="s">
        <v>1687</v>
      </c>
      <c r="S214" s="304" t="s">
        <v>579</v>
      </c>
      <c r="T214" s="304"/>
      <c r="U214" s="304"/>
      <c r="V214" s="304"/>
      <c r="W214" s="305"/>
      <c r="X214" s="306" t="s">
        <v>2362</v>
      </c>
    </row>
    <row r="215" spans="1:24">
      <c r="A215" t="str">
        <f t="shared" si="7"/>
        <v>Commando</v>
      </c>
      <c r="B215" s="302" t="s">
        <v>606</v>
      </c>
      <c r="C215" s="302" t="s">
        <v>12</v>
      </c>
      <c r="D215" s="302" t="s">
        <v>15</v>
      </c>
      <c r="E215" s="302">
        <f t="shared" si="6"/>
        <v>7</v>
      </c>
      <c r="F215" s="304" t="s">
        <v>607</v>
      </c>
      <c r="G215" s="304" t="s">
        <v>599</v>
      </c>
      <c r="H215" s="302" t="s">
        <v>1356</v>
      </c>
      <c r="I215" s="302" t="s">
        <v>13</v>
      </c>
      <c r="J215" s="302">
        <v>410</v>
      </c>
      <c r="K215" s="302">
        <v>43</v>
      </c>
      <c r="L215" s="302">
        <v>43</v>
      </c>
      <c r="M215" s="302">
        <v>33</v>
      </c>
      <c r="N215" s="302">
        <v>41</v>
      </c>
      <c r="O215" s="304" t="s">
        <v>608</v>
      </c>
      <c r="P215" s="304" t="s">
        <v>2430</v>
      </c>
      <c r="Q215" s="304" t="s">
        <v>2789</v>
      </c>
      <c r="R215" s="304" t="s">
        <v>548</v>
      </c>
      <c r="S215" s="304" t="s">
        <v>550</v>
      </c>
      <c r="T215" s="304" t="s">
        <v>610</v>
      </c>
      <c r="U215" s="304" t="s">
        <v>85</v>
      </c>
      <c r="V215" s="304"/>
      <c r="W215" s="305"/>
      <c r="X215" s="306" t="s">
        <v>2362</v>
      </c>
    </row>
    <row r="216" spans="1:24">
      <c r="A216" t="str">
        <f t="shared" si="7"/>
        <v>SS</v>
      </c>
      <c r="B216" s="307" t="s">
        <v>611</v>
      </c>
      <c r="C216" s="302" t="s">
        <v>14</v>
      </c>
      <c r="D216" s="302" t="s">
        <v>1273</v>
      </c>
      <c r="E216" s="302">
        <f t="shared" si="6"/>
        <v>10</v>
      </c>
      <c r="F216" s="308" t="s">
        <v>452</v>
      </c>
      <c r="G216" s="308" t="s">
        <v>599</v>
      </c>
      <c r="H216" s="302" t="s">
        <v>1356</v>
      </c>
      <c r="I216" s="302" t="s">
        <v>14</v>
      </c>
      <c r="J216" s="307">
        <v>781</v>
      </c>
      <c r="K216" s="307">
        <v>76</v>
      </c>
      <c r="L216" s="307">
        <v>76</v>
      </c>
      <c r="M216" s="307">
        <v>63</v>
      </c>
      <c r="N216" s="307">
        <v>73</v>
      </c>
      <c r="O216" s="308" t="s">
        <v>612</v>
      </c>
      <c r="P216" s="308" t="s">
        <v>613</v>
      </c>
      <c r="Q216" s="308" t="s">
        <v>614</v>
      </c>
      <c r="R216" s="308" t="s">
        <v>609</v>
      </c>
      <c r="S216" s="308" t="s">
        <v>615</v>
      </c>
      <c r="T216" s="308" t="s">
        <v>616</v>
      </c>
      <c r="U216" s="308" t="s">
        <v>2708</v>
      </c>
      <c r="V216" s="308" t="s">
        <v>610</v>
      </c>
      <c r="W216" s="309"/>
      <c r="X216" s="306" t="s">
        <v>2362</v>
      </c>
    </row>
    <row r="217" spans="1:24">
      <c r="A217" t="str">
        <f t="shared" si="7"/>
        <v>EchigoYa</v>
      </c>
      <c r="B217" s="310" t="s">
        <v>617</v>
      </c>
      <c r="C217" s="302" t="s">
        <v>10</v>
      </c>
      <c r="D217" s="302" t="s">
        <v>1278</v>
      </c>
      <c r="E217" s="302">
        <f t="shared" si="6"/>
        <v>11</v>
      </c>
      <c r="F217" s="308" t="s">
        <v>596</v>
      </c>
      <c r="G217" s="308" t="s">
        <v>599</v>
      </c>
      <c r="H217" s="302" t="s">
        <v>1356</v>
      </c>
      <c r="I217" s="302" t="s">
        <v>10</v>
      </c>
      <c r="J217" s="307">
        <v>443</v>
      </c>
      <c r="K217" s="307">
        <v>43</v>
      </c>
      <c r="L217" s="307">
        <v>43</v>
      </c>
      <c r="M217" s="307">
        <v>36</v>
      </c>
      <c r="N217" s="307">
        <v>41</v>
      </c>
      <c r="O217" s="308" t="s">
        <v>618</v>
      </c>
      <c r="P217" s="308" t="s">
        <v>619</v>
      </c>
      <c r="Q217" s="308" t="s">
        <v>614</v>
      </c>
      <c r="R217" s="308" t="s">
        <v>620</v>
      </c>
      <c r="S217" s="308"/>
      <c r="T217" s="308"/>
      <c r="U217" s="308"/>
      <c r="V217" s="308"/>
      <c r="W217" s="309"/>
      <c r="X217" s="306" t="s">
        <v>2362</v>
      </c>
    </row>
    <row r="218" spans="1:24">
      <c r="A218" t="str">
        <f t="shared" si="7"/>
        <v>Conjurer</v>
      </c>
      <c r="B218" s="301" t="s">
        <v>621</v>
      </c>
      <c r="C218" s="302" t="s">
        <v>9</v>
      </c>
      <c r="D218" s="302" t="s">
        <v>11</v>
      </c>
      <c r="E218" s="302">
        <f t="shared" si="6"/>
        <v>3</v>
      </c>
      <c r="F218" s="304" t="s">
        <v>195</v>
      </c>
      <c r="G218" s="304" t="s">
        <v>622</v>
      </c>
      <c r="H218" s="302" t="s">
        <v>1356</v>
      </c>
      <c r="I218" s="302" t="s">
        <v>9</v>
      </c>
      <c r="J218" s="302">
        <v>123</v>
      </c>
      <c r="K218" s="302">
        <v>8</v>
      </c>
      <c r="L218" s="302">
        <v>16</v>
      </c>
      <c r="M218" s="302">
        <v>17</v>
      </c>
      <c r="N218" s="302">
        <v>9</v>
      </c>
      <c r="O218" s="304" t="s">
        <v>623</v>
      </c>
      <c r="P218" s="304" t="s">
        <v>624</v>
      </c>
      <c r="Q218" s="304" t="s">
        <v>625</v>
      </c>
      <c r="R218" s="304"/>
      <c r="S218" s="304"/>
      <c r="T218" s="304"/>
      <c r="U218" s="304"/>
      <c r="V218" s="304"/>
      <c r="W218" s="305"/>
      <c r="X218" s="306" t="s">
        <v>2362</v>
      </c>
    </row>
    <row r="219" spans="1:24">
      <c r="A219" t="str">
        <f t="shared" si="7"/>
        <v>Magician</v>
      </c>
      <c r="B219" s="302" t="s">
        <v>626</v>
      </c>
      <c r="C219" s="302" t="s">
        <v>11</v>
      </c>
      <c r="D219" s="302" t="s">
        <v>14</v>
      </c>
      <c r="E219" s="302">
        <f t="shared" si="6"/>
        <v>6</v>
      </c>
      <c r="F219" s="304" t="s">
        <v>24</v>
      </c>
      <c r="G219" s="304" t="s">
        <v>622</v>
      </c>
      <c r="H219" s="302" t="s">
        <v>1356</v>
      </c>
      <c r="I219" s="302" t="s">
        <v>11</v>
      </c>
      <c r="J219" s="302">
        <v>324</v>
      </c>
      <c r="K219" s="302">
        <v>26</v>
      </c>
      <c r="L219" s="302">
        <v>38</v>
      </c>
      <c r="M219" s="302">
        <v>39</v>
      </c>
      <c r="N219" s="302">
        <v>27</v>
      </c>
      <c r="O219" s="304" t="s">
        <v>627</v>
      </c>
      <c r="P219" s="304" t="s">
        <v>628</v>
      </c>
      <c r="Q219" s="304" t="s">
        <v>629</v>
      </c>
      <c r="R219" s="304" t="s">
        <v>624</v>
      </c>
      <c r="S219" s="304" t="s">
        <v>625</v>
      </c>
      <c r="T219" s="304"/>
      <c r="U219" s="304"/>
      <c r="V219" s="304"/>
      <c r="W219" s="305"/>
      <c r="X219" s="306" t="s">
        <v>2362</v>
      </c>
    </row>
    <row r="220" spans="1:24">
      <c r="A220" t="str">
        <f t="shared" si="7"/>
        <v>Sorcerer</v>
      </c>
      <c r="B220" s="302" t="s">
        <v>630</v>
      </c>
      <c r="C220" s="302" t="s">
        <v>13</v>
      </c>
      <c r="D220" s="302" t="s">
        <v>1343</v>
      </c>
      <c r="E220" s="302">
        <f t="shared" si="6"/>
        <v>9</v>
      </c>
      <c r="F220" s="304" t="s">
        <v>449</v>
      </c>
      <c r="G220" s="304" t="s">
        <v>622</v>
      </c>
      <c r="H220" s="302" t="s">
        <v>1356</v>
      </c>
      <c r="I220" s="302" t="s">
        <v>13</v>
      </c>
      <c r="J220" s="302">
        <v>614</v>
      </c>
      <c r="K220" s="302">
        <v>52</v>
      </c>
      <c r="L220" s="302">
        <v>68</v>
      </c>
      <c r="M220" s="302">
        <v>64</v>
      </c>
      <c r="N220" s="302">
        <v>55</v>
      </c>
      <c r="O220" s="304" t="s">
        <v>631</v>
      </c>
      <c r="P220" s="304" t="s">
        <v>632</v>
      </c>
      <c r="Q220" s="304" t="s">
        <v>633</v>
      </c>
      <c r="R220" s="304" t="s">
        <v>634</v>
      </c>
      <c r="S220" s="304" t="s">
        <v>635</v>
      </c>
      <c r="T220" s="304" t="s">
        <v>629</v>
      </c>
      <c r="U220" s="304" t="s">
        <v>625</v>
      </c>
      <c r="V220" s="304"/>
      <c r="W220" s="305"/>
      <c r="X220" s="306" t="s">
        <v>2362</v>
      </c>
    </row>
    <row r="221" spans="1:24">
      <c r="A221" t="str">
        <f t="shared" si="7"/>
        <v>Wizard</v>
      </c>
      <c r="B221" s="307" t="s">
        <v>636</v>
      </c>
      <c r="C221" s="302" t="s">
        <v>14</v>
      </c>
      <c r="D221" s="302" t="s">
        <v>1273</v>
      </c>
      <c r="E221" s="302">
        <f t="shared" si="6"/>
        <v>10</v>
      </c>
      <c r="F221" s="308" t="s">
        <v>452</v>
      </c>
      <c r="G221" s="308" t="s">
        <v>622</v>
      </c>
      <c r="H221" s="302" t="s">
        <v>1356</v>
      </c>
      <c r="I221" s="302" t="s">
        <v>14</v>
      </c>
      <c r="J221" s="307">
        <v>731</v>
      </c>
      <c r="K221" s="307">
        <v>63</v>
      </c>
      <c r="L221" s="307">
        <v>81</v>
      </c>
      <c r="M221" s="307">
        <v>75</v>
      </c>
      <c r="N221" s="307">
        <v>66</v>
      </c>
      <c r="O221" s="308" t="s">
        <v>637</v>
      </c>
      <c r="P221" s="308" t="s">
        <v>632</v>
      </c>
      <c r="Q221" s="308" t="s">
        <v>2863</v>
      </c>
      <c r="R221" s="308" t="s">
        <v>633</v>
      </c>
      <c r="S221" s="308" t="s">
        <v>634</v>
      </c>
      <c r="T221" s="308" t="s">
        <v>639</v>
      </c>
      <c r="U221" s="308" t="s">
        <v>640</v>
      </c>
      <c r="V221" s="308" t="s">
        <v>641</v>
      </c>
      <c r="W221" s="309"/>
      <c r="X221" s="306" t="s">
        <v>2362</v>
      </c>
    </row>
    <row r="222" spans="1:24">
      <c r="A222" t="str">
        <f t="shared" si="7"/>
        <v>ROBO-02</v>
      </c>
      <c r="B222" s="315" t="s">
        <v>2842</v>
      </c>
      <c r="C222" s="316">
        <v>0</v>
      </c>
      <c r="D222" s="316"/>
      <c r="E222" s="316">
        <v>2</v>
      </c>
      <c r="F222" s="317"/>
      <c r="G222" s="317"/>
      <c r="H222" s="316">
        <v>3</v>
      </c>
      <c r="I222" s="316">
        <v>1</v>
      </c>
      <c r="J222" s="318">
        <v>180</v>
      </c>
      <c r="K222" s="318">
        <v>9</v>
      </c>
      <c r="L222" s="318">
        <v>9</v>
      </c>
      <c r="M222" s="318">
        <v>0</v>
      </c>
      <c r="N222" s="318">
        <v>8</v>
      </c>
      <c r="O222" s="317"/>
      <c r="P222" s="317" t="s">
        <v>2806</v>
      </c>
      <c r="Q222" s="317" t="s">
        <v>42</v>
      </c>
      <c r="R222" s="317"/>
      <c r="S222" s="317"/>
      <c r="T222" s="317"/>
      <c r="U222" s="317"/>
      <c r="V222" s="317"/>
      <c r="W222" s="319"/>
      <c r="X222" s="320" t="s">
        <v>745</v>
      </c>
    </row>
    <row r="223" spans="1:24">
      <c r="A223" t="str">
        <f t="shared" si="7"/>
        <v>ROBO-28</v>
      </c>
      <c r="B223" s="315" t="s">
        <v>645</v>
      </c>
      <c r="C223" s="316" t="s">
        <v>1356</v>
      </c>
      <c r="D223" s="316" t="s">
        <v>11</v>
      </c>
      <c r="E223" s="316">
        <f t="shared" si="6"/>
        <v>3</v>
      </c>
      <c r="F223" s="317" t="s">
        <v>93</v>
      </c>
      <c r="G223" s="317" t="s">
        <v>646</v>
      </c>
      <c r="H223" s="316" t="s">
        <v>11</v>
      </c>
      <c r="I223" s="316" t="s">
        <v>9</v>
      </c>
      <c r="J223" s="318">
        <v>300</v>
      </c>
      <c r="K223" s="318">
        <v>15</v>
      </c>
      <c r="L223" s="318">
        <v>15</v>
      </c>
      <c r="M223" s="318">
        <v>0</v>
      </c>
      <c r="N223" s="318">
        <v>14</v>
      </c>
      <c r="O223" s="317" t="s">
        <v>643</v>
      </c>
      <c r="P223" s="317" t="s">
        <v>644</v>
      </c>
      <c r="Q223" s="317" t="s">
        <v>42</v>
      </c>
      <c r="R223" s="317"/>
      <c r="S223" s="317"/>
      <c r="T223" s="317"/>
      <c r="U223" s="317"/>
      <c r="V223" s="317"/>
      <c r="W223" s="319"/>
      <c r="X223" s="320" t="s">
        <v>745</v>
      </c>
    </row>
    <row r="224" spans="1:24">
      <c r="A224" t="str">
        <f t="shared" si="7"/>
        <v>ROBO-Z</v>
      </c>
      <c r="B224" s="316" t="s">
        <v>647</v>
      </c>
      <c r="C224" s="316" t="s">
        <v>10</v>
      </c>
      <c r="D224" s="316" t="s">
        <v>13</v>
      </c>
      <c r="E224" s="316">
        <f t="shared" si="6"/>
        <v>5</v>
      </c>
      <c r="F224" s="321" t="s">
        <v>17</v>
      </c>
      <c r="G224" s="321" t="s">
        <v>646</v>
      </c>
      <c r="H224" s="316" t="s">
        <v>11</v>
      </c>
      <c r="I224" s="316" t="s">
        <v>11</v>
      </c>
      <c r="J224" s="316">
        <v>500</v>
      </c>
      <c r="K224" s="316">
        <v>28</v>
      </c>
      <c r="L224" s="316">
        <v>28</v>
      </c>
      <c r="M224" s="316">
        <v>0</v>
      </c>
      <c r="N224" s="316">
        <v>26</v>
      </c>
      <c r="O224" s="321" t="s">
        <v>648</v>
      </c>
      <c r="P224" s="321" t="s">
        <v>644</v>
      </c>
      <c r="Q224" s="321" t="s">
        <v>2789</v>
      </c>
      <c r="R224" s="321" t="s">
        <v>109</v>
      </c>
      <c r="S224" s="321" t="s">
        <v>42</v>
      </c>
      <c r="T224" s="321"/>
      <c r="U224" s="321"/>
      <c r="V224" s="321"/>
      <c r="W224" s="322"/>
      <c r="X224" s="320" t="s">
        <v>745</v>
      </c>
    </row>
    <row r="225" spans="1:24">
      <c r="A225" t="str">
        <f t="shared" si="7"/>
        <v>Ridean</v>
      </c>
      <c r="B225" s="316" t="s">
        <v>649</v>
      </c>
      <c r="C225" s="316" t="s">
        <v>12</v>
      </c>
      <c r="D225" s="316" t="s">
        <v>1343</v>
      </c>
      <c r="E225" s="316">
        <f t="shared" si="6"/>
        <v>9</v>
      </c>
      <c r="F225" s="321" t="s">
        <v>281</v>
      </c>
      <c r="G225" s="321" t="s">
        <v>646</v>
      </c>
      <c r="H225" s="316" t="s">
        <v>11</v>
      </c>
      <c r="I225" s="316" t="s">
        <v>13</v>
      </c>
      <c r="J225" s="316">
        <v>900</v>
      </c>
      <c r="K225" s="316">
        <v>66</v>
      </c>
      <c r="L225" s="316">
        <v>66</v>
      </c>
      <c r="M225" s="316">
        <v>0</v>
      </c>
      <c r="N225" s="316">
        <v>64</v>
      </c>
      <c r="O225" s="321" t="s">
        <v>650</v>
      </c>
      <c r="P225" s="321" t="s">
        <v>644</v>
      </c>
      <c r="Q225" s="321" t="s">
        <v>651</v>
      </c>
      <c r="R225" s="321" t="s">
        <v>1693</v>
      </c>
      <c r="S225" s="321" t="s">
        <v>613</v>
      </c>
      <c r="T225" s="321" t="s">
        <v>2726</v>
      </c>
      <c r="U225" s="321" t="s">
        <v>42</v>
      </c>
      <c r="V225" s="321"/>
      <c r="W225" s="322"/>
      <c r="X225" s="320" t="s">
        <v>745</v>
      </c>
    </row>
    <row r="226" spans="1:24">
      <c r="A226" t="str">
        <f t="shared" si="7"/>
        <v>G-7</v>
      </c>
      <c r="B226" s="323" t="s">
        <v>652</v>
      </c>
      <c r="C226" s="316" t="s">
        <v>12</v>
      </c>
      <c r="D226" s="316" t="s">
        <v>1273</v>
      </c>
      <c r="E226" s="316">
        <f t="shared" si="6"/>
        <v>10</v>
      </c>
      <c r="F226" s="324" t="s">
        <v>103</v>
      </c>
      <c r="G226" s="324" t="s">
        <v>646</v>
      </c>
      <c r="H226" s="316" t="s">
        <v>11</v>
      </c>
      <c r="I226" s="316" t="s">
        <v>14</v>
      </c>
      <c r="J226" s="323">
        <v>1500</v>
      </c>
      <c r="K226" s="323">
        <v>78</v>
      </c>
      <c r="L226" s="323">
        <v>78</v>
      </c>
      <c r="M226" s="323">
        <v>0</v>
      </c>
      <c r="N226" s="323">
        <v>76</v>
      </c>
      <c r="O226" s="324" t="s">
        <v>653</v>
      </c>
      <c r="P226" s="324" t="s">
        <v>644</v>
      </c>
      <c r="Q226" s="324" t="s">
        <v>651</v>
      </c>
      <c r="R226" s="324" t="s">
        <v>1693</v>
      </c>
      <c r="S226" s="324" t="s">
        <v>613</v>
      </c>
      <c r="T226" s="324" t="s">
        <v>1701</v>
      </c>
      <c r="U226" s="324" t="s">
        <v>654</v>
      </c>
      <c r="V226" s="324" t="s">
        <v>42</v>
      </c>
      <c r="W226" s="325"/>
      <c r="X226" s="320" t="s">
        <v>745</v>
      </c>
    </row>
    <row r="227" spans="1:24">
      <c r="A227" t="str">
        <f t="shared" si="7"/>
        <v>Dunatis</v>
      </c>
      <c r="B227" s="326" t="s">
        <v>655</v>
      </c>
      <c r="C227" s="316" t="s">
        <v>1356</v>
      </c>
      <c r="D227" s="316" t="s">
        <v>1278</v>
      </c>
      <c r="E227" s="316">
        <f t="shared" si="6"/>
        <v>11</v>
      </c>
      <c r="F227" s="324" t="s">
        <v>642</v>
      </c>
      <c r="G227" s="324" t="s">
        <v>646</v>
      </c>
      <c r="H227" s="316" t="s">
        <v>11</v>
      </c>
      <c r="I227" s="316" t="s">
        <v>11</v>
      </c>
      <c r="J227" s="323">
        <v>800</v>
      </c>
      <c r="K227" s="323">
        <v>30</v>
      </c>
      <c r="L227" s="323">
        <v>30</v>
      </c>
      <c r="M227" s="323">
        <v>0</v>
      </c>
      <c r="N227" s="323">
        <v>29</v>
      </c>
      <c r="O227" s="324" t="s">
        <v>656</v>
      </c>
      <c r="P227" s="324" t="s">
        <v>644</v>
      </c>
      <c r="Q227" s="324" t="s">
        <v>559</v>
      </c>
      <c r="R227" s="324" t="s">
        <v>561</v>
      </c>
      <c r="S227" s="324" t="s">
        <v>42</v>
      </c>
      <c r="T227" s="324"/>
      <c r="U227" s="324"/>
      <c r="V227" s="324"/>
      <c r="W227" s="325"/>
      <c r="X227" s="320" t="s">
        <v>745</v>
      </c>
    </row>
    <row r="228" spans="1:24">
      <c r="A228" t="str">
        <f t="shared" si="7"/>
        <v>MechBug</v>
      </c>
      <c r="B228" s="327" t="s">
        <v>657</v>
      </c>
      <c r="C228" s="316" t="s">
        <v>9</v>
      </c>
      <c r="D228" s="316" t="s">
        <v>13</v>
      </c>
      <c r="E228" s="316">
        <f t="shared" si="6"/>
        <v>5</v>
      </c>
      <c r="F228" s="321" t="s">
        <v>199</v>
      </c>
      <c r="G228" s="321" t="s">
        <v>658</v>
      </c>
      <c r="H228" s="316" t="s">
        <v>11</v>
      </c>
      <c r="I228" s="316" t="s">
        <v>10</v>
      </c>
      <c r="J228" s="316">
        <v>248</v>
      </c>
      <c r="K228" s="316">
        <v>29</v>
      </c>
      <c r="L228" s="316">
        <v>25</v>
      </c>
      <c r="M228" s="316">
        <v>0</v>
      </c>
      <c r="N228" s="316">
        <v>29</v>
      </c>
      <c r="O228" s="321" t="s">
        <v>659</v>
      </c>
      <c r="P228" s="321" t="s">
        <v>1687</v>
      </c>
      <c r="Q228" s="321" t="s">
        <v>561</v>
      </c>
      <c r="R228" s="321" t="s">
        <v>42</v>
      </c>
      <c r="S228" s="321"/>
      <c r="T228" s="321"/>
      <c r="U228" s="321"/>
      <c r="V228" s="321"/>
      <c r="W228" s="322"/>
      <c r="X228" s="320" t="s">
        <v>745</v>
      </c>
    </row>
    <row r="229" spans="1:24">
      <c r="A229" t="str">
        <f t="shared" si="7"/>
        <v>Hawk</v>
      </c>
      <c r="B229" s="316" t="s">
        <v>660</v>
      </c>
      <c r="C229" s="316" t="s">
        <v>9</v>
      </c>
      <c r="D229" s="316" t="s">
        <v>14</v>
      </c>
      <c r="E229" s="316">
        <f t="shared" si="6"/>
        <v>6</v>
      </c>
      <c r="F229" s="321" t="s">
        <v>356</v>
      </c>
      <c r="G229" s="321" t="s">
        <v>658</v>
      </c>
      <c r="H229" s="316" t="s">
        <v>11</v>
      </c>
      <c r="I229" s="316" t="s">
        <v>11</v>
      </c>
      <c r="J229" s="316">
        <v>324</v>
      </c>
      <c r="K229" s="316">
        <v>38</v>
      </c>
      <c r="L229" s="316">
        <v>32</v>
      </c>
      <c r="M229" s="316">
        <v>0</v>
      </c>
      <c r="N229" s="316">
        <v>38</v>
      </c>
      <c r="O229" s="321" t="s">
        <v>661</v>
      </c>
      <c r="P229" s="321" t="s">
        <v>604</v>
      </c>
      <c r="Q229" s="321" t="s">
        <v>2789</v>
      </c>
      <c r="R229" s="321" t="s">
        <v>69</v>
      </c>
      <c r="S229" s="321" t="s">
        <v>42</v>
      </c>
      <c r="T229" s="321"/>
      <c r="U229" s="321"/>
      <c r="V229" s="321"/>
      <c r="W229" s="322"/>
      <c r="X229" s="320" t="s">
        <v>745</v>
      </c>
    </row>
    <row r="230" spans="1:24">
      <c r="A230" t="str">
        <f t="shared" si="7"/>
        <v>Falcon</v>
      </c>
      <c r="B230" s="316" t="s">
        <v>662</v>
      </c>
      <c r="C230" s="316" t="s">
        <v>11</v>
      </c>
      <c r="D230" s="316" t="s">
        <v>1343</v>
      </c>
      <c r="E230" s="316">
        <f t="shared" si="6"/>
        <v>9</v>
      </c>
      <c r="F230" s="321" t="s">
        <v>171</v>
      </c>
      <c r="G230" s="321" t="s">
        <v>658</v>
      </c>
      <c r="H230" s="316" t="s">
        <v>11</v>
      </c>
      <c r="I230" s="316" t="s">
        <v>13</v>
      </c>
      <c r="J230" s="316">
        <v>614</v>
      </c>
      <c r="K230" s="316">
        <v>68</v>
      </c>
      <c r="L230" s="316">
        <v>61</v>
      </c>
      <c r="M230" s="316">
        <v>0</v>
      </c>
      <c r="N230" s="316">
        <v>68</v>
      </c>
      <c r="O230" s="321" t="s">
        <v>663</v>
      </c>
      <c r="P230" s="321" t="s">
        <v>115</v>
      </c>
      <c r="Q230" s="321" t="s">
        <v>178</v>
      </c>
      <c r="R230" s="321" t="s">
        <v>1693</v>
      </c>
      <c r="S230" s="321" t="s">
        <v>109</v>
      </c>
      <c r="T230" s="321" t="s">
        <v>69</v>
      </c>
      <c r="U230" s="321" t="s">
        <v>42</v>
      </c>
      <c r="V230" s="321"/>
      <c r="W230" s="322"/>
      <c r="X230" s="320" t="s">
        <v>745</v>
      </c>
    </row>
    <row r="231" spans="1:24">
      <c r="A231" t="str">
        <f t="shared" si="7"/>
        <v>Intrcept</v>
      </c>
      <c r="B231" s="323" t="s">
        <v>664</v>
      </c>
      <c r="C231" s="316" t="s">
        <v>11</v>
      </c>
      <c r="D231" s="316" t="s">
        <v>1273</v>
      </c>
      <c r="E231" s="316">
        <f t="shared" si="6"/>
        <v>10</v>
      </c>
      <c r="F231" s="324" t="s">
        <v>47</v>
      </c>
      <c r="G231" s="324" t="s">
        <v>658</v>
      </c>
      <c r="H231" s="316" t="s">
        <v>11</v>
      </c>
      <c r="I231" s="316" t="s">
        <v>14</v>
      </c>
      <c r="J231" s="323">
        <v>731</v>
      </c>
      <c r="K231" s="323">
        <v>81</v>
      </c>
      <c r="L231" s="323">
        <v>73</v>
      </c>
      <c r="M231" s="323">
        <v>0</v>
      </c>
      <c r="N231" s="323">
        <v>81</v>
      </c>
      <c r="O231" s="324" t="s">
        <v>665</v>
      </c>
      <c r="P231" s="324" t="s">
        <v>178</v>
      </c>
      <c r="Q231" s="324" t="s">
        <v>1693</v>
      </c>
      <c r="R231" s="324" t="s">
        <v>109</v>
      </c>
      <c r="S231" s="324" t="s">
        <v>1701</v>
      </c>
      <c r="T231" s="324" t="s">
        <v>69</v>
      </c>
      <c r="U231" s="324" t="s">
        <v>654</v>
      </c>
      <c r="V231" s="324" t="s">
        <v>42</v>
      </c>
      <c r="W231" s="325"/>
      <c r="X231" s="320" t="s">
        <v>745</v>
      </c>
    </row>
    <row r="232" spans="1:24">
      <c r="A232" t="str">
        <f t="shared" si="7"/>
        <v>Plasma</v>
      </c>
      <c r="B232" s="328" t="s">
        <v>666</v>
      </c>
      <c r="C232" s="329" t="s">
        <v>1356</v>
      </c>
      <c r="D232" s="329" t="s">
        <v>11</v>
      </c>
      <c r="E232" s="329">
        <f t="shared" si="6"/>
        <v>3</v>
      </c>
      <c r="F232" s="330" t="s">
        <v>93</v>
      </c>
      <c r="G232" s="330" t="s">
        <v>543</v>
      </c>
      <c r="H232" s="329" t="s">
        <v>10</v>
      </c>
      <c r="I232" s="329" t="s">
        <v>9</v>
      </c>
      <c r="J232" s="331">
        <v>104</v>
      </c>
      <c r="K232" s="331">
        <v>15</v>
      </c>
      <c r="L232" s="331">
        <v>13</v>
      </c>
      <c r="M232" s="331">
        <v>13</v>
      </c>
      <c r="N232" s="331">
        <v>13</v>
      </c>
      <c r="O232" s="330" t="s">
        <v>667</v>
      </c>
      <c r="P232" s="330" t="s">
        <v>130</v>
      </c>
      <c r="Q232" s="330" t="s">
        <v>38</v>
      </c>
      <c r="R232" s="330"/>
      <c r="S232" s="330"/>
      <c r="T232" s="330"/>
      <c r="U232" s="330"/>
      <c r="V232" s="330"/>
      <c r="W232" s="332"/>
      <c r="X232" s="333" t="s">
        <v>2357</v>
      </c>
    </row>
    <row r="233" spans="1:24">
      <c r="A233" t="str">
        <f t="shared" si="7"/>
        <v>Phagocyt</v>
      </c>
      <c r="B233" s="329" t="s">
        <v>668</v>
      </c>
      <c r="C233" s="329" t="s">
        <v>9</v>
      </c>
      <c r="D233" s="329" t="s">
        <v>12</v>
      </c>
      <c r="E233" s="329">
        <f t="shared" si="6"/>
        <v>4</v>
      </c>
      <c r="F233" s="334" t="s">
        <v>215</v>
      </c>
      <c r="G233" s="334" t="s">
        <v>543</v>
      </c>
      <c r="H233" s="329" t="s">
        <v>10</v>
      </c>
      <c r="I233" s="329" t="s">
        <v>10</v>
      </c>
      <c r="J233" s="329">
        <v>156</v>
      </c>
      <c r="K233" s="329">
        <v>21</v>
      </c>
      <c r="L233" s="329">
        <v>18</v>
      </c>
      <c r="M233" s="329">
        <v>18</v>
      </c>
      <c r="N233" s="329">
        <v>18</v>
      </c>
      <c r="O233" s="334" t="s">
        <v>669</v>
      </c>
      <c r="P233" s="334" t="s">
        <v>65</v>
      </c>
      <c r="Q233" s="334" t="s">
        <v>130</v>
      </c>
      <c r="R233" s="334" t="s">
        <v>38</v>
      </c>
      <c r="S233" s="334"/>
      <c r="T233" s="334"/>
      <c r="U233" s="334"/>
      <c r="V233" s="334"/>
      <c r="W233" s="335"/>
      <c r="X233" s="333" t="s">
        <v>2357</v>
      </c>
    </row>
    <row r="234" spans="1:24">
      <c r="A234" t="str">
        <f t="shared" si="7"/>
        <v>Corpuscl</v>
      </c>
      <c r="B234" s="329" t="s">
        <v>670</v>
      </c>
      <c r="C234" s="329" t="s">
        <v>10</v>
      </c>
      <c r="D234" s="329" t="s">
        <v>14</v>
      </c>
      <c r="E234" s="329">
        <f t="shared" si="6"/>
        <v>6</v>
      </c>
      <c r="F234" s="334" t="s">
        <v>203</v>
      </c>
      <c r="G234" s="334" t="s">
        <v>543</v>
      </c>
      <c r="H234" s="329" t="s">
        <v>10</v>
      </c>
      <c r="I234" s="329" t="s">
        <v>13</v>
      </c>
      <c r="J234" s="329">
        <v>290</v>
      </c>
      <c r="K234" s="329">
        <v>36</v>
      </c>
      <c r="L234" s="329">
        <v>32</v>
      </c>
      <c r="M234" s="329">
        <v>32</v>
      </c>
      <c r="N234" s="329">
        <v>32</v>
      </c>
      <c r="O234" s="334" t="s">
        <v>671</v>
      </c>
      <c r="P234" s="334" t="s">
        <v>65</v>
      </c>
      <c r="Q234" s="334" t="s">
        <v>130</v>
      </c>
      <c r="R234" s="334" t="s">
        <v>672</v>
      </c>
      <c r="S234" s="334" t="s">
        <v>33</v>
      </c>
      <c r="T234" s="334" t="s">
        <v>135</v>
      </c>
      <c r="U234" s="334" t="s">
        <v>38</v>
      </c>
      <c r="V234" s="334"/>
      <c r="W234" s="335"/>
      <c r="X234" s="333" t="s">
        <v>2357</v>
      </c>
    </row>
    <row r="235" spans="1:24">
      <c r="A235" t="str">
        <f t="shared" si="7"/>
        <v>Cancer</v>
      </c>
      <c r="B235" s="336" t="s">
        <v>673</v>
      </c>
      <c r="C235" s="329" t="s">
        <v>10</v>
      </c>
      <c r="D235" s="329" t="s">
        <v>1273</v>
      </c>
      <c r="E235" s="329">
        <f t="shared" si="6"/>
        <v>10</v>
      </c>
      <c r="F235" s="337" t="s">
        <v>674</v>
      </c>
      <c r="G235" s="337" t="s">
        <v>543</v>
      </c>
      <c r="H235" s="329" t="s">
        <v>10</v>
      </c>
      <c r="I235" s="329" t="s">
        <v>14</v>
      </c>
      <c r="J235" s="336">
        <v>681</v>
      </c>
      <c r="K235" s="336">
        <v>78</v>
      </c>
      <c r="L235" s="336">
        <v>73</v>
      </c>
      <c r="M235" s="336">
        <v>73</v>
      </c>
      <c r="N235" s="336">
        <v>73</v>
      </c>
      <c r="O235" s="337" t="s">
        <v>675</v>
      </c>
      <c r="P235" s="337" t="s">
        <v>65</v>
      </c>
      <c r="Q235" s="337" t="s">
        <v>130</v>
      </c>
      <c r="R235" s="337" t="s">
        <v>85</v>
      </c>
      <c r="S235" s="337" t="s">
        <v>69</v>
      </c>
      <c r="T235" s="337" t="s">
        <v>33</v>
      </c>
      <c r="U235" s="337" t="s">
        <v>135</v>
      </c>
      <c r="V235" s="337" t="s">
        <v>38</v>
      </c>
      <c r="W235" s="338"/>
      <c r="X235" s="333" t="s">
        <v>2357</v>
      </c>
    </row>
    <row r="236" spans="1:24">
      <c r="A236" t="str">
        <f t="shared" si="7"/>
        <v>Grippe</v>
      </c>
      <c r="B236" s="328" t="s">
        <v>677</v>
      </c>
      <c r="C236" s="329" t="s">
        <v>1356</v>
      </c>
      <c r="D236" s="329" t="s">
        <v>11</v>
      </c>
      <c r="E236" s="329">
        <f t="shared" si="6"/>
        <v>3</v>
      </c>
      <c r="F236" s="330" t="s">
        <v>93</v>
      </c>
      <c r="G236" s="330" t="s">
        <v>678</v>
      </c>
      <c r="H236" s="329" t="s">
        <v>10</v>
      </c>
      <c r="I236" s="329" t="s">
        <v>9</v>
      </c>
      <c r="J236" s="331">
        <v>71</v>
      </c>
      <c r="K236" s="331">
        <v>12</v>
      </c>
      <c r="L236" s="331">
        <v>15</v>
      </c>
      <c r="M236" s="331">
        <v>14</v>
      </c>
      <c r="N236" s="331">
        <v>16</v>
      </c>
      <c r="O236" s="330" t="s">
        <v>676</v>
      </c>
      <c r="P236" s="330" t="s">
        <v>2141</v>
      </c>
      <c r="Q236" s="330" t="s">
        <v>60</v>
      </c>
      <c r="R236" s="330"/>
      <c r="S236" s="330"/>
      <c r="T236" s="330"/>
      <c r="U236" s="330"/>
      <c r="V236" s="330"/>
      <c r="W236" s="332"/>
      <c r="X236" s="333" t="s">
        <v>2357</v>
      </c>
    </row>
    <row r="237" spans="1:24">
      <c r="A237" t="str">
        <f t="shared" si="7"/>
        <v>Virus</v>
      </c>
      <c r="B237" s="329" t="s">
        <v>679</v>
      </c>
      <c r="C237" s="329" t="s">
        <v>9</v>
      </c>
      <c r="D237" s="329" t="s">
        <v>12</v>
      </c>
      <c r="E237" s="329">
        <f t="shared" si="6"/>
        <v>4</v>
      </c>
      <c r="F237" s="334" t="s">
        <v>215</v>
      </c>
      <c r="G237" s="334" t="s">
        <v>678</v>
      </c>
      <c r="H237" s="329" t="s">
        <v>10</v>
      </c>
      <c r="I237" s="329" t="s">
        <v>10</v>
      </c>
      <c r="J237" s="329">
        <v>117</v>
      </c>
      <c r="K237" s="329">
        <v>17</v>
      </c>
      <c r="L237" s="329">
        <v>21</v>
      </c>
      <c r="M237" s="329">
        <v>20</v>
      </c>
      <c r="N237" s="329">
        <v>22</v>
      </c>
      <c r="O237" s="334" t="s">
        <v>680</v>
      </c>
      <c r="P237" s="334" t="s">
        <v>2141</v>
      </c>
      <c r="Q237" s="334" t="s">
        <v>681</v>
      </c>
      <c r="R237" s="334" t="s">
        <v>60</v>
      </c>
      <c r="S237" s="334"/>
      <c r="T237" s="334"/>
      <c r="U237" s="334"/>
      <c r="V237" s="334"/>
      <c r="W237" s="335"/>
      <c r="X237" s="333" t="s">
        <v>2357</v>
      </c>
    </row>
    <row r="238" spans="1:24">
      <c r="A238" t="str">
        <f t="shared" si="7"/>
        <v>Pathogen</v>
      </c>
      <c r="B238" s="329" t="s">
        <v>682</v>
      </c>
      <c r="C238" s="329" t="s">
        <v>11</v>
      </c>
      <c r="D238" s="329" t="s">
        <v>15</v>
      </c>
      <c r="E238" s="329">
        <f t="shared" si="6"/>
        <v>7</v>
      </c>
      <c r="F238" s="334" t="s">
        <v>187</v>
      </c>
      <c r="G238" s="334" t="s">
        <v>678</v>
      </c>
      <c r="H238" s="329" t="s">
        <v>10</v>
      </c>
      <c r="I238" s="329" t="s">
        <v>12</v>
      </c>
      <c r="J238" s="329">
        <v>316</v>
      </c>
      <c r="K238" s="329">
        <v>39</v>
      </c>
      <c r="L238" s="329">
        <v>45</v>
      </c>
      <c r="M238" s="329">
        <v>43</v>
      </c>
      <c r="N238" s="329">
        <v>47</v>
      </c>
      <c r="O238" s="334" t="s">
        <v>683</v>
      </c>
      <c r="P238" s="334" t="s">
        <v>672</v>
      </c>
      <c r="Q238" s="334" t="s">
        <v>2141</v>
      </c>
      <c r="R238" s="334" t="s">
        <v>681</v>
      </c>
      <c r="S238" s="334" t="s">
        <v>268</v>
      </c>
      <c r="T238" s="334" t="s">
        <v>60</v>
      </c>
      <c r="U238" s="334"/>
      <c r="V238" s="334"/>
      <c r="W238" s="335"/>
      <c r="X238" s="333" t="s">
        <v>2357</v>
      </c>
    </row>
    <row r="239" spans="1:24">
      <c r="A239" t="str">
        <f t="shared" si="7"/>
        <v>Plague</v>
      </c>
      <c r="B239" s="336" t="s">
        <v>684</v>
      </c>
      <c r="C239" s="329" t="s">
        <v>12</v>
      </c>
      <c r="D239" s="329" t="s">
        <v>1273</v>
      </c>
      <c r="E239" s="329">
        <f t="shared" si="6"/>
        <v>10</v>
      </c>
      <c r="F239" s="337" t="s">
        <v>103</v>
      </c>
      <c r="G239" s="337" t="s">
        <v>678</v>
      </c>
      <c r="H239" s="329" t="s">
        <v>10</v>
      </c>
      <c r="I239" s="329" t="s">
        <v>14</v>
      </c>
      <c r="J239" s="336">
        <v>606</v>
      </c>
      <c r="K239" s="336">
        <v>71</v>
      </c>
      <c r="L239" s="336">
        <v>78</v>
      </c>
      <c r="M239" s="336">
        <v>76</v>
      </c>
      <c r="N239" s="336">
        <v>81</v>
      </c>
      <c r="O239" s="337" t="s">
        <v>685</v>
      </c>
      <c r="P239" s="337" t="s">
        <v>2141</v>
      </c>
      <c r="Q239" s="337" t="s">
        <v>681</v>
      </c>
      <c r="R239" s="337" t="s">
        <v>686</v>
      </c>
      <c r="S239" s="337" t="s">
        <v>85</v>
      </c>
      <c r="T239" s="337" t="s">
        <v>672</v>
      </c>
      <c r="U239" s="337" t="s">
        <v>687</v>
      </c>
      <c r="V239" s="337" t="s">
        <v>60</v>
      </c>
      <c r="W239" s="338"/>
      <c r="X239" s="333" t="s">
        <v>2357</v>
      </c>
    </row>
    <row r="240" spans="1:24">
      <c r="A240" t="str">
        <f t="shared" si="7"/>
        <v>Teacher</v>
      </c>
      <c r="B240" s="339" t="s">
        <v>689</v>
      </c>
      <c r="C240" s="339" t="s">
        <v>12</v>
      </c>
      <c r="D240" s="339" t="s">
        <v>1356</v>
      </c>
      <c r="E240" s="339">
        <f t="shared" si="6"/>
        <v>0</v>
      </c>
      <c r="F240" s="340">
        <v>40</v>
      </c>
      <c r="G240" s="340" t="s">
        <v>77</v>
      </c>
      <c r="H240" s="339" t="s">
        <v>10</v>
      </c>
      <c r="I240" s="339" t="s">
        <v>15</v>
      </c>
      <c r="J240" s="339">
        <v>185</v>
      </c>
      <c r="K240" s="339">
        <v>18</v>
      </c>
      <c r="L240" s="339">
        <v>15</v>
      </c>
      <c r="M240" s="339">
        <v>19</v>
      </c>
      <c r="N240" s="339">
        <v>18</v>
      </c>
      <c r="O240" s="341" t="s">
        <v>688</v>
      </c>
      <c r="P240" s="341" t="s">
        <v>130</v>
      </c>
      <c r="Q240" s="341" t="s">
        <v>159</v>
      </c>
      <c r="R240" s="341" t="s">
        <v>212</v>
      </c>
      <c r="S240" s="341"/>
      <c r="T240" s="341"/>
      <c r="U240" s="341"/>
      <c r="V240" s="341"/>
      <c r="W240" s="342"/>
      <c r="X240" s="343" t="s">
        <v>2362</v>
      </c>
    </row>
    <row r="241" spans="1:24">
      <c r="A241" t="str">
        <f t="shared" si="7"/>
        <v>Cleric</v>
      </c>
      <c r="B241" s="339" t="s">
        <v>690</v>
      </c>
      <c r="C241" s="339" t="s">
        <v>14</v>
      </c>
      <c r="D241" s="339" t="s">
        <v>1356</v>
      </c>
      <c r="E241" s="339">
        <f t="shared" si="6"/>
        <v>0</v>
      </c>
      <c r="F241" s="341" t="s">
        <v>691</v>
      </c>
      <c r="G241" s="341" t="s">
        <v>77</v>
      </c>
      <c r="H241" s="339" t="s">
        <v>1356</v>
      </c>
      <c r="I241" s="339" t="s">
        <v>15</v>
      </c>
      <c r="J241" s="339">
        <v>80</v>
      </c>
      <c r="K241" s="339">
        <v>8</v>
      </c>
      <c r="L241" s="339">
        <v>13</v>
      </c>
      <c r="M241" s="339">
        <v>14</v>
      </c>
      <c r="N241" s="339">
        <v>11</v>
      </c>
      <c r="O241" s="341" t="s">
        <v>693</v>
      </c>
      <c r="P241" s="341" t="s">
        <v>477</v>
      </c>
      <c r="Q241" s="341" t="s">
        <v>574</v>
      </c>
      <c r="R241" s="341" t="s">
        <v>632</v>
      </c>
      <c r="S241" s="341" t="s">
        <v>625</v>
      </c>
      <c r="T241" s="341" t="s">
        <v>694</v>
      </c>
      <c r="U241" s="341" t="s">
        <v>695</v>
      </c>
      <c r="V241" s="341" t="s">
        <v>696</v>
      </c>
      <c r="W241" s="342"/>
      <c r="X241" s="343" t="s">
        <v>2362</v>
      </c>
    </row>
    <row r="242" spans="1:24">
      <c r="A242" t="str">
        <f t="shared" si="7"/>
        <v>Unknown</v>
      </c>
      <c r="B242" s="339" t="s">
        <v>697</v>
      </c>
      <c r="C242" s="339" t="s">
        <v>12</v>
      </c>
      <c r="D242" s="339" t="s">
        <v>1356</v>
      </c>
      <c r="E242" s="339">
        <f t="shared" si="6"/>
        <v>0</v>
      </c>
      <c r="F242" s="341">
        <v>40</v>
      </c>
      <c r="G242" s="341" t="s">
        <v>77</v>
      </c>
      <c r="H242" s="339" t="s">
        <v>1356</v>
      </c>
      <c r="I242" s="339" t="s">
        <v>15</v>
      </c>
      <c r="J242" s="339">
        <v>321</v>
      </c>
      <c r="K242" s="339">
        <v>35</v>
      </c>
      <c r="L242" s="339">
        <v>29</v>
      </c>
      <c r="M242" s="339">
        <v>35</v>
      </c>
      <c r="N242" s="339">
        <v>11</v>
      </c>
      <c r="O242" s="341" t="s">
        <v>698</v>
      </c>
      <c r="P242" s="341" t="s">
        <v>477</v>
      </c>
      <c r="Q242" s="341" t="s">
        <v>574</v>
      </c>
      <c r="R242" s="341" t="s">
        <v>694</v>
      </c>
      <c r="S242" s="341" t="s">
        <v>695</v>
      </c>
      <c r="T242" s="341" t="s">
        <v>696</v>
      </c>
      <c r="U242" s="341"/>
      <c r="V242" s="341"/>
      <c r="W242" s="342"/>
      <c r="X242" s="343" t="s">
        <v>2362</v>
      </c>
    </row>
    <row r="243" spans="1:24">
      <c r="A243" t="str">
        <f t="shared" si="7"/>
        <v>Girl1</v>
      </c>
      <c r="B243" s="339" t="s">
        <v>2104</v>
      </c>
      <c r="C243" s="339" t="s">
        <v>1356</v>
      </c>
      <c r="D243" s="339" t="s">
        <v>1356</v>
      </c>
      <c r="E243" s="339">
        <f t="shared" si="6"/>
        <v>0</v>
      </c>
      <c r="F243" s="341" t="s">
        <v>77</v>
      </c>
      <c r="G243" s="341" t="s">
        <v>77</v>
      </c>
      <c r="H243" s="339" t="s">
        <v>1356</v>
      </c>
      <c r="I243" s="339" t="s">
        <v>15</v>
      </c>
      <c r="J243" s="339">
        <v>100</v>
      </c>
      <c r="K243" s="339">
        <v>16</v>
      </c>
      <c r="L243" s="339">
        <v>25</v>
      </c>
      <c r="M243" s="339">
        <v>21</v>
      </c>
      <c r="N243" s="339">
        <v>0</v>
      </c>
      <c r="O243" s="341" t="s">
        <v>699</v>
      </c>
      <c r="P243" s="341" t="s">
        <v>2428</v>
      </c>
      <c r="Q243" s="341" t="s">
        <v>2883</v>
      </c>
      <c r="R243" s="341"/>
      <c r="S243" s="341"/>
      <c r="T243" s="341"/>
      <c r="U243" s="341"/>
      <c r="V243" s="341"/>
      <c r="W243" s="342"/>
      <c r="X243" s="343" t="s">
        <v>2362</v>
      </c>
    </row>
    <row r="244" spans="1:24">
      <c r="A244" t="str">
        <f t="shared" si="7"/>
        <v>Guardian</v>
      </c>
      <c r="B244" s="339" t="s">
        <v>700</v>
      </c>
      <c r="C244" s="339" t="s">
        <v>12</v>
      </c>
      <c r="D244" s="339" t="s">
        <v>1356</v>
      </c>
      <c r="E244" s="339">
        <f t="shared" si="6"/>
        <v>0</v>
      </c>
      <c r="F244" s="341">
        <v>40</v>
      </c>
      <c r="G244" s="341" t="s">
        <v>77</v>
      </c>
      <c r="H244" s="339" t="s">
        <v>1356</v>
      </c>
      <c r="I244" s="339" t="s">
        <v>15</v>
      </c>
      <c r="J244" s="339">
        <v>321</v>
      </c>
      <c r="K244" s="339">
        <v>35</v>
      </c>
      <c r="L244" s="339">
        <v>35</v>
      </c>
      <c r="M244" s="339">
        <v>29</v>
      </c>
      <c r="N244" s="339">
        <v>15</v>
      </c>
      <c r="O244" s="341" t="s">
        <v>701</v>
      </c>
      <c r="P244" s="341" t="s">
        <v>577</v>
      </c>
      <c r="Q244" s="341" t="s">
        <v>1687</v>
      </c>
      <c r="R244" s="341" t="s">
        <v>561</v>
      </c>
      <c r="S244" s="341" t="s">
        <v>610</v>
      </c>
      <c r="T244" s="341" t="s">
        <v>625</v>
      </c>
      <c r="U244" s="341"/>
      <c r="V244" s="341"/>
      <c r="W244" s="342"/>
      <c r="X244" s="343" t="s">
        <v>2362</v>
      </c>
    </row>
    <row r="245" spans="1:24">
      <c r="A245" t="str">
        <f t="shared" si="7"/>
        <v>Girl2</v>
      </c>
      <c r="B245" s="339" t="s">
        <v>2105</v>
      </c>
      <c r="C245" s="339" t="s">
        <v>1356</v>
      </c>
      <c r="D245" s="339" t="s">
        <v>1356</v>
      </c>
      <c r="E245" s="339">
        <f t="shared" si="6"/>
        <v>0</v>
      </c>
      <c r="F245" s="341" t="s">
        <v>77</v>
      </c>
      <c r="G245" s="341" t="s">
        <v>77</v>
      </c>
      <c r="H245" s="339" t="s">
        <v>1356</v>
      </c>
      <c r="I245" s="339" t="s">
        <v>15</v>
      </c>
      <c r="J245" s="339">
        <v>247</v>
      </c>
      <c r="K245" s="339">
        <v>23</v>
      </c>
      <c r="L245" s="339">
        <v>33</v>
      </c>
      <c r="M245" s="339">
        <v>28</v>
      </c>
      <c r="N245" s="339">
        <v>21</v>
      </c>
      <c r="O245" s="341" t="s">
        <v>702</v>
      </c>
      <c r="P245" s="341" t="s">
        <v>2430</v>
      </c>
      <c r="Q245" s="341" t="s">
        <v>2438</v>
      </c>
      <c r="R245" s="341"/>
      <c r="S245" s="341"/>
      <c r="T245" s="341"/>
      <c r="U245" s="341"/>
      <c r="V245" s="341"/>
      <c r="W245" s="342"/>
      <c r="X245" s="343" t="s">
        <v>2362</v>
      </c>
    </row>
    <row r="246" spans="1:24">
      <c r="A246" t="str">
        <f t="shared" si="7"/>
        <v>Detectiv</v>
      </c>
      <c r="B246" s="339" t="s">
        <v>703</v>
      </c>
      <c r="C246" s="339" t="s">
        <v>11</v>
      </c>
      <c r="D246" s="339" t="s">
        <v>1356</v>
      </c>
      <c r="E246" s="339">
        <f t="shared" si="6"/>
        <v>0</v>
      </c>
      <c r="F246" s="341" t="s">
        <v>704</v>
      </c>
      <c r="G246" s="341" t="s">
        <v>77</v>
      </c>
      <c r="H246" s="339" t="s">
        <v>1356</v>
      </c>
      <c r="I246" s="339" t="s">
        <v>15</v>
      </c>
      <c r="J246" s="339">
        <v>473</v>
      </c>
      <c r="K246" s="339">
        <v>46</v>
      </c>
      <c r="L246" s="339">
        <v>62</v>
      </c>
      <c r="M246" s="339">
        <v>39</v>
      </c>
      <c r="N246" s="339">
        <v>49</v>
      </c>
      <c r="O246" s="341" t="s">
        <v>705</v>
      </c>
      <c r="P246" s="341" t="s">
        <v>706</v>
      </c>
      <c r="Q246" s="341" t="s">
        <v>707</v>
      </c>
      <c r="R246" s="341" t="s">
        <v>708</v>
      </c>
      <c r="S246" s="341" t="s">
        <v>709</v>
      </c>
      <c r="T246" s="341"/>
      <c r="U246" s="341"/>
      <c r="V246" s="341"/>
      <c r="W246" s="342"/>
      <c r="X246" s="343" t="s">
        <v>2362</v>
      </c>
    </row>
    <row r="247" spans="1:24">
      <c r="A247" t="str">
        <f t="shared" si="7"/>
        <v>Samurai</v>
      </c>
      <c r="B247" s="339" t="s">
        <v>535</v>
      </c>
      <c r="C247" s="339" t="s">
        <v>12</v>
      </c>
      <c r="D247" s="339" t="s">
        <v>1356</v>
      </c>
      <c r="E247" s="339">
        <f t="shared" si="6"/>
        <v>0</v>
      </c>
      <c r="F247" s="341" t="s">
        <v>710</v>
      </c>
      <c r="G247" s="341" t="s">
        <v>77</v>
      </c>
      <c r="H247" s="339" t="s">
        <v>1356</v>
      </c>
      <c r="I247" s="339" t="s">
        <v>15</v>
      </c>
      <c r="J247" s="339">
        <v>551</v>
      </c>
      <c r="K247" s="339">
        <v>63</v>
      </c>
      <c r="L247" s="339">
        <v>60</v>
      </c>
      <c r="M247" s="339">
        <v>45</v>
      </c>
      <c r="N247" s="339">
        <v>56</v>
      </c>
      <c r="O247" s="341" t="s">
        <v>711</v>
      </c>
      <c r="P247" s="341" t="s">
        <v>712</v>
      </c>
      <c r="Q247" s="341" t="s">
        <v>540</v>
      </c>
      <c r="R247" s="341" t="s">
        <v>593</v>
      </c>
      <c r="S247" s="341" t="s">
        <v>708</v>
      </c>
      <c r="T247" s="341" t="s">
        <v>713</v>
      </c>
      <c r="U247" s="341" t="s">
        <v>625</v>
      </c>
      <c r="V247" s="341"/>
      <c r="W247" s="342"/>
      <c r="X247" s="343" t="s">
        <v>2362</v>
      </c>
    </row>
    <row r="248" spans="1:24">
      <c r="A248" t="str">
        <f t="shared" si="7"/>
        <v>Guardian</v>
      </c>
      <c r="B248" s="339" t="s">
        <v>700</v>
      </c>
      <c r="C248" s="339" t="s">
        <v>12</v>
      </c>
      <c r="D248" s="339" t="s">
        <v>1356</v>
      </c>
      <c r="E248" s="339">
        <f t="shared" si="6"/>
        <v>0</v>
      </c>
      <c r="F248" s="341" t="s">
        <v>710</v>
      </c>
      <c r="G248" s="341" t="s">
        <v>77</v>
      </c>
      <c r="H248" s="339" t="s">
        <v>1356</v>
      </c>
      <c r="I248" s="339" t="s">
        <v>15</v>
      </c>
      <c r="J248" s="339">
        <v>700</v>
      </c>
      <c r="K248" s="339">
        <v>70</v>
      </c>
      <c r="L248" s="339">
        <v>80</v>
      </c>
      <c r="M248" s="339">
        <v>60</v>
      </c>
      <c r="N248" s="339">
        <v>70</v>
      </c>
      <c r="O248" s="341" t="s">
        <v>714</v>
      </c>
      <c r="P248" s="341" t="s">
        <v>590</v>
      </c>
      <c r="Q248" s="341" t="s">
        <v>614</v>
      </c>
      <c r="R248" s="341" t="s">
        <v>550</v>
      </c>
      <c r="S248" s="341" t="s">
        <v>715</v>
      </c>
      <c r="T248" s="341" t="s">
        <v>641</v>
      </c>
      <c r="U248" s="341" t="s">
        <v>625</v>
      </c>
      <c r="V248" s="341"/>
      <c r="W248" s="342"/>
      <c r="X248" s="343" t="s">
        <v>2362</v>
      </c>
    </row>
    <row r="249" spans="1:24">
      <c r="A249" t="str">
        <f t="shared" si="7"/>
        <v>Ancient</v>
      </c>
      <c r="B249" s="344" t="s">
        <v>716</v>
      </c>
      <c r="C249" s="339" t="s">
        <v>13</v>
      </c>
      <c r="D249" s="339" t="s">
        <v>1356</v>
      </c>
      <c r="E249" s="339">
        <f t="shared" si="6"/>
        <v>0</v>
      </c>
      <c r="F249" s="345" t="s">
        <v>717</v>
      </c>
      <c r="G249" s="345" t="s">
        <v>77</v>
      </c>
      <c r="H249" s="339" t="s">
        <v>10</v>
      </c>
      <c r="I249" s="339" t="s">
        <v>15</v>
      </c>
      <c r="J249" s="344">
        <v>999</v>
      </c>
      <c r="K249" s="344">
        <v>99</v>
      </c>
      <c r="L249" s="344">
        <v>99</v>
      </c>
      <c r="M249" s="344">
        <v>99</v>
      </c>
      <c r="N249" s="344">
        <v>99</v>
      </c>
      <c r="O249" s="345" t="s">
        <v>718</v>
      </c>
      <c r="P249" s="345" t="s">
        <v>719</v>
      </c>
      <c r="Q249" s="345" t="s">
        <v>720</v>
      </c>
      <c r="R249" s="345" t="s">
        <v>721</v>
      </c>
      <c r="S249" s="345" t="s">
        <v>722</v>
      </c>
      <c r="T249" s="345" t="s">
        <v>723</v>
      </c>
      <c r="U249" s="345" t="s">
        <v>483</v>
      </c>
      <c r="V249" s="345" t="s">
        <v>570</v>
      </c>
      <c r="W249" s="346" t="s">
        <v>33</v>
      </c>
      <c r="X249" s="341" t="s">
        <v>2363</v>
      </c>
    </row>
    <row r="250" spans="1:24">
      <c r="A250" t="str">
        <f t="shared" si="7"/>
        <v>Haniwa</v>
      </c>
      <c r="B250" s="347" t="s">
        <v>724</v>
      </c>
      <c r="C250" s="347" t="s">
        <v>11</v>
      </c>
      <c r="D250" s="347" t="s">
        <v>2084</v>
      </c>
      <c r="E250" s="347">
        <f t="shared" si="6"/>
        <v>12</v>
      </c>
      <c r="F250" s="348" t="s">
        <v>725</v>
      </c>
      <c r="G250" s="348" t="s">
        <v>726</v>
      </c>
      <c r="H250" s="347" t="s">
        <v>10</v>
      </c>
      <c r="I250" s="347" t="s">
        <v>13</v>
      </c>
      <c r="J250" s="347">
        <v>10000</v>
      </c>
      <c r="K250" s="347">
        <v>90</v>
      </c>
      <c r="L250" s="347">
        <v>90</v>
      </c>
      <c r="M250" s="347">
        <v>90</v>
      </c>
      <c r="N250" s="347">
        <v>90</v>
      </c>
      <c r="O250" s="348" t="s">
        <v>727</v>
      </c>
      <c r="P250" s="348" t="s">
        <v>29</v>
      </c>
      <c r="Q250" s="348" t="s">
        <v>88</v>
      </c>
      <c r="R250" s="348" t="s">
        <v>483</v>
      </c>
      <c r="S250" s="348" t="s">
        <v>728</v>
      </c>
      <c r="T250" s="348" t="s">
        <v>570</v>
      </c>
      <c r="U250" s="348" t="s">
        <v>33</v>
      </c>
      <c r="V250" s="348"/>
      <c r="W250" s="349"/>
      <c r="X250" s="348" t="s">
        <v>1314</v>
      </c>
    </row>
    <row r="251" spans="1:24">
      <c r="A251" t="str">
        <f t="shared" si="7"/>
        <v>Dolphin</v>
      </c>
      <c r="B251" s="347" t="s">
        <v>729</v>
      </c>
      <c r="C251" s="347" t="s">
        <v>12</v>
      </c>
      <c r="D251" s="347" t="s">
        <v>1343</v>
      </c>
      <c r="E251" s="347">
        <f t="shared" si="6"/>
        <v>9</v>
      </c>
      <c r="F251" s="348" t="s">
        <v>281</v>
      </c>
      <c r="G251" s="348" t="s">
        <v>730</v>
      </c>
      <c r="H251" s="347" t="s">
        <v>10</v>
      </c>
      <c r="I251" s="347" t="s">
        <v>15</v>
      </c>
      <c r="J251" s="347">
        <v>5000</v>
      </c>
      <c r="K251" s="347">
        <v>60</v>
      </c>
      <c r="L251" s="347">
        <v>60</v>
      </c>
      <c r="M251" s="347">
        <v>60</v>
      </c>
      <c r="N251" s="347">
        <v>60</v>
      </c>
      <c r="O251" s="348" t="s">
        <v>731</v>
      </c>
      <c r="P251" s="348" t="s">
        <v>2726</v>
      </c>
      <c r="Q251" s="348" t="s">
        <v>249</v>
      </c>
      <c r="R251" s="348" t="s">
        <v>244</v>
      </c>
      <c r="S251" s="348" t="s">
        <v>37</v>
      </c>
      <c r="T251" s="348" t="s">
        <v>241</v>
      </c>
      <c r="U251" s="348" t="s">
        <v>147</v>
      </c>
      <c r="V251" s="348" t="s">
        <v>139</v>
      </c>
      <c r="W251" s="349" t="s">
        <v>50</v>
      </c>
      <c r="X251" s="348" t="s">
        <v>2358</v>
      </c>
    </row>
    <row r="252" spans="1:24">
      <c r="A252" t="str">
        <f t="shared" si="7"/>
        <v>OdinCrow</v>
      </c>
      <c r="B252" s="347" t="s">
        <v>732</v>
      </c>
      <c r="C252" s="347" t="s">
        <v>10</v>
      </c>
      <c r="D252" s="347" t="s">
        <v>15</v>
      </c>
      <c r="E252" s="347">
        <f t="shared" si="6"/>
        <v>7</v>
      </c>
      <c r="F252" s="348" t="s">
        <v>167</v>
      </c>
      <c r="G252" s="348" t="s">
        <v>356</v>
      </c>
      <c r="H252" s="347" t="s">
        <v>10</v>
      </c>
      <c r="I252" s="347" t="s">
        <v>14</v>
      </c>
      <c r="J252" s="347">
        <v>669</v>
      </c>
      <c r="K252" s="347">
        <v>75</v>
      </c>
      <c r="L252" s="347">
        <v>85</v>
      </c>
      <c r="M252" s="347">
        <v>79</v>
      </c>
      <c r="N252" s="347">
        <v>69</v>
      </c>
      <c r="O252" s="348" t="s">
        <v>364</v>
      </c>
      <c r="P252" s="348" t="s">
        <v>316</v>
      </c>
      <c r="Q252" s="348" t="s">
        <v>346</v>
      </c>
      <c r="R252" s="348" t="s">
        <v>25</v>
      </c>
      <c r="S252" s="348" t="s">
        <v>110</v>
      </c>
      <c r="T252" s="348" t="s">
        <v>85</v>
      </c>
      <c r="U252" s="348" t="s">
        <v>69</v>
      </c>
      <c r="V252" s="348" t="s">
        <v>139</v>
      </c>
      <c r="W252" s="349"/>
      <c r="X252" s="348" t="s">
        <v>2360</v>
      </c>
    </row>
    <row r="253" spans="1:24">
      <c r="A253" t="str">
        <f t="shared" si="7"/>
        <v>WarMach</v>
      </c>
      <c r="B253" s="350" t="s">
        <v>733</v>
      </c>
      <c r="C253" s="347" t="s">
        <v>11</v>
      </c>
      <c r="D253" s="347" t="s">
        <v>2086</v>
      </c>
      <c r="E253" s="347">
        <f t="shared" si="6"/>
        <v>14</v>
      </c>
      <c r="F253" s="351" t="s">
        <v>734</v>
      </c>
      <c r="G253" s="351" t="s">
        <v>735</v>
      </c>
      <c r="H253" s="347" t="s">
        <v>11</v>
      </c>
      <c r="I253" s="347" t="s">
        <v>12</v>
      </c>
      <c r="J253" s="350">
        <v>10000</v>
      </c>
      <c r="K253" s="350">
        <v>120</v>
      </c>
      <c r="L253" s="350">
        <v>60</v>
      </c>
      <c r="M253" s="350">
        <v>0</v>
      </c>
      <c r="N253" s="350">
        <v>90</v>
      </c>
      <c r="O253" s="351" t="s">
        <v>736</v>
      </c>
      <c r="P253" s="351" t="s">
        <v>1701</v>
      </c>
      <c r="Q253" s="351" t="s">
        <v>737</v>
      </c>
      <c r="R253" s="351" t="s">
        <v>29</v>
      </c>
      <c r="S253" s="351" t="s">
        <v>189</v>
      </c>
      <c r="T253" s="351" t="s">
        <v>42</v>
      </c>
      <c r="U253" s="351"/>
      <c r="V253" s="351"/>
      <c r="W253" s="352"/>
      <c r="X253" s="348" t="s">
        <v>745</v>
      </c>
    </row>
    <row r="254" spans="1:24">
      <c r="A254" t="str">
        <f t="shared" si="7"/>
        <v>Human M</v>
      </c>
      <c r="B254" s="353" t="s">
        <v>2371</v>
      </c>
      <c r="C254" s="353">
        <v>0</v>
      </c>
      <c r="D254" s="353" t="s">
        <v>1356</v>
      </c>
      <c r="E254" s="353">
        <f t="shared" si="6"/>
        <v>0</v>
      </c>
      <c r="F254" s="354">
        <v>10</v>
      </c>
      <c r="G254" s="354" t="s">
        <v>77</v>
      </c>
      <c r="H254" s="353" t="s">
        <v>1356</v>
      </c>
      <c r="I254" s="353" t="s">
        <v>9</v>
      </c>
      <c r="J254" s="353">
        <v>59</v>
      </c>
      <c r="K254" s="353">
        <v>6</v>
      </c>
      <c r="L254" s="353">
        <v>5</v>
      </c>
      <c r="M254" s="353">
        <v>3</v>
      </c>
      <c r="N254" s="353">
        <v>3</v>
      </c>
      <c r="O254" s="354" t="s">
        <v>738</v>
      </c>
      <c r="P254" s="354" t="s">
        <v>534</v>
      </c>
      <c r="Q254" s="354" t="s">
        <v>694</v>
      </c>
      <c r="R254" s="354"/>
      <c r="S254" s="354"/>
      <c r="T254" s="354"/>
      <c r="U254" s="354"/>
      <c r="V254" s="354"/>
      <c r="W254" s="355"/>
      <c r="X254" s="354" t="s">
        <v>2362</v>
      </c>
    </row>
    <row r="255" spans="1:24">
      <c r="A255" t="str">
        <f t="shared" si="7"/>
        <v>Human F</v>
      </c>
      <c r="B255" s="353" t="s">
        <v>2372</v>
      </c>
      <c r="C255" s="353">
        <v>0</v>
      </c>
      <c r="D255" s="353" t="s">
        <v>1356</v>
      </c>
      <c r="E255" s="353">
        <f t="shared" si="6"/>
        <v>0</v>
      </c>
      <c r="F255" s="354">
        <v>10</v>
      </c>
      <c r="G255" s="354" t="s">
        <v>77</v>
      </c>
      <c r="H255" s="353" t="s">
        <v>1356</v>
      </c>
      <c r="I255" s="353" t="s">
        <v>9</v>
      </c>
      <c r="J255" s="353">
        <v>52</v>
      </c>
      <c r="K255" s="353">
        <v>5</v>
      </c>
      <c r="L255" s="353">
        <v>6</v>
      </c>
      <c r="M255" s="353">
        <v>4</v>
      </c>
      <c r="N255" s="353">
        <v>3</v>
      </c>
      <c r="O255" s="354" t="s">
        <v>739</v>
      </c>
      <c r="P255" s="354" t="s">
        <v>1506</v>
      </c>
      <c r="Q255" s="354" t="s">
        <v>694</v>
      </c>
      <c r="R255" s="354"/>
      <c r="S255" s="354"/>
      <c r="T255" s="354"/>
      <c r="U255" s="354"/>
      <c r="V255" s="354"/>
      <c r="W255" s="355"/>
      <c r="X255" s="354" t="s">
        <v>2362</v>
      </c>
    </row>
    <row r="256" spans="1:24">
      <c r="A256" t="str">
        <f t="shared" si="7"/>
        <v>Mutant M</v>
      </c>
      <c r="B256" s="353" t="s">
        <v>740</v>
      </c>
      <c r="C256" s="353">
        <v>1</v>
      </c>
      <c r="D256" s="353" t="s">
        <v>1356</v>
      </c>
      <c r="E256" s="353">
        <f t="shared" si="6"/>
        <v>0</v>
      </c>
      <c r="F256" s="354">
        <v>20</v>
      </c>
      <c r="G256" s="354" t="s">
        <v>77</v>
      </c>
      <c r="H256" s="353" t="s">
        <v>9</v>
      </c>
      <c r="I256" s="353" t="s">
        <v>10</v>
      </c>
      <c r="J256" s="353">
        <v>52</v>
      </c>
      <c r="K256" s="353">
        <v>5</v>
      </c>
      <c r="L256" s="353">
        <v>4</v>
      </c>
      <c r="M256" s="353">
        <v>6</v>
      </c>
      <c r="N256" s="353">
        <v>3</v>
      </c>
      <c r="O256" s="354" t="s">
        <v>741</v>
      </c>
      <c r="P256" s="354" t="s">
        <v>477</v>
      </c>
      <c r="Q256" s="354" t="s">
        <v>267</v>
      </c>
      <c r="R256" s="354" t="s">
        <v>694</v>
      </c>
      <c r="S256" s="354"/>
      <c r="T256" s="354"/>
      <c r="U256" s="354"/>
      <c r="V256" s="354"/>
      <c r="W256" s="355"/>
      <c r="X256" s="354" t="s">
        <v>2364</v>
      </c>
    </row>
    <row r="257" spans="1:24">
      <c r="A257" t="str">
        <f t="shared" si="7"/>
        <v>Mutant F</v>
      </c>
      <c r="B257" s="353" t="s">
        <v>742</v>
      </c>
      <c r="C257" s="353">
        <v>1</v>
      </c>
      <c r="D257" s="353" t="s">
        <v>1356</v>
      </c>
      <c r="E257" s="353">
        <f t="shared" si="6"/>
        <v>0</v>
      </c>
      <c r="F257" s="354" t="s">
        <v>57</v>
      </c>
      <c r="G257" s="354" t="s">
        <v>77</v>
      </c>
      <c r="H257" s="353" t="s">
        <v>9</v>
      </c>
      <c r="I257" s="353" t="s">
        <v>10</v>
      </c>
      <c r="J257" s="353">
        <v>45</v>
      </c>
      <c r="K257" s="353">
        <v>4</v>
      </c>
      <c r="L257" s="353">
        <v>5</v>
      </c>
      <c r="M257" s="353">
        <v>6</v>
      </c>
      <c r="N257" s="353">
        <v>3</v>
      </c>
      <c r="O257" s="354" t="s">
        <v>743</v>
      </c>
      <c r="P257" s="354" t="s">
        <v>744</v>
      </c>
      <c r="Q257" s="354" t="s">
        <v>49</v>
      </c>
      <c r="R257" s="354" t="s">
        <v>694</v>
      </c>
      <c r="S257" s="354"/>
      <c r="T257" s="354"/>
      <c r="U257" s="354"/>
      <c r="V257" s="354"/>
      <c r="W257" s="355"/>
      <c r="X257" s="354" t="s">
        <v>2364</v>
      </c>
    </row>
    <row r="258" spans="1:24">
      <c r="A258" t="str">
        <f t="shared" si="7"/>
        <v>Robot</v>
      </c>
      <c r="B258" s="353" t="s">
        <v>745</v>
      </c>
      <c r="C258" s="353">
        <v>0</v>
      </c>
      <c r="D258" s="353" t="s">
        <v>1356</v>
      </c>
      <c r="E258" s="353">
        <f t="shared" si="6"/>
        <v>0</v>
      </c>
      <c r="F258" s="354" t="s">
        <v>36</v>
      </c>
      <c r="G258" s="354" t="s">
        <v>77</v>
      </c>
      <c r="H258" s="353" t="s">
        <v>11</v>
      </c>
      <c r="I258" s="353" t="s">
        <v>9</v>
      </c>
      <c r="J258" s="353">
        <v>60</v>
      </c>
      <c r="K258" s="353">
        <v>6</v>
      </c>
      <c r="L258" s="353">
        <v>5</v>
      </c>
      <c r="M258" s="353">
        <v>0</v>
      </c>
      <c r="N258" s="353">
        <v>6</v>
      </c>
      <c r="O258" s="354" t="s">
        <v>746</v>
      </c>
      <c r="P258" s="354" t="s">
        <v>1649</v>
      </c>
      <c r="Q258" s="354" t="s">
        <v>42</v>
      </c>
      <c r="R258" s="354"/>
      <c r="S258" s="354"/>
      <c r="T258" s="354"/>
      <c r="U258" s="354"/>
      <c r="V258" s="354"/>
      <c r="W258" s="355"/>
      <c r="X258" s="354" t="s">
        <v>745</v>
      </c>
    </row>
    <row r="259" spans="1:24">
      <c r="A259" t="str">
        <f t="shared" si="7"/>
        <v>Ooze</v>
      </c>
      <c r="B259" s="353" t="s">
        <v>2665</v>
      </c>
      <c r="C259" s="353">
        <v>0</v>
      </c>
      <c r="D259" s="353" t="s">
        <v>9</v>
      </c>
      <c r="E259" s="353">
        <f t="shared" si="6"/>
        <v>1</v>
      </c>
      <c r="F259" s="354" t="s">
        <v>163</v>
      </c>
      <c r="G259" s="354" t="s">
        <v>77</v>
      </c>
      <c r="H259" s="353" t="s">
        <v>10</v>
      </c>
      <c r="I259" s="353" t="s">
        <v>9</v>
      </c>
      <c r="J259" s="353">
        <v>52</v>
      </c>
      <c r="K259" s="353">
        <v>5</v>
      </c>
      <c r="L259" s="353">
        <v>2</v>
      </c>
      <c r="M259" s="353">
        <v>6</v>
      </c>
      <c r="N259" s="353">
        <v>5</v>
      </c>
      <c r="O259" s="354" t="s">
        <v>747</v>
      </c>
      <c r="P259" s="354" t="s">
        <v>130</v>
      </c>
      <c r="Q259" s="354" t="s">
        <v>138</v>
      </c>
      <c r="R259" s="354" t="s">
        <v>60</v>
      </c>
      <c r="S259" s="354"/>
      <c r="T259" s="354"/>
      <c r="U259" s="354"/>
      <c r="V259" s="354"/>
      <c r="W259" s="355"/>
      <c r="X259" s="354" t="s">
        <v>2357</v>
      </c>
    </row>
    <row r="260" spans="1:24">
      <c r="A260" t="str">
        <f t="shared" si="7"/>
        <v>Hatchling</v>
      </c>
      <c r="B260" s="353" t="s">
        <v>2373</v>
      </c>
      <c r="C260" s="353" t="s">
        <v>9</v>
      </c>
      <c r="D260" s="353" t="s">
        <v>9</v>
      </c>
      <c r="E260" s="353">
        <f t="shared" si="6"/>
        <v>1</v>
      </c>
      <c r="F260" s="354" t="s">
        <v>163</v>
      </c>
      <c r="G260" s="354" t="s">
        <v>77</v>
      </c>
      <c r="H260" s="353" t="s">
        <v>10</v>
      </c>
      <c r="I260" s="353" t="s">
        <v>10</v>
      </c>
      <c r="J260" s="353">
        <v>45</v>
      </c>
      <c r="K260" s="353">
        <v>5</v>
      </c>
      <c r="L260" s="353">
        <v>2</v>
      </c>
      <c r="M260" s="353">
        <v>6</v>
      </c>
      <c r="N260" s="353">
        <v>5</v>
      </c>
      <c r="O260" s="354" t="s">
        <v>748</v>
      </c>
      <c r="P260" s="354" t="s">
        <v>316</v>
      </c>
      <c r="Q260" s="354" t="s">
        <v>49</v>
      </c>
      <c r="R260" s="354" t="s">
        <v>139</v>
      </c>
      <c r="S260" s="354"/>
      <c r="T260" s="354"/>
      <c r="U260" s="354"/>
      <c r="V260" s="354"/>
      <c r="W260" s="355"/>
      <c r="X260" s="356" t="s">
        <v>2359</v>
      </c>
    </row>
    <row r="261" spans="1:24">
      <c r="A261" t="str">
        <f t="shared" si="7"/>
        <v>Imp</v>
      </c>
      <c r="B261" s="357" t="s">
        <v>749</v>
      </c>
      <c r="C261" s="353">
        <v>2</v>
      </c>
      <c r="D261" s="353" t="s">
        <v>9</v>
      </c>
      <c r="E261" s="353">
        <f t="shared" si="6"/>
        <v>1</v>
      </c>
      <c r="F261" s="358" t="s">
        <v>163</v>
      </c>
      <c r="G261" s="358" t="s">
        <v>77</v>
      </c>
      <c r="H261" s="353" t="s">
        <v>10</v>
      </c>
      <c r="I261" s="353" t="s">
        <v>9</v>
      </c>
      <c r="J261" s="357">
        <v>45</v>
      </c>
      <c r="K261" s="357">
        <v>5</v>
      </c>
      <c r="L261" s="357">
        <v>5</v>
      </c>
      <c r="M261" s="357">
        <v>6</v>
      </c>
      <c r="N261" s="357">
        <v>5</v>
      </c>
      <c r="O261" s="358" t="s">
        <v>750</v>
      </c>
      <c r="P261" s="358" t="s">
        <v>316</v>
      </c>
      <c r="Q261" s="358" t="s">
        <v>465</v>
      </c>
      <c r="R261" s="358" t="s">
        <v>159</v>
      </c>
      <c r="S261" s="358"/>
      <c r="T261" s="358"/>
      <c r="U261" s="358"/>
      <c r="V261" s="358"/>
      <c r="W261" s="359"/>
      <c r="X261" s="354" t="s">
        <v>1314</v>
      </c>
    </row>
    <row r="262" spans="1:24">
      <c r="A262" t="str">
        <f t="shared" si="7"/>
        <v>Ashura</v>
      </c>
      <c r="B262" s="347" t="s">
        <v>751</v>
      </c>
      <c r="C262" s="347" t="s">
        <v>11</v>
      </c>
      <c r="D262" s="347" t="s">
        <v>15</v>
      </c>
      <c r="E262" s="347">
        <f t="shared" si="6"/>
        <v>7</v>
      </c>
      <c r="F262" s="348">
        <v>37</v>
      </c>
      <c r="G262" s="348" t="s">
        <v>710</v>
      </c>
      <c r="H262" s="347" t="s">
        <v>10</v>
      </c>
      <c r="I262" s="347" t="s">
        <v>12</v>
      </c>
      <c r="J262" s="347">
        <v>900</v>
      </c>
      <c r="K262" s="347">
        <v>18</v>
      </c>
      <c r="L262" s="347">
        <v>18</v>
      </c>
      <c r="M262" s="347">
        <v>17</v>
      </c>
      <c r="N262" s="347">
        <v>18</v>
      </c>
      <c r="O262" s="348" t="s">
        <v>752</v>
      </c>
      <c r="P262" s="348" t="s">
        <v>456</v>
      </c>
      <c r="Q262" s="348" t="s">
        <v>49</v>
      </c>
      <c r="R262" s="348" t="s">
        <v>465</v>
      </c>
      <c r="S262" s="348" t="s">
        <v>503</v>
      </c>
      <c r="T262" s="348" t="s">
        <v>105</v>
      </c>
      <c r="U262" s="348"/>
      <c r="V262" s="348"/>
      <c r="W262" s="349"/>
      <c r="X262" s="348" t="s">
        <v>2363</v>
      </c>
    </row>
    <row r="263" spans="1:24">
      <c r="A263" t="str">
        <f t="shared" si="7"/>
        <v>Venus</v>
      </c>
      <c r="B263" s="347" t="s">
        <v>753</v>
      </c>
      <c r="C263" s="347" t="s">
        <v>11</v>
      </c>
      <c r="D263" s="347" t="s">
        <v>1343</v>
      </c>
      <c r="E263" s="347">
        <f t="shared" si="6"/>
        <v>9</v>
      </c>
      <c r="F263" s="348" t="s">
        <v>171</v>
      </c>
      <c r="G263" s="348" t="s">
        <v>704</v>
      </c>
      <c r="H263" s="347" t="s">
        <v>1356</v>
      </c>
      <c r="I263" s="347" t="s">
        <v>12</v>
      </c>
      <c r="J263" s="347">
        <v>2500</v>
      </c>
      <c r="K263" s="347">
        <v>52</v>
      </c>
      <c r="L263" s="347">
        <v>52</v>
      </c>
      <c r="M263" s="347">
        <v>52</v>
      </c>
      <c r="N263" s="347">
        <v>52</v>
      </c>
      <c r="O263" s="348" t="s">
        <v>754</v>
      </c>
      <c r="P263" s="348" t="s">
        <v>55</v>
      </c>
      <c r="Q263" s="348" t="s">
        <v>561</v>
      </c>
      <c r="R263" s="348" t="s">
        <v>49</v>
      </c>
      <c r="S263" s="348" t="s">
        <v>2668</v>
      </c>
      <c r="T263" s="348" t="s">
        <v>105</v>
      </c>
      <c r="U263" s="348"/>
      <c r="V263" s="348"/>
      <c r="W263" s="349"/>
      <c r="X263" s="348" t="s">
        <v>2363</v>
      </c>
    </row>
    <row r="264" spans="1:24">
      <c r="A264" t="str">
        <f t="shared" si="7"/>
        <v>Sho-gun</v>
      </c>
      <c r="B264" s="347" t="s">
        <v>755</v>
      </c>
      <c r="C264" s="347" t="s">
        <v>11</v>
      </c>
      <c r="D264" s="347" t="s">
        <v>15</v>
      </c>
      <c r="E264" s="347">
        <f t="shared" si="6"/>
        <v>7</v>
      </c>
      <c r="F264" s="348" t="s">
        <v>187</v>
      </c>
      <c r="G264" s="348" t="s">
        <v>756</v>
      </c>
      <c r="H264" s="347" t="s">
        <v>1356</v>
      </c>
      <c r="I264" s="347" t="s">
        <v>12</v>
      </c>
      <c r="J264" s="347">
        <v>2000</v>
      </c>
      <c r="K264" s="347">
        <v>41</v>
      </c>
      <c r="L264" s="347">
        <v>41</v>
      </c>
      <c r="M264" s="347">
        <v>41</v>
      </c>
      <c r="N264" s="347">
        <v>41</v>
      </c>
      <c r="O264" s="348" t="s">
        <v>757</v>
      </c>
      <c r="P264" s="348" t="s">
        <v>68</v>
      </c>
      <c r="Q264" s="348" t="s">
        <v>2666</v>
      </c>
      <c r="R264" s="348" t="s">
        <v>21</v>
      </c>
      <c r="S264" s="348" t="s">
        <v>540</v>
      </c>
      <c r="T264" s="348" t="s">
        <v>70</v>
      </c>
      <c r="U264" s="348"/>
      <c r="V264" s="348"/>
      <c r="W264" s="349"/>
      <c r="X264" s="348" t="s">
        <v>2362</v>
      </c>
    </row>
    <row r="265" spans="1:24">
      <c r="A265" t="str">
        <f t="shared" si="7"/>
        <v>Magnate</v>
      </c>
      <c r="B265" s="347" t="s">
        <v>758</v>
      </c>
      <c r="C265" s="347" t="s">
        <v>11</v>
      </c>
      <c r="D265" s="347" t="s">
        <v>2084</v>
      </c>
      <c r="E265" s="347">
        <f t="shared" si="6"/>
        <v>12</v>
      </c>
      <c r="F265" s="348" t="s">
        <v>725</v>
      </c>
      <c r="G265" s="348" t="s">
        <v>759</v>
      </c>
      <c r="H265" s="347" t="s">
        <v>1356</v>
      </c>
      <c r="I265" s="347" t="s">
        <v>13</v>
      </c>
      <c r="J265" s="347">
        <v>6000</v>
      </c>
      <c r="K265" s="347">
        <v>63</v>
      </c>
      <c r="L265" s="347">
        <v>63</v>
      </c>
      <c r="M265" s="347">
        <v>63</v>
      </c>
      <c r="N265" s="347">
        <v>63</v>
      </c>
      <c r="O265" s="348" t="s">
        <v>760</v>
      </c>
      <c r="P265" s="348" t="s">
        <v>540</v>
      </c>
      <c r="Q265" s="348" t="s">
        <v>241</v>
      </c>
      <c r="R265" s="348" t="s">
        <v>110</v>
      </c>
      <c r="S265" s="348" t="s">
        <v>614</v>
      </c>
      <c r="T265" s="348" t="s">
        <v>480</v>
      </c>
      <c r="U265" s="348" t="s">
        <v>70</v>
      </c>
      <c r="V265" s="348"/>
      <c r="W265" s="349"/>
      <c r="X265" s="348" t="s">
        <v>2363</v>
      </c>
    </row>
    <row r="266" spans="1:24">
      <c r="A266" t="str">
        <f t="shared" si="7"/>
        <v>Odin</v>
      </c>
      <c r="B266" s="347" t="s">
        <v>761</v>
      </c>
      <c r="C266" s="347" t="s">
        <v>11</v>
      </c>
      <c r="D266" s="347" t="s">
        <v>2085</v>
      </c>
      <c r="E266" s="347">
        <f t="shared" si="6"/>
        <v>13</v>
      </c>
      <c r="F266" s="348" t="s">
        <v>762</v>
      </c>
      <c r="G266" s="348" t="s">
        <v>763</v>
      </c>
      <c r="H266" s="347" t="s">
        <v>1356</v>
      </c>
      <c r="I266" s="347" t="s">
        <v>12</v>
      </c>
      <c r="J266" s="347">
        <v>3700</v>
      </c>
      <c r="K266" s="347">
        <v>75</v>
      </c>
      <c r="L266" s="347">
        <v>75</v>
      </c>
      <c r="M266" s="347">
        <v>68</v>
      </c>
      <c r="N266" s="347">
        <v>75</v>
      </c>
      <c r="O266" s="348" t="s">
        <v>764</v>
      </c>
      <c r="P266" s="348" t="s">
        <v>765</v>
      </c>
      <c r="Q266" s="348" t="s">
        <v>2156</v>
      </c>
      <c r="R266" s="348" t="s">
        <v>439</v>
      </c>
      <c r="S266" s="348" t="s">
        <v>212</v>
      </c>
      <c r="T266" s="348" t="s">
        <v>70</v>
      </c>
      <c r="U266" s="348"/>
      <c r="V266" s="348"/>
      <c r="W266" s="349"/>
      <c r="X266" s="348" t="s">
        <v>2363</v>
      </c>
    </row>
    <row r="267" spans="1:24">
      <c r="A267" t="str">
        <f t="shared" si="7"/>
        <v>Minion</v>
      </c>
      <c r="B267" s="347" t="s">
        <v>766</v>
      </c>
      <c r="C267" s="347" t="s">
        <v>12</v>
      </c>
      <c r="D267" s="347" t="s">
        <v>2086</v>
      </c>
      <c r="E267" s="347">
        <f t="shared" si="6"/>
        <v>14</v>
      </c>
      <c r="F267" s="348" t="s">
        <v>767</v>
      </c>
      <c r="G267" s="348" t="s">
        <v>717</v>
      </c>
      <c r="H267" s="347" t="s">
        <v>10</v>
      </c>
      <c r="I267" s="347" t="s">
        <v>12</v>
      </c>
      <c r="J267" s="347">
        <v>5000</v>
      </c>
      <c r="K267" s="347">
        <v>63</v>
      </c>
      <c r="L267" s="347">
        <v>63</v>
      </c>
      <c r="M267" s="347">
        <v>57</v>
      </c>
      <c r="N267" s="347">
        <v>63</v>
      </c>
      <c r="O267" s="348" t="s">
        <v>768</v>
      </c>
      <c r="P267" s="348" t="s">
        <v>49</v>
      </c>
      <c r="Q267" s="348" t="s">
        <v>101</v>
      </c>
      <c r="R267" s="348" t="s">
        <v>110</v>
      </c>
      <c r="S267" s="348" t="s">
        <v>267</v>
      </c>
      <c r="T267" s="348" t="s">
        <v>2156</v>
      </c>
      <c r="U267" s="348"/>
      <c r="V267" s="348"/>
      <c r="W267" s="349"/>
      <c r="X267" s="348" t="s">
        <v>2360</v>
      </c>
    </row>
    <row r="268" spans="1:24">
      <c r="A268" t="str">
        <f t="shared" si="7"/>
        <v>Apollo</v>
      </c>
      <c r="B268" s="347" t="s">
        <v>769</v>
      </c>
      <c r="C268" s="347"/>
      <c r="D268" s="347"/>
      <c r="E268" s="347">
        <f t="shared" si="6"/>
        <v>0</v>
      </c>
      <c r="F268" s="348" t="s">
        <v>770</v>
      </c>
      <c r="G268" s="348" t="s">
        <v>771</v>
      </c>
      <c r="H268" s="347" t="s">
        <v>1356</v>
      </c>
      <c r="I268" s="347" t="s">
        <v>9</v>
      </c>
      <c r="J268" s="347">
        <v>25000</v>
      </c>
      <c r="K268" s="347">
        <v>99</v>
      </c>
      <c r="L268" s="347">
        <v>99</v>
      </c>
      <c r="M268" s="347">
        <v>80</v>
      </c>
      <c r="N268" s="347">
        <v>99</v>
      </c>
      <c r="O268" s="348" t="s">
        <v>772</v>
      </c>
      <c r="P268" s="348" t="s">
        <v>483</v>
      </c>
      <c r="Q268" s="348" t="s">
        <v>570</v>
      </c>
      <c r="R268" s="348"/>
      <c r="S268" s="348"/>
      <c r="T268" s="348"/>
      <c r="U268" s="348"/>
      <c r="V268" s="348"/>
      <c r="W268" s="349"/>
      <c r="X268" s="348" t="s">
        <v>2363</v>
      </c>
    </row>
    <row r="269" spans="1:24">
      <c r="A269" t="str">
        <f t="shared" si="7"/>
        <v>Arsenal</v>
      </c>
      <c r="B269" s="350" t="s">
        <v>773</v>
      </c>
      <c r="C269" s="347"/>
      <c r="D269" s="347"/>
      <c r="E269" s="347">
        <f t="shared" si="6"/>
        <v>0</v>
      </c>
      <c r="F269" s="351" t="s">
        <v>77</v>
      </c>
      <c r="G269" s="351" t="s">
        <v>691</v>
      </c>
      <c r="H269" s="347" t="s">
        <v>11</v>
      </c>
      <c r="I269" s="347" t="s">
        <v>9</v>
      </c>
      <c r="J269" s="350">
        <v>10000</v>
      </c>
      <c r="K269" s="350">
        <v>99</v>
      </c>
      <c r="L269" s="350">
        <v>99</v>
      </c>
      <c r="M269" s="350">
        <v>120</v>
      </c>
      <c r="N269" s="350">
        <v>99</v>
      </c>
      <c r="O269" s="351" t="s">
        <v>774</v>
      </c>
      <c r="P269" s="351" t="s">
        <v>775</v>
      </c>
      <c r="Q269" s="351" t="s">
        <v>70</v>
      </c>
      <c r="R269" s="351"/>
      <c r="S269" s="351"/>
      <c r="T269" s="351"/>
      <c r="U269" s="351"/>
      <c r="V269" s="351"/>
      <c r="W269" s="352"/>
      <c r="X269" s="348" t="s">
        <v>745</v>
      </c>
    </row>
    <row r="270" spans="1:24">
      <c r="A270" t="str">
        <f t="shared" si="7"/>
        <v>Jerk</v>
      </c>
      <c r="B270" s="5" t="s">
        <v>2138</v>
      </c>
      <c r="C270">
        <v>0</v>
      </c>
      <c r="E270" s="5">
        <f t="shared" si="6"/>
        <v>0</v>
      </c>
      <c r="H270">
        <v>1</v>
      </c>
      <c r="I270">
        <v>0</v>
      </c>
      <c r="J270" s="5">
        <v>1000</v>
      </c>
      <c r="K270" s="5">
        <v>1</v>
      </c>
      <c r="L270" s="5">
        <v>20</v>
      </c>
      <c r="M270" s="5">
        <v>20</v>
      </c>
      <c r="N270" s="5">
        <v>20</v>
      </c>
      <c r="P270" s="6" t="s">
        <v>439</v>
      </c>
      <c r="Q270" s="6"/>
      <c r="X270" s="6" t="s">
        <v>2364</v>
      </c>
    </row>
    <row r="271" spans="1:24">
      <c r="A271" t="str">
        <f t="shared" si="7"/>
        <v>SuperJerk</v>
      </c>
      <c r="B271" s="5" t="s">
        <v>2365</v>
      </c>
      <c r="C271">
        <v>3</v>
      </c>
      <c r="E271" s="5">
        <f t="shared" si="6"/>
        <v>0</v>
      </c>
      <c r="H271">
        <v>1</v>
      </c>
      <c r="J271" s="5">
        <v>1000</v>
      </c>
      <c r="K271" s="5">
        <v>15</v>
      </c>
      <c r="L271" s="5">
        <v>50</v>
      </c>
      <c r="M271" s="5">
        <v>40</v>
      </c>
      <c r="N271" s="5">
        <v>30</v>
      </c>
      <c r="P271" s="6" t="s">
        <v>288</v>
      </c>
      <c r="Q271" s="6" t="s">
        <v>2141</v>
      </c>
      <c r="R271" t="s">
        <v>480</v>
      </c>
      <c r="S271" t="s">
        <v>639</v>
      </c>
      <c r="T271" t="s">
        <v>283</v>
      </c>
      <c r="U271" t="s">
        <v>135</v>
      </c>
      <c r="X271" s="6" t="s">
        <v>2364</v>
      </c>
    </row>
    <row r="272" spans="1:24">
      <c r="A272" t="str">
        <f t="shared" si="7"/>
        <v>Human</v>
      </c>
      <c r="B272" s="5" t="s">
        <v>2362</v>
      </c>
      <c r="X272" s="61" t="s">
        <v>2362</v>
      </c>
    </row>
    <row r="273" spans="1:24">
      <c r="A273" t="str">
        <f t="shared" si="7"/>
        <v>Mutant</v>
      </c>
      <c r="B273" s="5" t="s">
        <v>2364</v>
      </c>
      <c r="X273" s="61" t="s">
        <v>2364</v>
      </c>
    </row>
    <row r="274" spans="1:24">
      <c r="A274" t="str">
        <f t="shared" ref="A274:A292" si="8">B274</f>
        <v>DustDevil</v>
      </c>
      <c r="B274" s="11" t="s">
        <v>2683</v>
      </c>
      <c r="C274" s="5">
        <v>15</v>
      </c>
      <c r="D274" s="5"/>
      <c r="E274" s="5">
        <v>4</v>
      </c>
      <c r="F274" s="6"/>
      <c r="G274" s="6"/>
      <c r="H274" s="5">
        <v>2</v>
      </c>
      <c r="I274" s="5">
        <v>3</v>
      </c>
      <c r="J274" s="5">
        <v>300</v>
      </c>
      <c r="K274" s="5">
        <v>19</v>
      </c>
      <c r="L274" s="5">
        <v>24</v>
      </c>
      <c r="M274" s="5">
        <v>16</v>
      </c>
      <c r="N274" s="5">
        <v>12</v>
      </c>
      <c r="O274" s="6"/>
      <c r="P274" s="6" t="s">
        <v>65</v>
      </c>
      <c r="Q274" s="6" t="s">
        <v>2685</v>
      </c>
      <c r="R274" s="6" t="s">
        <v>2684</v>
      </c>
      <c r="S274" s="6" t="s">
        <v>135</v>
      </c>
      <c r="T274" s="6"/>
      <c r="U274" s="6"/>
      <c r="V274" s="6"/>
      <c r="W274" s="7"/>
      <c r="X274" s="61" t="s">
        <v>1314</v>
      </c>
    </row>
    <row r="275" spans="1:24">
      <c r="A275" t="str">
        <f t="shared" si="8"/>
        <v>BlackTortoise</v>
      </c>
      <c r="B275" s="5" t="s">
        <v>2692</v>
      </c>
      <c r="C275">
        <v>16</v>
      </c>
      <c r="E275">
        <v>11</v>
      </c>
      <c r="H275">
        <v>2</v>
      </c>
      <c r="I275">
        <v>5</v>
      </c>
      <c r="J275" s="5">
        <v>1500</v>
      </c>
      <c r="K275" s="5">
        <v>45</v>
      </c>
      <c r="L275" s="5">
        <v>50</v>
      </c>
      <c r="M275" s="5">
        <v>45</v>
      </c>
      <c r="N275" s="5">
        <v>45</v>
      </c>
      <c r="P275" s="6" t="s">
        <v>37</v>
      </c>
      <c r="Q275" t="s">
        <v>101</v>
      </c>
      <c r="R275" t="s">
        <v>2699</v>
      </c>
      <c r="S275" t="s">
        <v>21</v>
      </c>
      <c r="T275" t="s">
        <v>2707</v>
      </c>
      <c r="U275" t="s">
        <v>70</v>
      </c>
      <c r="V275" t="s">
        <v>33</v>
      </c>
      <c r="W275" t="s">
        <v>139</v>
      </c>
      <c r="X275" s="61" t="s">
        <v>1301</v>
      </c>
    </row>
    <row r="276" spans="1:24">
      <c r="A276" t="str">
        <f t="shared" si="8"/>
        <v>AzureDragon</v>
      </c>
      <c r="B276" s="5" t="s">
        <v>2693</v>
      </c>
      <c r="C276">
        <v>16</v>
      </c>
      <c r="E276">
        <v>11</v>
      </c>
      <c r="H276">
        <v>2</v>
      </c>
      <c r="I276">
        <v>5</v>
      </c>
      <c r="J276" s="5">
        <v>2500</v>
      </c>
      <c r="K276" s="5">
        <v>50</v>
      </c>
      <c r="L276" s="5">
        <v>45</v>
      </c>
      <c r="M276" s="5">
        <v>45</v>
      </c>
      <c r="N276" s="5">
        <v>50</v>
      </c>
      <c r="P276" s="6" t="s">
        <v>2690</v>
      </c>
      <c r="Q276" t="s">
        <v>101</v>
      </c>
      <c r="R276" t="s">
        <v>2156</v>
      </c>
      <c r="S276" t="s">
        <v>2756</v>
      </c>
      <c r="T276" t="s">
        <v>244</v>
      </c>
      <c r="U276" t="s">
        <v>269</v>
      </c>
      <c r="V276" t="s">
        <v>33</v>
      </c>
      <c r="W276" t="s">
        <v>139</v>
      </c>
      <c r="X276" s="61" t="s">
        <v>2359</v>
      </c>
    </row>
    <row r="277" spans="1:24">
      <c r="A277" t="str">
        <f t="shared" si="8"/>
        <v>WhiteTiger</v>
      </c>
      <c r="B277" s="5" t="s">
        <v>2694</v>
      </c>
      <c r="C277" s="5">
        <v>16</v>
      </c>
      <c r="D277" s="5" t="s">
        <v>1278</v>
      </c>
      <c r="E277" s="5">
        <v>11</v>
      </c>
      <c r="F277" s="9" t="s">
        <v>72</v>
      </c>
      <c r="G277" s="9" t="s">
        <v>379</v>
      </c>
      <c r="H277" s="5">
        <v>2</v>
      </c>
      <c r="I277" s="5">
        <v>5</v>
      </c>
      <c r="J277" s="5">
        <v>2250</v>
      </c>
      <c r="K277" s="5">
        <v>50</v>
      </c>
      <c r="L277" s="5">
        <v>45</v>
      </c>
      <c r="M277" s="5">
        <v>50</v>
      </c>
      <c r="N277" s="5">
        <v>50</v>
      </c>
      <c r="P277" s="6" t="s">
        <v>428</v>
      </c>
      <c r="Q277" t="s">
        <v>439</v>
      </c>
      <c r="R277" t="s">
        <v>2700</v>
      </c>
      <c r="S277" t="s">
        <v>169</v>
      </c>
      <c r="T277" t="s">
        <v>110</v>
      </c>
      <c r="U277" t="s">
        <v>2688</v>
      </c>
      <c r="V277" t="s">
        <v>33</v>
      </c>
      <c r="X277" s="61" t="s">
        <v>2361</v>
      </c>
    </row>
    <row r="278" spans="1:24">
      <c r="A278" t="str">
        <f t="shared" si="8"/>
        <v>VermilionBird</v>
      </c>
      <c r="B278" s="5" t="s">
        <v>2698</v>
      </c>
      <c r="C278">
        <v>16</v>
      </c>
      <c r="E278">
        <v>11</v>
      </c>
      <c r="H278">
        <v>2</v>
      </c>
      <c r="I278">
        <v>5</v>
      </c>
      <c r="J278" s="5">
        <v>3000</v>
      </c>
      <c r="K278" s="5">
        <v>50</v>
      </c>
      <c r="L278" s="5">
        <v>50</v>
      </c>
      <c r="M278" s="5">
        <v>50</v>
      </c>
      <c r="N278" s="5">
        <v>50</v>
      </c>
      <c r="P278" s="6" t="s">
        <v>346</v>
      </c>
      <c r="Q278" t="s">
        <v>49</v>
      </c>
      <c r="R278" t="s">
        <v>110</v>
      </c>
      <c r="S278" t="s">
        <v>25</v>
      </c>
      <c r="T278" t="s">
        <v>154</v>
      </c>
      <c r="U278" t="s">
        <v>50</v>
      </c>
      <c r="V278" t="s">
        <v>33</v>
      </c>
      <c r="W278" t="s">
        <v>139</v>
      </c>
      <c r="X278" s="61" t="s">
        <v>2360</v>
      </c>
    </row>
    <row r="279" spans="1:24">
      <c r="A279" t="str">
        <f t="shared" ref="A279" si="9">B279</f>
        <v>Firefield</v>
      </c>
      <c r="B279" s="5" t="s">
        <v>2691</v>
      </c>
      <c r="C279">
        <v>0</v>
      </c>
      <c r="E279">
        <v>1</v>
      </c>
      <c r="H279">
        <v>6</v>
      </c>
      <c r="I279">
        <v>1</v>
      </c>
      <c r="J279" s="5">
        <v>999</v>
      </c>
      <c r="K279" s="5">
        <v>1</v>
      </c>
      <c r="L279" s="5">
        <v>1</v>
      </c>
      <c r="M279" s="5">
        <v>1</v>
      </c>
      <c r="N279" s="5">
        <v>25</v>
      </c>
      <c r="P279" s="6" t="s">
        <v>681</v>
      </c>
      <c r="X279" s="61" t="s">
        <v>2880</v>
      </c>
    </row>
    <row r="280" spans="1:24">
      <c r="A280" t="str">
        <f t="shared" si="8"/>
        <v>Stone Rain</v>
      </c>
      <c r="B280" s="5" t="s">
        <v>2902</v>
      </c>
      <c r="C280">
        <v>0</v>
      </c>
      <c r="E280">
        <v>1</v>
      </c>
      <c r="H280">
        <v>6</v>
      </c>
      <c r="I280">
        <v>1</v>
      </c>
      <c r="J280" s="5">
        <v>999</v>
      </c>
      <c r="K280" s="5">
        <v>12</v>
      </c>
      <c r="L280" s="5">
        <v>100</v>
      </c>
      <c r="M280" s="5">
        <v>1</v>
      </c>
      <c r="N280" s="5">
        <v>25</v>
      </c>
      <c r="P280" s="6" t="s">
        <v>2902</v>
      </c>
      <c r="X280" s="61" t="s">
        <v>2880</v>
      </c>
    </row>
    <row r="281" spans="1:24">
      <c r="A281" t="str">
        <f t="shared" si="8"/>
        <v>KingSword</v>
      </c>
      <c r="B281" s="5" t="s">
        <v>2701</v>
      </c>
      <c r="C281">
        <v>0</v>
      </c>
      <c r="E281">
        <v>6</v>
      </c>
      <c r="H281">
        <v>0</v>
      </c>
      <c r="I281">
        <v>1</v>
      </c>
      <c r="J281" s="5">
        <v>500</v>
      </c>
      <c r="K281" s="5">
        <v>45</v>
      </c>
      <c r="L281" s="5">
        <v>40</v>
      </c>
      <c r="M281" s="5">
        <v>40</v>
      </c>
      <c r="N281" s="5">
        <v>40</v>
      </c>
      <c r="P281" s="6" t="s">
        <v>2702</v>
      </c>
      <c r="X281" s="61" t="s">
        <v>1319</v>
      </c>
    </row>
    <row r="282" spans="1:24">
      <c r="A282" t="str">
        <f t="shared" si="8"/>
        <v>KingArmor</v>
      </c>
      <c r="B282" s="5" t="s">
        <v>2704</v>
      </c>
      <c r="C282">
        <v>0</v>
      </c>
      <c r="E282">
        <v>6</v>
      </c>
      <c r="H282">
        <v>0</v>
      </c>
      <c r="I282">
        <v>1</v>
      </c>
      <c r="J282" s="5">
        <v>500</v>
      </c>
      <c r="K282" s="5">
        <v>40</v>
      </c>
      <c r="L282" s="5">
        <v>40</v>
      </c>
      <c r="M282" s="5">
        <v>40</v>
      </c>
      <c r="N282" s="5">
        <v>50</v>
      </c>
      <c r="P282" s="6" t="s">
        <v>2706</v>
      </c>
      <c r="Q282" t="s">
        <v>570</v>
      </c>
      <c r="X282" s="61" t="s">
        <v>1319</v>
      </c>
    </row>
    <row r="283" spans="1:24">
      <c r="A283" t="str">
        <f t="shared" si="8"/>
        <v>KingShield</v>
      </c>
      <c r="B283" s="5" t="s">
        <v>2705</v>
      </c>
      <c r="C283">
        <v>0</v>
      </c>
      <c r="E283">
        <v>6</v>
      </c>
      <c r="H283">
        <v>0</v>
      </c>
      <c r="I283">
        <v>1</v>
      </c>
      <c r="J283" s="5">
        <v>500</v>
      </c>
      <c r="K283" s="5">
        <v>40</v>
      </c>
      <c r="L283" s="5">
        <v>40</v>
      </c>
      <c r="M283" s="5">
        <v>40</v>
      </c>
      <c r="N283" s="5">
        <v>40</v>
      </c>
      <c r="P283" s="6" t="s">
        <v>2703</v>
      </c>
      <c r="Q283" t="s">
        <v>269</v>
      </c>
      <c r="R283" t="s">
        <v>22</v>
      </c>
      <c r="S283" t="s">
        <v>272</v>
      </c>
      <c r="X283" s="61" t="s">
        <v>1319</v>
      </c>
    </row>
    <row r="284" spans="1:24">
      <c r="A284" t="str">
        <f t="shared" si="8"/>
        <v>Creator</v>
      </c>
      <c r="B284" s="5" t="s">
        <v>2709</v>
      </c>
      <c r="C284">
        <v>3</v>
      </c>
      <c r="E284">
        <v>16</v>
      </c>
      <c r="H284">
        <v>0</v>
      </c>
      <c r="I284">
        <v>4</v>
      </c>
      <c r="J284" s="5">
        <v>20000</v>
      </c>
      <c r="K284" s="5">
        <v>50</v>
      </c>
      <c r="L284" s="5">
        <v>50</v>
      </c>
      <c r="M284" s="5">
        <v>50</v>
      </c>
      <c r="N284" s="5">
        <v>50</v>
      </c>
      <c r="P284" s="6" t="s">
        <v>2710</v>
      </c>
      <c r="Q284" t="s">
        <v>2711</v>
      </c>
      <c r="R284" t="s">
        <v>2712</v>
      </c>
      <c r="S284" t="s">
        <v>483</v>
      </c>
      <c r="T284" t="s">
        <v>570</v>
      </c>
      <c r="U284" t="s">
        <v>33</v>
      </c>
      <c r="X284" s="61" t="s">
        <v>1319</v>
      </c>
    </row>
    <row r="285" spans="1:24">
      <c r="A285" t="str">
        <f t="shared" si="8"/>
        <v>Rhamphorynchus</v>
      </c>
      <c r="B285" s="11" t="s">
        <v>2764</v>
      </c>
      <c r="C285" s="5">
        <v>1</v>
      </c>
      <c r="D285" s="5" t="s">
        <v>10</v>
      </c>
      <c r="E285" s="5">
        <f t="shared" ref="E285" si="10">HEX2DEC(D285)</f>
        <v>2</v>
      </c>
      <c r="F285" s="6" t="s">
        <v>35</v>
      </c>
      <c r="G285" s="6" t="s">
        <v>344</v>
      </c>
      <c r="H285" s="5" t="s">
        <v>10</v>
      </c>
      <c r="I285" s="5" t="s">
        <v>9</v>
      </c>
      <c r="J285" s="5">
        <v>162</v>
      </c>
      <c r="K285" s="5">
        <v>10</v>
      </c>
      <c r="L285" s="5">
        <v>9</v>
      </c>
      <c r="M285" s="5">
        <v>5</v>
      </c>
      <c r="N285" s="5">
        <v>8</v>
      </c>
      <c r="O285" s="6" t="s">
        <v>345</v>
      </c>
      <c r="P285" s="6" t="s">
        <v>346</v>
      </c>
      <c r="Q285" s="6" t="s">
        <v>2882</v>
      </c>
      <c r="R285" s="6" t="s">
        <v>139</v>
      </c>
      <c r="S285" s="6"/>
      <c r="T285" s="6"/>
      <c r="U285" s="6"/>
      <c r="V285" s="6"/>
      <c r="W285" s="7"/>
      <c r="X285" s="61" t="s">
        <v>2360</v>
      </c>
    </row>
    <row r="286" spans="1:24">
      <c r="A286" t="str">
        <f t="shared" si="8"/>
        <v>Fanatic</v>
      </c>
      <c r="B286" s="11" t="s">
        <v>2767</v>
      </c>
      <c r="C286" s="5" t="s">
        <v>9</v>
      </c>
      <c r="D286" s="5" t="s">
        <v>11</v>
      </c>
      <c r="E286" s="5">
        <v>2</v>
      </c>
      <c r="F286" s="6" t="s">
        <v>195</v>
      </c>
      <c r="G286" s="6" t="s">
        <v>622</v>
      </c>
      <c r="H286" s="5" t="s">
        <v>1356</v>
      </c>
      <c r="I286" s="5" t="s">
        <v>9</v>
      </c>
      <c r="J286" s="5">
        <v>81</v>
      </c>
      <c r="K286" s="5">
        <v>5</v>
      </c>
      <c r="L286" s="5">
        <v>10</v>
      </c>
      <c r="M286" s="5">
        <v>11</v>
      </c>
      <c r="N286" s="5">
        <v>6</v>
      </c>
      <c r="O286" s="6" t="s">
        <v>623</v>
      </c>
      <c r="P286" s="6" t="s">
        <v>2829</v>
      </c>
      <c r="Q286" s="6" t="s">
        <v>1439</v>
      </c>
      <c r="R286" s="6"/>
      <c r="S286" s="6"/>
      <c r="T286" s="6"/>
      <c r="U286" s="6"/>
      <c r="V286" s="6"/>
      <c r="W286" s="7"/>
      <c r="X286" s="61" t="s">
        <v>2362</v>
      </c>
    </row>
    <row r="287" spans="1:24">
      <c r="A287" t="str">
        <f t="shared" si="8"/>
        <v>ToughGuy</v>
      </c>
      <c r="B287" s="5" t="s">
        <v>2768</v>
      </c>
      <c r="C287">
        <v>0</v>
      </c>
      <c r="E287">
        <v>2</v>
      </c>
      <c r="H287">
        <v>0</v>
      </c>
      <c r="I287">
        <v>1</v>
      </c>
      <c r="J287" s="5">
        <v>90</v>
      </c>
      <c r="K287" s="5">
        <v>8</v>
      </c>
      <c r="L287" s="5">
        <v>12</v>
      </c>
      <c r="M287" s="5">
        <v>5</v>
      </c>
      <c r="N287" s="5">
        <v>7</v>
      </c>
      <c r="P287" s="6" t="s">
        <v>2883</v>
      </c>
      <c r="X287" s="61" t="s">
        <v>2362</v>
      </c>
    </row>
    <row r="288" spans="1:24">
      <c r="A288" t="str">
        <f t="shared" si="8"/>
        <v>eSkelton</v>
      </c>
      <c r="B288" s="5" t="s">
        <v>2797</v>
      </c>
      <c r="C288">
        <v>1</v>
      </c>
      <c r="E288">
        <v>2</v>
      </c>
      <c r="H288">
        <v>2</v>
      </c>
      <c r="I288">
        <v>2</v>
      </c>
      <c r="J288" s="5">
        <v>90</v>
      </c>
      <c r="K288" s="5">
        <v>7</v>
      </c>
      <c r="L288" s="5">
        <v>8</v>
      </c>
      <c r="M288" s="5">
        <v>11</v>
      </c>
      <c r="N288" s="5">
        <v>5</v>
      </c>
      <c r="P288" s="6" t="s">
        <v>241</v>
      </c>
      <c r="Q288" t="s">
        <v>2150</v>
      </c>
      <c r="R288" t="s">
        <v>2688</v>
      </c>
      <c r="S288" t="s">
        <v>135</v>
      </c>
      <c r="X288" s="61" t="s">
        <v>1319</v>
      </c>
    </row>
    <row r="289" spans="1:24">
      <c r="A289" t="str">
        <f t="shared" si="8"/>
        <v>Red Skelton</v>
      </c>
      <c r="B289" s="5" t="s">
        <v>2799</v>
      </c>
      <c r="C289" s="5" t="s">
        <v>10</v>
      </c>
      <c r="D289" s="5" t="s">
        <v>14</v>
      </c>
      <c r="E289" s="5">
        <v>3</v>
      </c>
      <c r="F289" s="6" t="s">
        <v>203</v>
      </c>
      <c r="G289" s="6" t="s">
        <v>496</v>
      </c>
      <c r="H289" s="5" t="s">
        <v>10</v>
      </c>
      <c r="I289" s="5">
        <v>3</v>
      </c>
      <c r="J289" s="5">
        <v>270</v>
      </c>
      <c r="K289" s="5">
        <v>12</v>
      </c>
      <c r="L289" s="5">
        <v>13</v>
      </c>
      <c r="M289" s="5">
        <v>15</v>
      </c>
      <c r="N289" s="5">
        <v>11</v>
      </c>
      <c r="P289" s="6" t="s">
        <v>108</v>
      </c>
      <c r="Q289" s="6" t="s">
        <v>502</v>
      </c>
      <c r="R289" s="6" t="s">
        <v>68</v>
      </c>
      <c r="S289" s="6" t="s">
        <v>135</v>
      </c>
      <c r="T289" s="6" t="s">
        <v>42</v>
      </c>
      <c r="U289" s="6" t="s">
        <v>60</v>
      </c>
      <c r="X289" s="61" t="s">
        <v>1319</v>
      </c>
    </row>
    <row r="290" spans="1:24">
      <c r="A290" t="str">
        <f t="shared" si="8"/>
        <v>Dummy</v>
      </c>
      <c r="B290" s="5" t="s">
        <v>2800</v>
      </c>
      <c r="C290">
        <v>0</v>
      </c>
      <c r="E290" s="5">
        <v>11</v>
      </c>
      <c r="H290">
        <v>2</v>
      </c>
      <c r="I290" s="5">
        <v>1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  <c r="P290" s="6" t="s">
        <v>108</v>
      </c>
      <c r="X290" s="61" t="s">
        <v>2356</v>
      </c>
    </row>
    <row r="291" spans="1:24">
      <c r="A291" t="str">
        <f t="shared" si="8"/>
        <v>Gem?</v>
      </c>
      <c r="B291" s="5" t="s">
        <v>2836</v>
      </c>
      <c r="C291">
        <v>1</v>
      </c>
      <c r="E291" s="5">
        <v>4</v>
      </c>
      <c r="H291">
        <v>5</v>
      </c>
      <c r="I291" s="5">
        <v>2</v>
      </c>
      <c r="J291" s="5">
        <v>1000</v>
      </c>
      <c r="K291" s="5">
        <v>1</v>
      </c>
      <c r="L291" s="5">
        <v>1</v>
      </c>
      <c r="M291" s="5">
        <v>20</v>
      </c>
      <c r="N291" s="5">
        <v>6</v>
      </c>
      <c r="P291" s="6" t="s">
        <v>2834</v>
      </c>
      <c r="Q291" t="s">
        <v>2835</v>
      </c>
      <c r="R291" t="s">
        <v>42</v>
      </c>
      <c r="X291" s="61" t="s">
        <v>2356</v>
      </c>
    </row>
    <row r="292" spans="1:24">
      <c r="A292" t="str">
        <f t="shared" si="8"/>
        <v>Jagwar</v>
      </c>
      <c r="B292" s="5" t="s">
        <v>2844</v>
      </c>
      <c r="C292">
        <v>2</v>
      </c>
      <c r="E292" s="5">
        <v>3</v>
      </c>
      <c r="H292">
        <v>2</v>
      </c>
      <c r="I292" s="5">
        <v>3</v>
      </c>
      <c r="J292" s="5">
        <v>300</v>
      </c>
      <c r="K292">
        <v>15</v>
      </c>
      <c r="L292">
        <v>13</v>
      </c>
      <c r="M292">
        <v>11</v>
      </c>
      <c r="N292">
        <v>13</v>
      </c>
      <c r="P292" s="6" t="s">
        <v>37</v>
      </c>
      <c r="Q292" t="s">
        <v>2759</v>
      </c>
      <c r="R292" t="s">
        <v>383</v>
      </c>
      <c r="X292" s="61" t="s">
        <v>2361</v>
      </c>
    </row>
    <row r="293" spans="1:24">
      <c r="A293" t="str">
        <f>B293</f>
        <v>Image</v>
      </c>
      <c r="B293" s="261" t="s">
        <v>2841</v>
      </c>
      <c r="C293" s="5">
        <v>0</v>
      </c>
      <c r="D293" s="5"/>
      <c r="E293" s="5">
        <v>1</v>
      </c>
      <c r="F293" s="263"/>
      <c r="G293" s="263"/>
      <c r="H293" s="5">
        <v>5</v>
      </c>
      <c r="I293" s="5">
        <v>1</v>
      </c>
      <c r="J293" s="261">
        <v>75</v>
      </c>
      <c r="K293" s="261">
        <v>4</v>
      </c>
      <c r="L293" s="261">
        <v>6</v>
      </c>
      <c r="M293" s="261">
        <v>6</v>
      </c>
      <c r="N293" s="261">
        <v>4</v>
      </c>
      <c r="O293" s="263"/>
      <c r="P293" s="263" t="s">
        <v>517</v>
      </c>
      <c r="Q293" s="263"/>
      <c r="R293" s="263"/>
      <c r="S293" s="263"/>
      <c r="T293" s="263"/>
      <c r="U293" s="263"/>
      <c r="V293" s="263"/>
      <c r="W293" s="7"/>
      <c r="X293" s="61" t="s">
        <v>1675</v>
      </c>
    </row>
    <row r="294" spans="1:24">
      <c r="A294" t="str">
        <f>B294</f>
        <v>G-Spider</v>
      </c>
      <c r="B294" s="11" t="s">
        <v>2856</v>
      </c>
      <c r="C294">
        <v>1</v>
      </c>
      <c r="E294">
        <v>2</v>
      </c>
      <c r="H294">
        <v>2</v>
      </c>
      <c r="I294">
        <v>2</v>
      </c>
      <c r="J294" s="5">
        <v>90</v>
      </c>
      <c r="K294" s="5">
        <v>8</v>
      </c>
      <c r="L294" s="5">
        <v>8</v>
      </c>
      <c r="M294" s="5">
        <v>8</v>
      </c>
      <c r="N294" s="5">
        <v>8</v>
      </c>
      <c r="P294" s="6" t="s">
        <v>37</v>
      </c>
      <c r="Q294" s="6" t="s">
        <v>2735</v>
      </c>
      <c r="X294" s="61" t="s">
        <v>1294</v>
      </c>
    </row>
    <row r="295" spans="1:24">
      <c r="A295" t="str">
        <f t="shared" ref="A295:A302" si="11">B295</f>
        <v>Matchman</v>
      </c>
      <c r="B295" s="302" t="s">
        <v>2862</v>
      </c>
      <c r="C295" s="302">
        <v>0</v>
      </c>
      <c r="D295" s="302" t="s">
        <v>11</v>
      </c>
      <c r="E295" s="302">
        <f t="shared" ref="E295" si="12">HEX2DEC(D295)</f>
        <v>3</v>
      </c>
      <c r="F295" s="304" t="s">
        <v>195</v>
      </c>
      <c r="G295" s="304" t="s">
        <v>532</v>
      </c>
      <c r="H295" s="302" t="s">
        <v>1356</v>
      </c>
      <c r="I295" s="302" t="s">
        <v>9</v>
      </c>
      <c r="J295" s="302">
        <v>320</v>
      </c>
      <c r="K295" s="302">
        <v>14</v>
      </c>
      <c r="L295" s="302">
        <v>4</v>
      </c>
      <c r="M295" s="302">
        <v>8</v>
      </c>
      <c r="N295" s="302">
        <v>15</v>
      </c>
      <c r="O295" s="304" t="s">
        <v>536</v>
      </c>
      <c r="P295" s="304" t="s">
        <v>534</v>
      </c>
      <c r="Q295" s="304" t="s">
        <v>2860</v>
      </c>
      <c r="R295" s="304"/>
      <c r="S295" s="304"/>
      <c r="T295" s="304"/>
      <c r="U295" s="304"/>
      <c r="V295" s="304"/>
      <c r="W295" s="305"/>
      <c r="X295" s="306" t="s">
        <v>2362</v>
      </c>
    </row>
    <row r="296" spans="1:24">
      <c r="A296" t="str">
        <f t="shared" si="11"/>
        <v>Goblin Sapper</v>
      </c>
      <c r="B296" s="261" t="s">
        <v>2877</v>
      </c>
      <c r="C296">
        <v>0</v>
      </c>
      <c r="E296" s="5">
        <v>1</v>
      </c>
      <c r="H296">
        <v>2</v>
      </c>
      <c r="I296" s="5">
        <v>1</v>
      </c>
      <c r="J296" s="5">
        <v>59</v>
      </c>
      <c r="K296" s="5">
        <v>7</v>
      </c>
      <c r="L296" s="5">
        <v>4</v>
      </c>
      <c r="M296" s="5">
        <v>5</v>
      </c>
      <c r="N296" s="5">
        <v>7</v>
      </c>
      <c r="P296" s="6" t="s">
        <v>2876</v>
      </c>
      <c r="X296" s="61" t="s">
        <v>1314</v>
      </c>
    </row>
    <row r="297" spans="1:24">
      <c r="A297" t="str">
        <f t="shared" si="11"/>
        <v>Thorwal Quake</v>
      </c>
      <c r="B297" s="261" t="s">
        <v>2881</v>
      </c>
      <c r="C297">
        <v>0</v>
      </c>
      <c r="E297" s="5">
        <v>0</v>
      </c>
      <c r="H297">
        <v>6</v>
      </c>
      <c r="I297" s="5">
        <v>1</v>
      </c>
      <c r="J297" s="5">
        <v>999</v>
      </c>
      <c r="K297" s="5">
        <v>10</v>
      </c>
      <c r="L297" s="5">
        <v>100</v>
      </c>
      <c r="M297" s="5">
        <v>10</v>
      </c>
      <c r="N297" s="5">
        <v>0</v>
      </c>
      <c r="P297" s="6" t="s">
        <v>2381</v>
      </c>
      <c r="X297" s="61" t="s">
        <v>2880</v>
      </c>
    </row>
    <row r="298" spans="1:24">
      <c r="A298" t="str">
        <f t="shared" si="11"/>
        <v>Goblin Ranger</v>
      </c>
      <c r="B298" s="261" t="s">
        <v>2885</v>
      </c>
      <c r="C298">
        <v>0</v>
      </c>
      <c r="E298" s="5">
        <v>1</v>
      </c>
      <c r="H298">
        <v>2</v>
      </c>
      <c r="I298" s="5">
        <v>1</v>
      </c>
      <c r="J298" s="5">
        <v>45</v>
      </c>
      <c r="K298" s="5">
        <v>4</v>
      </c>
      <c r="L298" s="5">
        <v>7</v>
      </c>
      <c r="M298" s="5">
        <v>5</v>
      </c>
      <c r="N298" s="5">
        <v>5</v>
      </c>
      <c r="P298" s="6" t="s">
        <v>744</v>
      </c>
      <c r="X298" s="61" t="s">
        <v>1314</v>
      </c>
    </row>
    <row r="299" spans="1:24">
      <c r="A299" t="str">
        <f t="shared" si="11"/>
        <v>Skelton Archer</v>
      </c>
      <c r="B299" s="11" t="s">
        <v>2894</v>
      </c>
      <c r="C299" s="5" t="s">
        <v>1356</v>
      </c>
      <c r="D299" s="5" t="s">
        <v>9</v>
      </c>
      <c r="E299" s="5">
        <f t="shared" ref="E299" si="13">HEX2DEC(D299)</f>
        <v>1</v>
      </c>
      <c r="F299" s="6" t="s">
        <v>128</v>
      </c>
      <c r="G299" s="6" t="s">
        <v>496</v>
      </c>
      <c r="H299" s="5" t="s">
        <v>10</v>
      </c>
      <c r="I299" s="5" t="s">
        <v>10</v>
      </c>
      <c r="J299" s="5">
        <v>52</v>
      </c>
      <c r="K299" s="5">
        <v>4</v>
      </c>
      <c r="L299" s="5">
        <v>7</v>
      </c>
      <c r="M299" s="5">
        <v>5</v>
      </c>
      <c r="N299" s="5">
        <v>2</v>
      </c>
      <c r="O299" s="6" t="s">
        <v>497</v>
      </c>
      <c r="P299" s="6" t="s">
        <v>744</v>
      </c>
      <c r="Q299" s="6" t="s">
        <v>135</v>
      </c>
      <c r="R299" s="6" t="s">
        <v>60</v>
      </c>
      <c r="S299" s="6"/>
      <c r="T299" s="6"/>
      <c r="U299" s="6"/>
      <c r="V299" s="6"/>
      <c r="W299" s="7"/>
      <c r="X299" s="61" t="s">
        <v>1319</v>
      </c>
    </row>
    <row r="300" spans="1:24">
      <c r="A300" t="str">
        <f t="shared" si="11"/>
        <v>ROGOBBO-01</v>
      </c>
      <c r="B300" s="261" t="s">
        <v>2905</v>
      </c>
      <c r="C300">
        <v>1</v>
      </c>
      <c r="E300" s="5">
        <v>4</v>
      </c>
      <c r="H300">
        <v>3</v>
      </c>
      <c r="I300" s="5">
        <v>2</v>
      </c>
      <c r="J300" s="5">
        <v>500</v>
      </c>
      <c r="K300" s="5">
        <v>15</v>
      </c>
      <c r="L300" s="5">
        <v>15</v>
      </c>
      <c r="M300" s="5">
        <v>5</v>
      </c>
      <c r="N300" s="5">
        <v>14</v>
      </c>
      <c r="P300" s="6" t="s">
        <v>559</v>
      </c>
      <c r="Q300" t="s">
        <v>2906</v>
      </c>
      <c r="R300" t="s">
        <v>2907</v>
      </c>
      <c r="S300" t="s">
        <v>42</v>
      </c>
      <c r="X300" s="61" t="s">
        <v>745</v>
      </c>
    </row>
    <row r="301" spans="1:24">
      <c r="A301" t="str">
        <f t="shared" si="11"/>
        <v>Hymns of Ashura</v>
      </c>
      <c r="B301" s="261" t="s">
        <v>2915</v>
      </c>
      <c r="C301">
        <v>0</v>
      </c>
      <c r="E301" s="5">
        <v>0</v>
      </c>
      <c r="H301">
        <v>6</v>
      </c>
      <c r="I301" s="5">
        <v>1</v>
      </c>
      <c r="J301" s="5">
        <v>999</v>
      </c>
      <c r="K301" s="5">
        <v>1</v>
      </c>
      <c r="L301" s="5">
        <v>1</v>
      </c>
      <c r="M301" s="5">
        <v>5</v>
      </c>
      <c r="N301" s="5">
        <v>1</v>
      </c>
      <c r="P301" s="6" t="s">
        <v>288</v>
      </c>
      <c r="X301" s="61" t="s">
        <v>2880</v>
      </c>
    </row>
    <row r="302" spans="1:24">
      <c r="A302" t="str">
        <f t="shared" si="11"/>
        <v>LargSkelton</v>
      </c>
      <c r="B302" s="11" t="s">
        <v>2920</v>
      </c>
      <c r="C302" s="5">
        <v>0</v>
      </c>
      <c r="D302" s="5" t="s">
        <v>10</v>
      </c>
      <c r="E302" s="5">
        <f t="shared" ref="E302" si="14">HEX2DEC(D302)</f>
        <v>2</v>
      </c>
      <c r="F302" s="6" t="s">
        <v>145</v>
      </c>
      <c r="G302" s="6" t="s">
        <v>509</v>
      </c>
      <c r="H302" s="5" t="s">
        <v>10</v>
      </c>
      <c r="I302" s="5">
        <v>1</v>
      </c>
      <c r="J302" s="5">
        <v>90</v>
      </c>
      <c r="K302" s="5">
        <v>12</v>
      </c>
      <c r="L302" s="5">
        <v>4</v>
      </c>
      <c r="M302" s="5">
        <v>8</v>
      </c>
      <c r="N302" s="5">
        <v>4</v>
      </c>
      <c r="O302" s="6" t="s">
        <v>510</v>
      </c>
      <c r="P302" s="6" t="s">
        <v>29</v>
      </c>
      <c r="Q302" s="6" t="s">
        <v>135</v>
      </c>
      <c r="R302" s="6" t="s">
        <v>60</v>
      </c>
      <c r="S302" s="6"/>
      <c r="T302" s="6"/>
      <c r="U302" s="6"/>
      <c r="V302" s="6"/>
      <c r="W302" s="7"/>
      <c r="X302" s="61" t="s">
        <v>1319</v>
      </c>
    </row>
  </sheetData>
  <autoFilter ref="A1:X299" xr:uid="{00000000-0009-0000-0000-000000000000}"/>
  <conditionalFormatting sqref="A2:A278 A287:A294 A296:A298 A280:A284 A300:A301">
    <cfRule type="notContainsBlanks" dxfId="25" priority="7">
      <formula>LEN(TRIM(A2))&gt;0</formula>
    </cfRule>
  </conditionalFormatting>
  <conditionalFormatting sqref="A285">
    <cfRule type="notContainsBlanks" dxfId="24" priority="6">
      <formula>LEN(TRIM(A285))&gt;0</formula>
    </cfRule>
  </conditionalFormatting>
  <conditionalFormatting sqref="A286">
    <cfRule type="notContainsBlanks" dxfId="23" priority="5">
      <formula>LEN(TRIM(A286))&gt;0</formula>
    </cfRule>
  </conditionalFormatting>
  <conditionalFormatting sqref="A295">
    <cfRule type="notContainsBlanks" dxfId="22" priority="4">
      <formula>LEN(TRIM(A295))&gt;0</formula>
    </cfRule>
  </conditionalFormatting>
  <conditionalFormatting sqref="A299">
    <cfRule type="notContainsBlanks" dxfId="21" priority="3">
      <formula>LEN(TRIM(A299))&gt;0</formula>
    </cfRule>
  </conditionalFormatting>
  <conditionalFormatting sqref="A279">
    <cfRule type="notContainsBlanks" dxfId="20" priority="2">
      <formula>LEN(TRIM(A279))&gt;0</formula>
    </cfRule>
  </conditionalFormatting>
  <conditionalFormatting sqref="A302">
    <cfRule type="notContainsBlanks" dxfId="0" priority="1">
      <formula>LEN(TRIM(A302))&gt;0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T56"/>
  <sheetViews>
    <sheetView topLeftCell="A25" workbookViewId="0">
      <selection activeCell="H56" sqref="H56"/>
    </sheetView>
  </sheetViews>
  <sheetFormatPr defaultRowHeight="15"/>
  <cols>
    <col min="2" max="2" width="10.5703125" bestFit="1" customWidth="1"/>
    <col min="3" max="3" width="9.140625" style="55"/>
    <col min="4" max="6" width="10.28515625" style="55" customWidth="1"/>
  </cols>
  <sheetData>
    <row r="1" spans="1:20">
      <c r="A1" s="128" t="s">
        <v>2440</v>
      </c>
      <c r="B1" s="114" t="s">
        <v>2441</v>
      </c>
      <c r="C1" s="114" t="s">
        <v>2442</v>
      </c>
      <c r="D1" s="114" t="s">
        <v>2443</v>
      </c>
      <c r="E1" s="114" t="s">
        <v>2656</v>
      </c>
      <c r="F1" s="114" t="s">
        <v>2657</v>
      </c>
      <c r="G1" s="114" t="s">
        <v>2655</v>
      </c>
      <c r="H1" s="114" t="s">
        <v>2452</v>
      </c>
      <c r="I1" s="114" t="s">
        <v>2444</v>
      </c>
      <c r="J1" s="114" t="s">
        <v>2453</v>
      </c>
      <c r="K1" s="114" t="s">
        <v>2445</v>
      </c>
      <c r="L1" s="114" t="s">
        <v>2454</v>
      </c>
      <c r="M1" s="114" t="s">
        <v>2446</v>
      </c>
      <c r="N1" s="114" t="s">
        <v>2455</v>
      </c>
      <c r="O1" s="114" t="s">
        <v>2447</v>
      </c>
      <c r="P1" s="114" t="s">
        <v>2456</v>
      </c>
      <c r="R1" s="90" t="s">
        <v>2853</v>
      </c>
      <c r="S1" s="90" t="s">
        <v>2854</v>
      </c>
      <c r="T1" s="90" t="s">
        <v>2855</v>
      </c>
    </row>
    <row r="2" spans="1:20">
      <c r="A2" s="129">
        <v>0</v>
      </c>
      <c r="B2" s="130" t="s">
        <v>1273</v>
      </c>
      <c r="C2" s="131" t="s">
        <v>471</v>
      </c>
      <c r="D2" s="131" t="s">
        <v>1274</v>
      </c>
      <c r="E2" s="131"/>
      <c r="F2" s="131"/>
      <c r="G2" s="130" t="s">
        <v>776</v>
      </c>
      <c r="H2" s="130">
        <f>VLOOKUP(G2,Monster!$B$1:$X$273,4,FALSE)</f>
        <v>1</v>
      </c>
      <c r="I2" s="130" t="s">
        <v>16</v>
      </c>
      <c r="J2" s="130">
        <f>VLOOKUP(I2,Monster!$B$1:$X$273,4,FALSE)</f>
        <v>5</v>
      </c>
      <c r="K2" s="130" t="s">
        <v>23</v>
      </c>
      <c r="L2" s="130">
        <f>VLOOKUP(K2,Monster!$B$1:$X$273,4,FALSE)</f>
        <v>6</v>
      </c>
      <c r="M2" s="130" t="s">
        <v>26</v>
      </c>
      <c r="N2" s="130">
        <f>VLOOKUP(M2,Monster!$B$1:$X$273,4,FALSE)</f>
        <v>10</v>
      </c>
      <c r="O2" s="130" t="s">
        <v>31</v>
      </c>
      <c r="P2" s="130">
        <f>VLOOKUP(O2,Monster!$B$1:$X$273,4,FALSE)</f>
        <v>11</v>
      </c>
      <c r="Q2" t="s">
        <v>2891</v>
      </c>
      <c r="R2">
        <v>1</v>
      </c>
    </row>
    <row r="3" spans="1:20">
      <c r="A3" s="132">
        <v>1</v>
      </c>
      <c r="B3" s="133" t="s">
        <v>1278</v>
      </c>
      <c r="C3" s="134" t="s">
        <v>471</v>
      </c>
      <c r="D3" s="134" t="s">
        <v>1274</v>
      </c>
      <c r="E3" s="134"/>
      <c r="F3" s="134"/>
      <c r="G3" s="133" t="s">
        <v>34</v>
      </c>
      <c r="H3" s="133">
        <f>VLOOKUP(G3,Monster!$B$1:$X$273,4,FALSE)</f>
        <v>2</v>
      </c>
      <c r="I3" s="133" t="s">
        <v>39</v>
      </c>
      <c r="J3" s="133">
        <f>VLOOKUP(I3,Monster!$B$1:$X$273,4,FALSE)</f>
        <v>6</v>
      </c>
      <c r="K3" s="133" t="s">
        <v>43</v>
      </c>
      <c r="L3" s="133">
        <f>VLOOKUP(K3,Monster!$B$1:$X$273,4,FALSE)</f>
        <v>9</v>
      </c>
      <c r="M3" s="133" t="s">
        <v>46</v>
      </c>
      <c r="N3" s="133">
        <f>VLOOKUP(M3,Monster!$B$1:$X$273,4,FALSE)</f>
        <v>10</v>
      </c>
      <c r="O3" s="133" t="s">
        <v>51</v>
      </c>
      <c r="P3" s="133">
        <f>VLOOKUP(O3,Monster!$B$1:$X$273,4,FALSE)</f>
        <v>11</v>
      </c>
    </row>
    <row r="4" spans="1:20">
      <c r="A4" s="135">
        <v>2</v>
      </c>
      <c r="B4" s="136" t="s">
        <v>1283</v>
      </c>
      <c r="C4" s="137" t="s">
        <v>471</v>
      </c>
      <c r="D4" s="137" t="s">
        <v>1274</v>
      </c>
      <c r="E4" s="137" t="s">
        <v>2660</v>
      </c>
      <c r="F4" s="137">
        <f>VLOOKUP(E4,Monster!$B$1:$X$273,4,FALSE)</f>
        <v>2</v>
      </c>
      <c r="G4" s="136" t="s">
        <v>56</v>
      </c>
      <c r="H4" s="136">
        <f>VLOOKUP(G4,Monster!$B$1:$X$273,4,FALSE)</f>
        <v>4</v>
      </c>
      <c r="I4" s="136" t="s">
        <v>2848</v>
      </c>
      <c r="J4" s="136">
        <f>VLOOKUP(I4,Monster!$B$1:$X$273,4,FALSE)</f>
        <v>5</v>
      </c>
      <c r="K4" s="136" t="s">
        <v>63</v>
      </c>
      <c r="L4" s="136">
        <f>VLOOKUP(K4,Monster!$B$1:$X$273,4,FALSE)</f>
        <v>7</v>
      </c>
      <c r="M4" s="136" t="s">
        <v>66</v>
      </c>
      <c r="N4" s="136">
        <f>VLOOKUP(M4,Monster!$B$1:$X$273,4,FALSE)</f>
        <v>10</v>
      </c>
      <c r="O4" s="136" t="s">
        <v>71</v>
      </c>
      <c r="P4" s="136">
        <f>VLOOKUP(O4,Monster!$B$1:$X$273,4,FALSE)</f>
        <v>11</v>
      </c>
    </row>
    <row r="5" spans="1:20">
      <c r="A5" s="140">
        <v>3</v>
      </c>
      <c r="B5" s="141" t="s">
        <v>1273</v>
      </c>
      <c r="C5" s="142" t="s">
        <v>112</v>
      </c>
      <c r="D5" s="142" t="s">
        <v>1287</v>
      </c>
      <c r="E5" s="142"/>
      <c r="F5" s="142"/>
      <c r="G5" s="141" t="s">
        <v>76</v>
      </c>
      <c r="H5" s="141">
        <f>VLOOKUP(G5,Monster!$B$1:$X$273,4,FALSE)</f>
        <v>2</v>
      </c>
      <c r="I5" s="141" t="s">
        <v>79</v>
      </c>
      <c r="J5" s="141">
        <f>VLOOKUP(I5,Monster!$B$1:$X$273,4,FALSE)</f>
        <v>3</v>
      </c>
      <c r="K5" s="141" t="s">
        <v>82</v>
      </c>
      <c r="L5" s="141">
        <f>VLOOKUP(K5,Monster!$B$1:$X$273,4,FALSE)</f>
        <v>7</v>
      </c>
      <c r="M5" s="141" t="s">
        <v>86</v>
      </c>
      <c r="N5" s="141">
        <f>VLOOKUP(M5,Monster!$B$1:$X$273,4,FALSE)</f>
        <v>10</v>
      </c>
      <c r="O5" s="141" t="s">
        <v>89</v>
      </c>
      <c r="P5" s="141">
        <f>VLOOKUP(O5,Monster!$B$1:$X$273,4,FALSE)</f>
        <v>11</v>
      </c>
      <c r="R5">
        <v>2</v>
      </c>
    </row>
    <row r="6" spans="1:20">
      <c r="A6" s="143">
        <v>4</v>
      </c>
      <c r="B6" s="144" t="s">
        <v>1278</v>
      </c>
      <c r="C6" s="145" t="s">
        <v>112</v>
      </c>
      <c r="D6" s="145" t="s">
        <v>1287</v>
      </c>
      <c r="E6" s="145"/>
      <c r="F6" s="145"/>
      <c r="G6" s="144" t="s">
        <v>92</v>
      </c>
      <c r="H6" s="144">
        <f>VLOOKUP(G6,Monster!$B$1:$X$273,4,FALSE)</f>
        <v>3</v>
      </c>
      <c r="I6" s="144" t="s">
        <v>96</v>
      </c>
      <c r="J6" s="144">
        <f>VLOOKUP(I6,Monster!$B$1:$X$273,4,FALSE)</f>
        <v>5</v>
      </c>
      <c r="K6" s="144" t="s">
        <v>99</v>
      </c>
      <c r="L6" s="144">
        <f>VLOOKUP(K6,Monster!$B$1:$X$273,4,FALSE)</f>
        <v>7</v>
      </c>
      <c r="M6" s="144" t="s">
        <v>102</v>
      </c>
      <c r="N6" s="144">
        <f>VLOOKUP(M6,Monster!$B$1:$X$273,4,FALSE)</f>
        <v>10</v>
      </c>
      <c r="O6" s="144" t="s">
        <v>106</v>
      </c>
      <c r="P6" s="144">
        <f>VLOOKUP(O6,Monster!$B$1:$X$273,4,FALSE)</f>
        <v>11</v>
      </c>
    </row>
    <row r="7" spans="1:20">
      <c r="A7" s="146">
        <v>5</v>
      </c>
      <c r="B7" s="147" t="s">
        <v>1283</v>
      </c>
      <c r="C7" s="148" t="s">
        <v>112</v>
      </c>
      <c r="D7" s="148" t="s">
        <v>1287</v>
      </c>
      <c r="E7" s="148" t="s">
        <v>2715</v>
      </c>
      <c r="F7" s="148">
        <f>VLOOKUP(E7,Monster!$B$1:$X$273,4,FALSE)</f>
        <v>2</v>
      </c>
      <c r="G7" s="147" t="s">
        <v>111</v>
      </c>
      <c r="H7" s="147">
        <f>VLOOKUP(G7,Monster!$B$1:$X$273,4,FALSE)</f>
        <v>4</v>
      </c>
      <c r="I7" s="147" t="s">
        <v>116</v>
      </c>
      <c r="J7" s="147">
        <f>VLOOKUP(I7,Monster!$B$1:$X$273,4,FALSE)</f>
        <v>7</v>
      </c>
      <c r="K7" s="147" t="s">
        <v>119</v>
      </c>
      <c r="L7" s="147">
        <f>VLOOKUP(K7,Monster!$B$1:$X$273,4,FALSE)</f>
        <v>8</v>
      </c>
      <c r="M7" s="147" t="s">
        <v>122</v>
      </c>
      <c r="N7" s="147">
        <f>VLOOKUP(M7,Monster!$B$1:$X$273,4,FALSE)</f>
        <v>10</v>
      </c>
      <c r="O7" s="147" t="s">
        <v>124</v>
      </c>
      <c r="P7" s="147">
        <f>VLOOKUP(O7,Monster!$B$1:$X$273,4,FALSE)</f>
        <v>11</v>
      </c>
    </row>
    <row r="8" spans="1:20">
      <c r="A8" s="151">
        <v>6</v>
      </c>
      <c r="B8" s="152" t="s">
        <v>1273</v>
      </c>
      <c r="C8" s="153" t="s">
        <v>181</v>
      </c>
      <c r="D8" s="153" t="s">
        <v>1298</v>
      </c>
      <c r="E8" s="153"/>
      <c r="F8" s="153"/>
      <c r="G8" s="152" t="s">
        <v>127</v>
      </c>
      <c r="H8" s="152">
        <f>VLOOKUP(G8,Monster!$B$1:$X$273,4,FALSE)</f>
        <v>2</v>
      </c>
      <c r="I8" s="152" t="s">
        <v>131</v>
      </c>
      <c r="J8" s="152">
        <f>VLOOKUP(I8,Monster!$B$1:$X$273,4,FALSE)</f>
        <v>4</v>
      </c>
      <c r="K8" s="152" t="s">
        <v>133</v>
      </c>
      <c r="L8" s="152">
        <f>VLOOKUP(K8,Monster!$B$1:$X$273,4,FALSE)</f>
        <v>6</v>
      </c>
      <c r="M8" s="152" t="s">
        <v>136</v>
      </c>
      <c r="N8" s="152">
        <f>VLOOKUP(M8,Monster!$B$1:$X$273,4,FALSE)</f>
        <v>10</v>
      </c>
      <c r="O8" s="152" t="s">
        <v>140</v>
      </c>
      <c r="P8" s="152">
        <f>VLOOKUP(O8,Monster!$B$1:$X$273,4,FALSE)</f>
        <v>11</v>
      </c>
      <c r="R8">
        <v>2</v>
      </c>
      <c r="S8">
        <v>2</v>
      </c>
    </row>
    <row r="9" spans="1:20">
      <c r="A9" s="154">
        <v>7</v>
      </c>
      <c r="B9" s="155" t="s">
        <v>1278</v>
      </c>
      <c r="C9" s="156" t="s">
        <v>181</v>
      </c>
      <c r="D9" s="156" t="s">
        <v>1298</v>
      </c>
      <c r="E9" s="156"/>
      <c r="F9" s="156"/>
      <c r="G9" s="155" t="s">
        <v>144</v>
      </c>
      <c r="H9" s="155">
        <f>VLOOKUP(G9,Monster!$B$1:$X$273,4,FALSE)</f>
        <v>3</v>
      </c>
      <c r="I9" s="155" t="s">
        <v>148</v>
      </c>
      <c r="J9" s="155">
        <f>VLOOKUP(I9,Monster!$B$1:$X$273,4,FALSE)</f>
        <v>5</v>
      </c>
      <c r="K9" s="155" t="s">
        <v>151</v>
      </c>
      <c r="L9" s="155">
        <f>VLOOKUP(K9,Monster!$B$1:$X$273,4,FALSE)</f>
        <v>8</v>
      </c>
      <c r="M9" s="155" t="s">
        <v>155</v>
      </c>
      <c r="N9" s="155">
        <f>VLOOKUP(M9,Monster!$B$1:$X$273,4,FALSE)</f>
        <v>10</v>
      </c>
      <c r="O9" s="155" t="s">
        <v>157</v>
      </c>
      <c r="P9" s="155">
        <f>VLOOKUP(O9,Monster!$B$1:$X$273,4,FALSE)</f>
        <v>11</v>
      </c>
      <c r="Q9" t="s">
        <v>2892</v>
      </c>
    </row>
    <row r="10" spans="1:20">
      <c r="A10" s="157">
        <v>8</v>
      </c>
      <c r="B10" s="158" t="s">
        <v>1283</v>
      </c>
      <c r="C10" s="159" t="s">
        <v>181</v>
      </c>
      <c r="D10" s="159" t="s">
        <v>1298</v>
      </c>
      <c r="E10" s="159" t="s">
        <v>2662</v>
      </c>
      <c r="F10" s="159">
        <f>VLOOKUP(E10,Monster!$B$1:$X$273,4,FALSE)</f>
        <v>1</v>
      </c>
      <c r="G10" s="158" t="s">
        <v>161</v>
      </c>
      <c r="H10" s="158">
        <f>VLOOKUP(G10,Monster!$B$1:$X$273,4,FALSE)</f>
        <v>4</v>
      </c>
      <c r="I10" s="158" t="s">
        <v>166</v>
      </c>
      <c r="J10" s="158">
        <f>VLOOKUP(I10,Monster!$B$1:$X$273,4,FALSE)</f>
        <v>7</v>
      </c>
      <c r="K10" s="158" t="s">
        <v>170</v>
      </c>
      <c r="L10" s="158">
        <f>VLOOKUP(K10,Monster!$B$1:$X$273,4,FALSE)</f>
        <v>9</v>
      </c>
      <c r="M10" s="158" t="s">
        <v>174</v>
      </c>
      <c r="N10" s="158">
        <f>VLOOKUP(M10,Monster!$B$1:$X$273,4,FALSE)</f>
        <v>10</v>
      </c>
      <c r="O10" s="158" t="s">
        <v>176</v>
      </c>
      <c r="P10" s="158">
        <f>VLOOKUP(O10,Monster!$B$1:$X$273,4,FALSE)</f>
        <v>11</v>
      </c>
    </row>
    <row r="11" spans="1:20">
      <c r="A11" s="161">
        <v>9</v>
      </c>
      <c r="B11" s="162" t="s">
        <v>1273</v>
      </c>
      <c r="C11" s="163" t="s">
        <v>167</v>
      </c>
      <c r="D11" s="163" t="s">
        <v>1307</v>
      </c>
      <c r="E11" s="163"/>
      <c r="F11" s="163"/>
      <c r="G11" s="162" t="s">
        <v>180</v>
      </c>
      <c r="H11" s="162">
        <f>VLOOKUP(G11,Monster!$B$1:$X$273,4,FALSE)</f>
        <v>1</v>
      </c>
      <c r="I11" s="162" t="s">
        <v>183</v>
      </c>
      <c r="J11" s="162">
        <f>VLOOKUP(I11,Monster!$B$1:$X$273,4,FALSE)</f>
        <v>4</v>
      </c>
      <c r="K11" s="162" t="s">
        <v>186</v>
      </c>
      <c r="L11" s="162">
        <f>VLOOKUP(K11,Monster!$B$1:$X$273,4,FALSE)</f>
        <v>7</v>
      </c>
      <c r="M11" s="162" t="s">
        <v>190</v>
      </c>
      <c r="N11" s="162">
        <f>VLOOKUP(M11,Monster!$B$1:$X$273,4,FALSE)</f>
        <v>10</v>
      </c>
      <c r="O11" s="162" t="s">
        <v>192</v>
      </c>
      <c r="P11" s="162">
        <f>VLOOKUP(O11,Monster!$B$1:$X$273,4,FALSE)</f>
        <v>11</v>
      </c>
    </row>
    <row r="12" spans="1:20">
      <c r="A12" s="164">
        <v>10</v>
      </c>
      <c r="B12" s="165" t="s">
        <v>1278</v>
      </c>
      <c r="C12" s="166" t="s">
        <v>167</v>
      </c>
      <c r="D12" s="166" t="s">
        <v>1307</v>
      </c>
      <c r="E12" s="166"/>
      <c r="F12" s="166"/>
      <c r="G12" s="165" t="s">
        <v>194</v>
      </c>
      <c r="H12" s="165">
        <f>VLOOKUP(G12,Monster!$B$1:$X$273,4,FALSE)</f>
        <v>2</v>
      </c>
      <c r="I12" s="165" t="s">
        <v>198</v>
      </c>
      <c r="J12" s="165">
        <f>VLOOKUP(I12,Monster!$B$1:$X$273,4,FALSE)</f>
        <v>5</v>
      </c>
      <c r="K12" s="165" t="s">
        <v>202</v>
      </c>
      <c r="L12" s="165">
        <f>VLOOKUP(K12,Monster!$B$1:$X$273,4,FALSE)</f>
        <v>6</v>
      </c>
      <c r="M12" s="165" t="s">
        <v>206</v>
      </c>
      <c r="N12" s="165">
        <f>VLOOKUP(M12,Monster!$B$1:$X$273,4,FALSE)</f>
        <v>10</v>
      </c>
      <c r="O12" s="165" t="s">
        <v>209</v>
      </c>
      <c r="P12" s="165">
        <f>VLOOKUP(O12,Monster!$B$1:$X$273,4,FALSE)</f>
        <v>11</v>
      </c>
      <c r="S12">
        <v>2</v>
      </c>
    </row>
    <row r="13" spans="1:20">
      <c r="A13" s="167">
        <v>11</v>
      </c>
      <c r="B13" s="168" t="s">
        <v>1283</v>
      </c>
      <c r="C13" s="169" t="s">
        <v>167</v>
      </c>
      <c r="D13" s="169" t="s">
        <v>1307</v>
      </c>
      <c r="E13" s="169" t="s">
        <v>2687</v>
      </c>
      <c r="F13" s="169">
        <f>VLOOKUP(E13,Monster!$B$1:$X$273,4,FALSE)</f>
        <v>2</v>
      </c>
      <c r="G13" s="168" t="s">
        <v>214</v>
      </c>
      <c r="H13" s="168">
        <f>VLOOKUP(G13,Monster!$B$1:$X$273,4,FALSE)</f>
        <v>4</v>
      </c>
      <c r="I13" s="168" t="s">
        <v>218</v>
      </c>
      <c r="J13" s="168">
        <f>VLOOKUP(I13,Monster!$B$1:$X$273,4,FALSE)</f>
        <v>6</v>
      </c>
      <c r="K13" s="168" t="s">
        <v>221</v>
      </c>
      <c r="L13" s="168">
        <f>VLOOKUP(K13,Monster!$B$1:$X$273,4,FALSE)</f>
        <v>8</v>
      </c>
      <c r="M13" s="168" t="s">
        <v>223</v>
      </c>
      <c r="N13" s="168">
        <f>VLOOKUP(M13,Monster!$B$1:$X$273,4,FALSE)</f>
        <v>10</v>
      </c>
      <c r="O13" s="168" t="s">
        <v>2879</v>
      </c>
      <c r="P13" s="168">
        <f>VLOOKUP(O13,Monster!$B$1:$X$273,4,FALSE)</f>
        <v>11</v>
      </c>
    </row>
    <row r="14" spans="1:20">
      <c r="A14" s="172">
        <v>12</v>
      </c>
      <c r="B14" s="173" t="s">
        <v>1273</v>
      </c>
      <c r="C14" s="174" t="s">
        <v>704</v>
      </c>
      <c r="D14" s="174" t="s">
        <v>1315</v>
      </c>
      <c r="E14" s="174"/>
      <c r="F14" s="174"/>
      <c r="G14" s="173" t="s">
        <v>227</v>
      </c>
      <c r="H14" s="173">
        <f>VLOOKUP(G14,Monster!$B$1:$X$273,4,FALSE)</f>
        <v>2</v>
      </c>
      <c r="I14" s="173" t="s">
        <v>232</v>
      </c>
      <c r="J14" s="173">
        <f>VLOOKUP(I14,Monster!$B$1:$X$273,4,FALSE)</f>
        <v>3</v>
      </c>
      <c r="K14" s="173" t="s">
        <v>235</v>
      </c>
      <c r="L14" s="173">
        <f>VLOOKUP(K14,Monster!$B$1:$X$273,4,FALSE)</f>
        <v>6</v>
      </c>
      <c r="M14" s="173" t="s">
        <v>239</v>
      </c>
      <c r="N14" s="173">
        <f>VLOOKUP(M14,Monster!$B$1:$X$273,4,FALSE)</f>
        <v>10</v>
      </c>
      <c r="O14" s="173" t="s">
        <v>242</v>
      </c>
      <c r="P14" s="173">
        <f>VLOOKUP(O14,Monster!$B$1:$X$273,4,FALSE)</f>
        <v>11</v>
      </c>
      <c r="R14">
        <v>2</v>
      </c>
    </row>
    <row r="15" spans="1:20">
      <c r="A15" s="175">
        <v>13</v>
      </c>
      <c r="B15" s="176" t="s">
        <v>1278</v>
      </c>
      <c r="C15" s="177" t="s">
        <v>704</v>
      </c>
      <c r="D15" s="177" t="s">
        <v>1315</v>
      </c>
      <c r="E15" s="177"/>
      <c r="F15" s="177"/>
      <c r="G15" s="176" t="s">
        <v>245</v>
      </c>
      <c r="H15" s="176">
        <f>VLOOKUP(G15,Monster!$B$1:$X$273,4,FALSE)</f>
        <v>2</v>
      </c>
      <c r="I15" s="176" t="s">
        <v>247</v>
      </c>
      <c r="J15" s="176">
        <f>VLOOKUP(I15,Monster!$B$1:$X$273,4,FALSE)</f>
        <v>6</v>
      </c>
      <c r="K15" s="176" t="s">
        <v>250</v>
      </c>
      <c r="L15" s="176">
        <f>VLOOKUP(K15,Monster!$B$1:$X$273,4,FALSE)</f>
        <v>8</v>
      </c>
      <c r="M15" s="176" t="s">
        <v>254</v>
      </c>
      <c r="N15" s="176">
        <f>VLOOKUP(M15,Monster!$B$1:$X$273,4,FALSE)</f>
        <v>10</v>
      </c>
      <c r="O15" s="176" t="s">
        <v>2886</v>
      </c>
      <c r="P15" s="176">
        <f>VLOOKUP(O15,Monster!$B$1:$X$273,4,FALSE)</f>
        <v>11</v>
      </c>
    </row>
    <row r="16" spans="1:20">
      <c r="A16" s="178">
        <v>14</v>
      </c>
      <c r="B16" s="179" t="s">
        <v>1283</v>
      </c>
      <c r="C16" s="180" t="s">
        <v>704</v>
      </c>
      <c r="D16" s="180" t="s">
        <v>1315</v>
      </c>
      <c r="E16" s="180"/>
      <c r="F16" s="180"/>
      <c r="G16" s="179" t="s">
        <v>260</v>
      </c>
      <c r="H16" s="179">
        <f>VLOOKUP(G16,Monster!$B$1:$X$273,4,FALSE)</f>
        <v>3</v>
      </c>
      <c r="I16" s="179" t="s">
        <v>263</v>
      </c>
      <c r="J16" s="179">
        <f>VLOOKUP(I16,Monster!$B$1:$X$273,4,FALSE)</f>
        <v>7</v>
      </c>
      <c r="K16" s="179" t="s">
        <v>265</v>
      </c>
      <c r="L16" s="179">
        <f>VLOOKUP(K16,Monster!$B$1:$X$273,4,FALSE)</f>
        <v>9</v>
      </c>
      <c r="M16" s="179" t="s">
        <v>270</v>
      </c>
      <c r="N16" s="179">
        <f>VLOOKUP(M16,Monster!$B$1:$X$273,4,FALSE)</f>
        <v>10</v>
      </c>
      <c r="O16" s="179" t="s">
        <v>273</v>
      </c>
      <c r="P16" s="179">
        <f>VLOOKUP(O16,Monster!$B$1:$X$273,4,FALSE)</f>
        <v>11</v>
      </c>
      <c r="T16">
        <v>3</v>
      </c>
    </row>
    <row r="17" spans="1:20">
      <c r="A17" s="183">
        <v>15</v>
      </c>
      <c r="B17" s="184" t="s">
        <v>1273</v>
      </c>
      <c r="C17" s="185" t="s">
        <v>1327</v>
      </c>
      <c r="D17" s="185" t="s">
        <v>1328</v>
      </c>
      <c r="E17" s="185"/>
      <c r="F17" s="185"/>
      <c r="G17" s="184" t="s">
        <v>275</v>
      </c>
      <c r="H17" s="184">
        <f>VLOOKUP(G17,Monster!$B$1:$X$273,4,FALSE)</f>
        <v>1</v>
      </c>
      <c r="I17" s="184" t="s">
        <v>278</v>
      </c>
      <c r="J17" s="184">
        <f>VLOOKUP(I17,Monster!$B$1:$X$273,4,FALSE)</f>
        <v>5</v>
      </c>
      <c r="K17" s="184" t="s">
        <v>280</v>
      </c>
      <c r="L17" s="184">
        <f>VLOOKUP(K17,Monster!$B$1:$X$273,4,FALSE)</f>
        <v>9</v>
      </c>
      <c r="M17" s="184" t="s">
        <v>284</v>
      </c>
      <c r="N17" s="184">
        <f>VLOOKUP(M17,Monster!$B$1:$X$273,4,FALSE)</f>
        <v>10</v>
      </c>
      <c r="O17" s="184" t="s">
        <v>286</v>
      </c>
      <c r="P17" s="184">
        <f>VLOOKUP(O17,Monster!$B$1:$X$273,4,FALSE)</f>
        <v>11</v>
      </c>
      <c r="Q17" t="s">
        <v>2893</v>
      </c>
    </row>
    <row r="18" spans="1:20">
      <c r="A18" s="186">
        <v>16</v>
      </c>
      <c r="B18" s="187" t="s">
        <v>1278</v>
      </c>
      <c r="C18" s="188" t="s">
        <v>1327</v>
      </c>
      <c r="D18" s="188" t="s">
        <v>1328</v>
      </c>
      <c r="E18" s="188"/>
      <c r="F18" s="188"/>
      <c r="G18" s="187" t="s">
        <v>289</v>
      </c>
      <c r="H18" s="187">
        <f>VLOOKUP(G18,Monster!$B$1:$X$273,4,FALSE)</f>
        <v>2</v>
      </c>
      <c r="I18" s="187" t="s">
        <v>291</v>
      </c>
      <c r="J18" s="187">
        <f>VLOOKUP(I18,Monster!$B$1:$X$273,4,FALSE)</f>
        <v>6</v>
      </c>
      <c r="K18" s="187" t="s">
        <v>293</v>
      </c>
      <c r="L18" s="187">
        <f>VLOOKUP(K18,Monster!$B$1:$X$273,4,FALSE)</f>
        <v>7</v>
      </c>
      <c r="M18" s="187" t="s">
        <v>295</v>
      </c>
      <c r="N18" s="187">
        <f>VLOOKUP(M18,Monster!$B$1:$X$273,4,FALSE)</f>
        <v>10</v>
      </c>
      <c r="O18" s="187" t="s">
        <v>2890</v>
      </c>
      <c r="P18" s="187">
        <f>VLOOKUP(O18,Monster!$B$1:$X$273,4,FALSE)</f>
        <v>11</v>
      </c>
    </row>
    <row r="19" spans="1:20">
      <c r="A19" s="189">
        <v>17</v>
      </c>
      <c r="B19" s="190" t="s">
        <v>1283</v>
      </c>
      <c r="C19" s="191" t="s">
        <v>1327</v>
      </c>
      <c r="D19" s="191" t="s">
        <v>1328</v>
      </c>
      <c r="E19" s="191" t="s">
        <v>2721</v>
      </c>
      <c r="F19" s="190">
        <f>VLOOKUP(E19,Monster!$B$1:$X$273,4,FALSE)</f>
        <v>2</v>
      </c>
      <c r="G19" s="190" t="s">
        <v>300</v>
      </c>
      <c r="H19" s="190">
        <f>VLOOKUP(G19,Monster!$B$1:$X$273,4,FALSE)</f>
        <v>4</v>
      </c>
      <c r="I19" s="190" t="s">
        <v>302</v>
      </c>
      <c r="J19" s="190">
        <f>VLOOKUP(I19,Monster!$B$1:$X$273,4,FALSE)</f>
        <v>5</v>
      </c>
      <c r="K19" s="190" t="s">
        <v>304</v>
      </c>
      <c r="L19" s="190">
        <f>VLOOKUP(K19,Monster!$B$1:$X$273,4,FALSE)</f>
        <v>8</v>
      </c>
      <c r="M19" s="190" t="s">
        <v>306</v>
      </c>
      <c r="N19" s="190">
        <f>VLOOKUP(M19,Monster!$B$1:$X$273,4,FALSE)</f>
        <v>10</v>
      </c>
      <c r="O19" s="190" t="s">
        <v>308</v>
      </c>
      <c r="P19" s="190">
        <f>VLOOKUP(O19,Monster!$B$1:$X$273,4,FALSE)</f>
        <v>11</v>
      </c>
    </row>
    <row r="20" spans="1:20">
      <c r="A20" s="194">
        <v>18</v>
      </c>
      <c r="B20" s="195" t="s">
        <v>1273</v>
      </c>
      <c r="C20" s="196" t="s">
        <v>11</v>
      </c>
      <c r="D20" s="196" t="s">
        <v>1332</v>
      </c>
      <c r="E20" s="196"/>
      <c r="F20" s="196"/>
      <c r="G20" s="195" t="s">
        <v>310</v>
      </c>
      <c r="H20" s="195">
        <f>VLOOKUP(G20,Monster!$B$1:$X$273,4,FALSE)</f>
        <v>1</v>
      </c>
      <c r="I20" s="195" t="s">
        <v>312</v>
      </c>
      <c r="J20" s="195">
        <f>VLOOKUP(I20,Monster!$B$1:$X$273,4,FALSE)</f>
        <v>4</v>
      </c>
      <c r="K20" s="195" t="s">
        <v>314</v>
      </c>
      <c r="L20" s="195">
        <f>VLOOKUP(K20,Monster!$B$1:$X$273,4,FALSE)</f>
        <v>6</v>
      </c>
      <c r="M20" s="195" t="s">
        <v>317</v>
      </c>
      <c r="N20" s="195">
        <f>VLOOKUP(M20,Monster!$B$1:$X$273,4,FALSE)</f>
        <v>10</v>
      </c>
      <c r="O20" s="195" t="s">
        <v>319</v>
      </c>
      <c r="P20" s="195">
        <f>VLOOKUP(O20,Monster!$B$1:$X$273,4,FALSE)</f>
        <v>11</v>
      </c>
      <c r="R20">
        <v>1</v>
      </c>
    </row>
    <row r="21" spans="1:20">
      <c r="A21" s="197">
        <v>19</v>
      </c>
      <c r="B21" s="198" t="s">
        <v>1278</v>
      </c>
      <c r="C21" s="199" t="s">
        <v>11</v>
      </c>
      <c r="D21" s="199" t="s">
        <v>1332</v>
      </c>
      <c r="E21" s="199"/>
      <c r="F21" s="199"/>
      <c r="G21" s="198" t="s">
        <v>321</v>
      </c>
      <c r="H21" s="198">
        <f>VLOOKUP(G21,Monster!$B$1:$X$273,4,FALSE)</f>
        <v>3</v>
      </c>
      <c r="I21" s="198" t="s">
        <v>323</v>
      </c>
      <c r="J21" s="198">
        <f>VLOOKUP(I21,Monster!$B$1:$X$273,4,FALSE)</f>
        <v>6</v>
      </c>
      <c r="K21" s="198" t="s">
        <v>326</v>
      </c>
      <c r="L21" s="198">
        <f>VLOOKUP(K21,Monster!$B$1:$X$273,4,FALSE)</f>
        <v>8</v>
      </c>
      <c r="M21" s="198" t="s">
        <v>328</v>
      </c>
      <c r="N21" s="198">
        <f>VLOOKUP(M21,Monster!$B$1:$X$273,4,FALSE)</f>
        <v>10</v>
      </c>
      <c r="O21" s="198" t="s">
        <v>330</v>
      </c>
      <c r="P21" s="198">
        <f>VLOOKUP(O21,Monster!$B$1:$X$273,4,FALSE)</f>
        <v>11</v>
      </c>
    </row>
    <row r="22" spans="1:20">
      <c r="A22" s="200">
        <v>20</v>
      </c>
      <c r="B22" s="201" t="s">
        <v>1283</v>
      </c>
      <c r="C22" s="202" t="s">
        <v>11</v>
      </c>
      <c r="D22" s="202" t="s">
        <v>1332</v>
      </c>
      <c r="E22" s="202" t="s">
        <v>332</v>
      </c>
      <c r="F22" s="202">
        <f>VLOOKUP(E22,Monster!$B$1:$X$273,4,FALSE)</f>
        <v>3</v>
      </c>
      <c r="G22" s="201" t="s">
        <v>335</v>
      </c>
      <c r="H22" s="201">
        <f>VLOOKUP(G22,Monster!$B$1:$X$273,4,FALSE)</f>
        <v>5</v>
      </c>
      <c r="I22" s="201" t="s">
        <v>337</v>
      </c>
      <c r="J22" s="201">
        <f>VLOOKUP(I22,Monster!$B$1:$X$273,4,FALSE)</f>
        <v>8</v>
      </c>
      <c r="K22" s="201" t="s">
        <v>2722</v>
      </c>
      <c r="L22" s="201">
        <f>VLOOKUP(K22,Monster!$B$1:$X$273,4,FALSE)</f>
        <v>9</v>
      </c>
      <c r="M22" s="201" t="s">
        <v>339</v>
      </c>
      <c r="N22" s="201">
        <f>VLOOKUP(M22,Monster!$B$1:$X$273,4,FALSE)</f>
        <v>10</v>
      </c>
      <c r="O22" s="201" t="s">
        <v>341</v>
      </c>
      <c r="P22" s="201">
        <f>VLOOKUP(O22,Monster!$B$1:$X$273,4,FALSE)</f>
        <v>11</v>
      </c>
      <c r="T22">
        <v>1</v>
      </c>
    </row>
    <row r="23" spans="1:20">
      <c r="A23" s="205">
        <v>21</v>
      </c>
      <c r="B23" s="206" t="s">
        <v>1273</v>
      </c>
      <c r="C23" s="207" t="s">
        <v>14</v>
      </c>
      <c r="D23" s="207" t="s">
        <v>1337</v>
      </c>
      <c r="E23" s="207"/>
      <c r="F23" s="207"/>
      <c r="G23" s="206" t="s">
        <v>343</v>
      </c>
      <c r="H23" s="206">
        <f>VLOOKUP(G23,Monster!$B$1:$X$273,4,FALSE)</f>
        <v>2</v>
      </c>
      <c r="I23" s="206" t="s">
        <v>347</v>
      </c>
      <c r="J23" s="206">
        <f>VLOOKUP(I23,Monster!$B$1:$X$273,4,FALSE)</f>
        <v>4</v>
      </c>
      <c r="K23" s="206" t="s">
        <v>349</v>
      </c>
      <c r="L23" s="206">
        <f>VLOOKUP(K23,Monster!$B$1:$X$273,4,FALSE)</f>
        <v>7</v>
      </c>
      <c r="M23" s="206" t="s">
        <v>351</v>
      </c>
      <c r="N23" s="206">
        <f>VLOOKUP(M23,Monster!$B$1:$X$273,4,FALSE)</f>
        <v>10</v>
      </c>
      <c r="O23" s="206" t="s">
        <v>353</v>
      </c>
      <c r="P23" s="206">
        <f>VLOOKUP(O23,Monster!$B$1:$X$273,4,FALSE)</f>
        <v>11</v>
      </c>
      <c r="S23">
        <v>2</v>
      </c>
    </row>
    <row r="24" spans="1:20">
      <c r="A24" s="208">
        <v>22</v>
      </c>
      <c r="B24" s="209" t="s">
        <v>1278</v>
      </c>
      <c r="C24" s="210" t="s">
        <v>14</v>
      </c>
      <c r="D24" s="210" t="s">
        <v>1337</v>
      </c>
      <c r="E24" s="210"/>
      <c r="F24" s="210"/>
      <c r="G24" s="209" t="s">
        <v>355</v>
      </c>
      <c r="H24" s="209">
        <f>VLOOKUP(G24,Monster!$B$1:$X$273,4,FALSE)</f>
        <v>2</v>
      </c>
      <c r="I24" s="209" t="s">
        <v>241</v>
      </c>
      <c r="J24" s="209">
        <f>VLOOKUP(I24,Monster!$B$1:$X$273,4,FALSE)</f>
        <v>5</v>
      </c>
      <c r="K24" s="209" t="s">
        <v>359</v>
      </c>
      <c r="L24" s="209">
        <f>VLOOKUP(K24,Monster!$B$1:$X$273,4,FALSE)</f>
        <v>9</v>
      </c>
      <c r="M24" s="209" t="s">
        <v>363</v>
      </c>
      <c r="N24" s="209">
        <f>VLOOKUP(M24,Monster!$B$1:$X$273,4,FALSE)</f>
        <v>10</v>
      </c>
      <c r="O24" s="209" t="s">
        <v>365</v>
      </c>
      <c r="P24" s="209">
        <f>VLOOKUP(O24,Monster!$B$1:$X$273,4,FALSE)</f>
        <v>11</v>
      </c>
    </row>
    <row r="25" spans="1:20">
      <c r="A25" s="211">
        <v>23</v>
      </c>
      <c r="B25" s="212" t="s">
        <v>1283</v>
      </c>
      <c r="C25" s="213" t="s">
        <v>14</v>
      </c>
      <c r="D25" s="213" t="s">
        <v>1337</v>
      </c>
      <c r="E25" s="213" t="s">
        <v>2664</v>
      </c>
      <c r="F25" s="213">
        <f>VLOOKUP(E25,Monster!$B$1:$X$273,4,FALSE)</f>
        <v>2</v>
      </c>
      <c r="G25" s="212" t="s">
        <v>367</v>
      </c>
      <c r="H25" s="212">
        <f>VLOOKUP(G25,Monster!$B$1:$X$273,4,FALSE)</f>
        <v>4</v>
      </c>
      <c r="I25" s="212" t="s">
        <v>370</v>
      </c>
      <c r="J25" s="212">
        <f>VLOOKUP(I25,Monster!$B$1:$X$273,4,FALSE)</f>
        <v>5</v>
      </c>
      <c r="K25" s="212" t="s">
        <v>372</v>
      </c>
      <c r="L25" s="212">
        <f>VLOOKUP(K25,Monster!$B$1:$X$273,4,FALSE)</f>
        <v>9</v>
      </c>
      <c r="M25" s="212" t="s">
        <v>374</v>
      </c>
      <c r="N25" s="212">
        <f>VLOOKUP(M25,Monster!$B$1:$X$273,4,FALSE)</f>
        <v>10</v>
      </c>
      <c r="O25" s="212" t="s">
        <v>376</v>
      </c>
      <c r="P25" s="212">
        <f>VLOOKUP(O25,Monster!$B$1:$X$273,4,FALSE)</f>
        <v>11</v>
      </c>
      <c r="Q25" t="s">
        <v>2891</v>
      </c>
    </row>
    <row r="26" spans="1:20">
      <c r="A26" s="216">
        <v>24</v>
      </c>
      <c r="B26" s="217" t="s">
        <v>1273</v>
      </c>
      <c r="C26" s="218" t="s">
        <v>1343</v>
      </c>
      <c r="D26" s="218" t="s">
        <v>1344</v>
      </c>
      <c r="E26" s="218"/>
      <c r="F26" s="218"/>
      <c r="G26" s="217" t="s">
        <v>378</v>
      </c>
      <c r="H26" s="217">
        <f>VLOOKUP(G26,Monster!$B$1:$X$273,4,FALSE)</f>
        <v>1</v>
      </c>
      <c r="I26" s="217" t="s">
        <v>381</v>
      </c>
      <c r="J26" s="217">
        <v>4</v>
      </c>
      <c r="K26" s="217" t="s">
        <v>384</v>
      </c>
      <c r="L26" s="217">
        <f>VLOOKUP(K26,Monster!$B$1:$X$273,4,FALSE)</f>
        <v>8</v>
      </c>
      <c r="M26" s="217" t="s">
        <v>386</v>
      </c>
      <c r="N26" s="217">
        <f>VLOOKUP(M26,Monster!$B$1:$X$273,4,FALSE)</f>
        <v>10</v>
      </c>
      <c r="O26" s="217" t="s">
        <v>389</v>
      </c>
      <c r="P26" s="217">
        <f>VLOOKUP(O26,Monster!$B$1:$X$273,4,FALSE)</f>
        <v>11</v>
      </c>
      <c r="R26">
        <v>1</v>
      </c>
      <c r="S26">
        <v>1</v>
      </c>
    </row>
    <row r="27" spans="1:20">
      <c r="A27" s="219">
        <v>25</v>
      </c>
      <c r="B27" s="220" t="s">
        <v>1278</v>
      </c>
      <c r="C27" s="221" t="s">
        <v>1343</v>
      </c>
      <c r="D27" s="221" t="s">
        <v>1344</v>
      </c>
      <c r="E27" s="221"/>
      <c r="F27" s="221"/>
      <c r="G27" s="220" t="s">
        <v>391</v>
      </c>
      <c r="H27" s="220">
        <f>VLOOKUP(G27,Monster!$B$1:$X$273,4,FALSE)</f>
        <v>3</v>
      </c>
      <c r="I27" s="220" t="s">
        <v>395</v>
      </c>
      <c r="J27" s="220">
        <f>VLOOKUP(I27,Monster!$B$1:$X$273,4,FALSE)</f>
        <v>4</v>
      </c>
      <c r="K27" s="220" t="s">
        <v>397</v>
      </c>
      <c r="L27" s="220">
        <f>VLOOKUP(K27,Monster!$B$1:$X$273,4,FALSE)</f>
        <v>8</v>
      </c>
      <c r="M27" s="220" t="s">
        <v>400</v>
      </c>
      <c r="N27" s="220">
        <f>VLOOKUP(M27,Monster!$B$1:$X$273,4,FALSE)</f>
        <v>10</v>
      </c>
      <c r="O27" s="220" t="s">
        <v>403</v>
      </c>
      <c r="P27" s="220">
        <f>VLOOKUP(O27,Monster!$B$1:$X$273,4,FALSE)</f>
        <v>11</v>
      </c>
      <c r="S27">
        <v>3</v>
      </c>
      <c r="T27">
        <v>3</v>
      </c>
    </row>
    <row r="28" spans="1:20">
      <c r="A28" s="222">
        <v>26</v>
      </c>
      <c r="B28" s="223" t="s">
        <v>1283</v>
      </c>
      <c r="C28" s="224" t="s">
        <v>1343</v>
      </c>
      <c r="D28" s="224" t="s">
        <v>1344</v>
      </c>
      <c r="E28" s="224" t="s">
        <v>2663</v>
      </c>
      <c r="F28" s="224">
        <f>VLOOKUP(E28,Monster!$B$1:$X$273,4,FALSE)</f>
        <v>2</v>
      </c>
      <c r="G28" s="223" t="s">
        <v>405</v>
      </c>
      <c r="H28" s="223">
        <f>VLOOKUP(G28,Monster!$B$1:$X$273,4,FALSE)</f>
        <v>4</v>
      </c>
      <c r="I28" s="223" t="s">
        <v>408</v>
      </c>
      <c r="J28" s="223">
        <f>VLOOKUP(I28,Monster!$B$1:$X$273,4,FALSE)</f>
        <v>6</v>
      </c>
      <c r="K28" s="223" t="s">
        <v>410</v>
      </c>
      <c r="L28" s="223">
        <f>VLOOKUP(K28,Monster!$B$1:$X$273,4,FALSE)</f>
        <v>9</v>
      </c>
      <c r="M28" s="223" t="s">
        <v>413</v>
      </c>
      <c r="N28" s="223">
        <f>VLOOKUP(M28,Monster!$B$1:$X$273,4,FALSE)</f>
        <v>10</v>
      </c>
      <c r="O28" s="223" t="s">
        <v>415</v>
      </c>
      <c r="P28" s="223">
        <f>VLOOKUP(O28,Monster!$B$1:$X$273,4,FALSE)</f>
        <v>11</v>
      </c>
    </row>
    <row r="29" spans="1:20">
      <c r="A29" s="226">
        <v>27</v>
      </c>
      <c r="B29" s="227" t="s">
        <v>1273</v>
      </c>
      <c r="C29" s="228" t="s">
        <v>145</v>
      </c>
      <c r="D29" s="228" t="s">
        <v>1346</v>
      </c>
      <c r="E29" s="228"/>
      <c r="F29" s="228"/>
      <c r="G29" s="227" t="s">
        <v>417</v>
      </c>
      <c r="H29" s="227">
        <f>VLOOKUP(G29,Monster!$B$1:$X$273,4,FALSE)</f>
        <v>1</v>
      </c>
      <c r="I29" s="227" t="s">
        <v>419</v>
      </c>
      <c r="J29" s="227">
        <f>VLOOKUP(I29,Monster!$B$1:$X$273,4,FALSE)</f>
        <v>5</v>
      </c>
      <c r="K29" s="227" t="s">
        <v>422</v>
      </c>
      <c r="L29" s="227">
        <f>VLOOKUP(K29,Monster!$B$1:$X$273,4,FALSE)</f>
        <v>7</v>
      </c>
      <c r="M29" s="227" t="s">
        <v>424</v>
      </c>
      <c r="N29" s="227">
        <f>VLOOKUP(M29,Monster!$B$1:$X$273,4,FALSE)</f>
        <v>10</v>
      </c>
      <c r="O29" s="227" t="s">
        <v>426</v>
      </c>
      <c r="P29" s="227">
        <f>VLOOKUP(O29,Monster!$B$1:$X$273,4,FALSE)</f>
        <v>11</v>
      </c>
      <c r="Q29" t="s">
        <v>2891</v>
      </c>
      <c r="R29">
        <v>1</v>
      </c>
    </row>
    <row r="30" spans="1:20">
      <c r="A30" s="229">
        <v>28</v>
      </c>
      <c r="B30" s="230" t="s">
        <v>1278</v>
      </c>
      <c r="C30" s="231" t="s">
        <v>145</v>
      </c>
      <c r="D30" s="231" t="s">
        <v>1346</v>
      </c>
      <c r="E30" s="231"/>
      <c r="F30" s="231"/>
      <c r="G30" s="230" t="s">
        <v>430</v>
      </c>
      <c r="H30" s="230">
        <f>VLOOKUP(G30,Monster!$B$1:$X$273,4,FALSE)</f>
        <v>2</v>
      </c>
      <c r="I30" s="230" t="s">
        <v>433</v>
      </c>
      <c r="J30" s="230">
        <f>VLOOKUP(I30,Monster!$B$1:$X$273,4,FALSE)</f>
        <v>5</v>
      </c>
      <c r="K30" s="230" t="s">
        <v>435</v>
      </c>
      <c r="L30" s="230">
        <f>VLOOKUP(K30,Monster!$B$1:$X$273,4,FALSE)</f>
        <v>8</v>
      </c>
      <c r="M30" s="230" t="s">
        <v>437</v>
      </c>
      <c r="N30" s="230">
        <f>VLOOKUP(M30,Monster!$B$1:$X$273,4,FALSE)</f>
        <v>10</v>
      </c>
      <c r="O30" s="230" t="s">
        <v>440</v>
      </c>
      <c r="P30" s="230">
        <f>VLOOKUP(O30,Monster!$B$1:$X$273,4,FALSE)</f>
        <v>11</v>
      </c>
      <c r="S30">
        <v>2</v>
      </c>
    </row>
    <row r="31" spans="1:20">
      <c r="A31" s="232">
        <v>29</v>
      </c>
      <c r="B31" s="233" t="s">
        <v>1283</v>
      </c>
      <c r="C31" s="234" t="s">
        <v>145</v>
      </c>
      <c r="D31" s="234" t="s">
        <v>1346</v>
      </c>
      <c r="E31" s="234" t="s">
        <v>2847</v>
      </c>
      <c r="F31" s="234">
        <f>VLOOKUP(E31,Monster!$B$1:$X$273,4,FALSE)</f>
        <v>3</v>
      </c>
      <c r="G31" s="233" t="s">
        <v>443</v>
      </c>
      <c r="H31" s="233">
        <f>VLOOKUP(G31,Monster!$B$1:$X$273,4,FALSE)</f>
        <v>4</v>
      </c>
      <c r="I31" s="233" t="s">
        <v>446</v>
      </c>
      <c r="J31" s="233">
        <f>VLOOKUP(I31,Monster!$B$1:$X$273,4,FALSE)</f>
        <v>8</v>
      </c>
      <c r="K31" s="233" t="s">
        <v>448</v>
      </c>
      <c r="L31" s="233">
        <f>VLOOKUP(K31,Monster!$B$1:$X$273,4,FALSE)</f>
        <v>9</v>
      </c>
      <c r="M31" s="233" t="s">
        <v>451</v>
      </c>
      <c r="N31" s="233">
        <f>VLOOKUP(M31,Monster!$B$1:$X$273,4,FALSE)</f>
        <v>10</v>
      </c>
      <c r="O31" s="233" t="s">
        <v>454</v>
      </c>
      <c r="P31" s="233">
        <f>VLOOKUP(O31,Monster!$B$1:$X$273,4,FALSE)</f>
        <v>11</v>
      </c>
      <c r="T31">
        <v>3</v>
      </c>
    </row>
    <row r="32" spans="1:20">
      <c r="A32" s="237">
        <v>30</v>
      </c>
      <c r="B32" s="238" t="s">
        <v>1273</v>
      </c>
      <c r="C32" s="239" t="s">
        <v>199</v>
      </c>
      <c r="D32" s="239" t="s">
        <v>1347</v>
      </c>
      <c r="E32" s="239"/>
      <c r="F32" s="239"/>
      <c r="G32" s="238" t="s">
        <v>457</v>
      </c>
      <c r="H32" s="238">
        <f>VLOOKUP(G32,Monster!$B$1:$X$273,4,FALSE)</f>
        <v>1</v>
      </c>
      <c r="I32" s="238" t="s">
        <v>460</v>
      </c>
      <c r="J32" s="238">
        <f>VLOOKUP(I32,Monster!$B$1:$X$273,4,FALSE)</f>
        <v>3</v>
      </c>
      <c r="K32" s="238" t="s">
        <v>462</v>
      </c>
      <c r="L32" s="238">
        <f>VLOOKUP(K32,Monster!$B$1:$X$273,4,FALSE)</f>
        <v>6</v>
      </c>
      <c r="M32" s="238" t="s">
        <v>466</v>
      </c>
      <c r="N32" s="238">
        <f>VLOOKUP(M32,Monster!$B$1:$X$273,4,FALSE)</f>
        <v>10</v>
      </c>
      <c r="O32" s="238" t="s">
        <v>468</v>
      </c>
      <c r="P32" s="238">
        <f>VLOOKUP(O32,Monster!$B$1:$X$273,4,FALSE)</f>
        <v>11</v>
      </c>
    </row>
    <row r="33" spans="1:20">
      <c r="A33" s="240">
        <v>31</v>
      </c>
      <c r="B33" s="241" t="s">
        <v>1278</v>
      </c>
      <c r="C33" s="242" t="s">
        <v>199</v>
      </c>
      <c r="D33" s="242" t="s">
        <v>1347</v>
      </c>
      <c r="E33" s="242"/>
      <c r="F33" s="242"/>
      <c r="G33" s="241" t="s">
        <v>470</v>
      </c>
      <c r="H33" s="241">
        <f>VLOOKUP(G33,Monster!$B$1:$X$273,4,FALSE)</f>
        <v>3</v>
      </c>
      <c r="I33" s="241" t="s">
        <v>473</v>
      </c>
      <c r="J33" s="241">
        <f>VLOOKUP(I33,Monster!$B$1:$X$273,4,FALSE)</f>
        <v>7</v>
      </c>
      <c r="K33" s="241" t="s">
        <v>475</v>
      </c>
      <c r="L33" s="241">
        <f>VLOOKUP(K33,Monster!$B$1:$X$273,4,FALSE)</f>
        <v>8</v>
      </c>
      <c r="M33" s="241" t="s">
        <v>478</v>
      </c>
      <c r="N33" s="241">
        <f>VLOOKUP(M33,Monster!$B$1:$X$273,4,FALSE)</f>
        <v>10</v>
      </c>
      <c r="O33" s="241" t="s">
        <v>481</v>
      </c>
      <c r="P33" s="241">
        <f>VLOOKUP(O33,Monster!$B$1:$X$273,4,FALSE)</f>
        <v>11</v>
      </c>
      <c r="R33">
        <v>1</v>
      </c>
      <c r="S33">
        <v>1</v>
      </c>
    </row>
    <row r="34" spans="1:20">
      <c r="A34" s="243">
        <v>32</v>
      </c>
      <c r="B34" s="244" t="s">
        <v>1283</v>
      </c>
      <c r="C34" s="245" t="s">
        <v>199</v>
      </c>
      <c r="D34" s="245" t="s">
        <v>1347</v>
      </c>
      <c r="E34" s="245" t="s">
        <v>2658</v>
      </c>
      <c r="F34" s="245">
        <f>VLOOKUP(E34,Monster!$B$1:$X$273,4,FALSE)</f>
        <v>3</v>
      </c>
      <c r="G34" s="244" t="s">
        <v>484</v>
      </c>
      <c r="H34" s="244">
        <f>VLOOKUP(G34,Monster!$B$1:$X$273,4,FALSE)</f>
        <v>5</v>
      </c>
      <c r="I34" s="244" t="s">
        <v>487</v>
      </c>
      <c r="J34" s="244">
        <f>VLOOKUP(I34,Monster!$B$1:$X$273,4,FALSE)</f>
        <v>7</v>
      </c>
      <c r="K34" s="244" t="s">
        <v>489</v>
      </c>
      <c r="L34" s="244">
        <f>VLOOKUP(K34,Monster!$B$1:$X$273,4,FALSE)</f>
        <v>9</v>
      </c>
      <c r="M34" s="244" t="s">
        <v>491</v>
      </c>
      <c r="N34" s="244">
        <f>VLOOKUP(M34,Monster!$B$1:$X$273,4,FALSE)</f>
        <v>10</v>
      </c>
      <c r="O34" s="244" t="s">
        <v>493</v>
      </c>
      <c r="P34" s="244">
        <f>VLOOKUP(O34,Monster!$B$1:$X$273,4,FALSE)</f>
        <v>11</v>
      </c>
    </row>
    <row r="35" spans="1:20">
      <c r="A35" s="248">
        <v>33</v>
      </c>
      <c r="B35" s="249" t="s">
        <v>1273</v>
      </c>
      <c r="C35" s="250" t="s">
        <v>471</v>
      </c>
      <c r="D35" s="250" t="s">
        <v>1274</v>
      </c>
      <c r="E35" s="250"/>
      <c r="F35" s="250"/>
      <c r="G35" s="249" t="s">
        <v>495</v>
      </c>
      <c r="H35" s="249">
        <f>VLOOKUP(G35,Monster!$B$1:$X$273,4,FALSE)</f>
        <v>1</v>
      </c>
      <c r="I35" s="249" t="s">
        <v>498</v>
      </c>
      <c r="J35" s="249">
        <f>VLOOKUP(I35,Monster!$B$1:$X$273,4,FALSE)</f>
        <v>2</v>
      </c>
      <c r="K35" s="249" t="s">
        <v>500</v>
      </c>
      <c r="L35" s="249">
        <f>VLOOKUP(K35,Monster!$B$1:$X$273,4,FALSE)</f>
        <v>6</v>
      </c>
      <c r="M35" s="249" t="s">
        <v>504</v>
      </c>
      <c r="N35" s="249">
        <f>VLOOKUP(M35,Monster!$B$1:$X$273,4,FALSE)</f>
        <v>10</v>
      </c>
      <c r="O35" s="249" t="s">
        <v>506</v>
      </c>
      <c r="P35" s="249">
        <f>VLOOKUP(O35,Monster!$B$1:$X$273,4,FALSE)</f>
        <v>11</v>
      </c>
      <c r="R35">
        <v>2</v>
      </c>
      <c r="S35">
        <v>2</v>
      </c>
    </row>
    <row r="36" spans="1:20">
      <c r="A36" s="251">
        <v>34</v>
      </c>
      <c r="B36" s="252" t="s">
        <v>1278</v>
      </c>
      <c r="C36" s="253" t="s">
        <v>471</v>
      </c>
      <c r="D36" s="253" t="s">
        <v>1274</v>
      </c>
      <c r="E36" s="253"/>
      <c r="F36" s="253"/>
      <c r="G36" s="252" t="s">
        <v>508</v>
      </c>
      <c r="H36" s="252">
        <f>VLOOKUP(G36,Monster!$B$1:$X$273,4,FALSE)</f>
        <v>2</v>
      </c>
      <c r="I36" s="252" t="s">
        <v>511</v>
      </c>
      <c r="J36" s="252">
        <f>VLOOKUP(I36,Monster!$B$1:$X$273,4,FALSE)</f>
        <v>4</v>
      </c>
      <c r="K36" s="252" t="s">
        <v>513</v>
      </c>
      <c r="L36" s="252">
        <f>VLOOKUP(K36,Monster!$B$1:$X$273,4,FALSE)</f>
        <v>8</v>
      </c>
      <c r="M36" s="252" t="s">
        <v>515</v>
      </c>
      <c r="N36" s="252">
        <f>VLOOKUP(M36,Monster!$B$1:$X$273,4,FALSE)</f>
        <v>10</v>
      </c>
      <c r="O36" s="252" t="s">
        <v>518</v>
      </c>
      <c r="P36" s="252">
        <f>VLOOKUP(O36,Monster!$B$1:$X$273,4,FALSE)</f>
        <v>11</v>
      </c>
    </row>
    <row r="37" spans="1:20">
      <c r="A37" s="254">
        <v>35</v>
      </c>
      <c r="B37" s="255" t="s">
        <v>1283</v>
      </c>
      <c r="C37" s="256" t="s">
        <v>471</v>
      </c>
      <c r="D37" s="256" t="s">
        <v>1274</v>
      </c>
      <c r="E37" s="256" t="s">
        <v>2659</v>
      </c>
      <c r="F37" s="256">
        <f>VLOOKUP(E37,Monster!$B$1:$X$273,4,FALSE)</f>
        <v>3</v>
      </c>
      <c r="G37" s="255" t="s">
        <v>520</v>
      </c>
      <c r="H37" s="255">
        <f>VLOOKUP(G37,Monster!$B$1:$X$273,4,FALSE)</f>
        <v>5</v>
      </c>
      <c r="I37" s="255" t="s">
        <v>523</v>
      </c>
      <c r="J37" s="255">
        <f>VLOOKUP(I37,Monster!$B$1:$X$273,4,FALSE)</f>
        <v>7</v>
      </c>
      <c r="K37" s="255" t="s">
        <v>525</v>
      </c>
      <c r="L37" s="255">
        <f>VLOOKUP(K37,Monster!$B$1:$X$273,4,FALSE)</f>
        <v>8</v>
      </c>
      <c r="M37" s="255" t="s">
        <v>527</v>
      </c>
      <c r="N37" s="255">
        <f>VLOOKUP(M37,Monster!$B$1:$X$273,4,FALSE)</f>
        <v>10</v>
      </c>
      <c r="O37" s="255" t="s">
        <v>529</v>
      </c>
      <c r="P37" s="255">
        <f>VLOOKUP(O37,Monster!$B$1:$X$273,4,FALSE)</f>
        <v>11</v>
      </c>
      <c r="Q37" t="s">
        <v>2891</v>
      </c>
      <c r="T37">
        <v>3</v>
      </c>
    </row>
    <row r="38" spans="1:20">
      <c r="A38" s="103"/>
      <c r="B38" s="87"/>
      <c r="C38" s="88"/>
      <c r="D38" s="88"/>
      <c r="E38" s="88"/>
      <c r="F38" s="88"/>
      <c r="G38" s="87" t="s">
        <v>531</v>
      </c>
      <c r="H38" s="87"/>
      <c r="I38" s="92" t="s">
        <v>535</v>
      </c>
      <c r="J38" s="92"/>
      <c r="K38" s="92" t="s">
        <v>538</v>
      </c>
      <c r="L38" s="92"/>
      <c r="M38" s="92" t="s">
        <v>542</v>
      </c>
      <c r="N38" s="92"/>
      <c r="O38" s="87" t="s">
        <v>546</v>
      </c>
      <c r="P38" s="87"/>
      <c r="R38">
        <f>SUM(R2:R37)</f>
        <v>13</v>
      </c>
      <c r="S38">
        <f t="shared" ref="S38:T38" si="0">SUM(S2:S37)</f>
        <v>15</v>
      </c>
      <c r="T38">
        <f t="shared" si="0"/>
        <v>13</v>
      </c>
    </row>
    <row r="39" spans="1:20">
      <c r="A39" s="103">
        <v>21</v>
      </c>
      <c r="B39" s="87" t="s">
        <v>1283</v>
      </c>
      <c r="C39" s="95" t="s">
        <v>11</v>
      </c>
      <c r="D39" s="95" t="s">
        <v>1332</v>
      </c>
      <c r="E39" s="95"/>
      <c r="F39" s="95"/>
      <c r="G39" s="87" t="s">
        <v>551</v>
      </c>
      <c r="H39" s="87"/>
      <c r="I39" s="92" t="s">
        <v>554</v>
      </c>
      <c r="J39" s="92"/>
      <c r="K39" s="92" t="s">
        <v>557</v>
      </c>
      <c r="L39" s="92"/>
      <c r="M39" s="92" t="s">
        <v>562</v>
      </c>
      <c r="N39" s="92"/>
      <c r="O39" s="87" t="s">
        <v>568</v>
      </c>
      <c r="P39" s="87"/>
    </row>
    <row r="40" spans="1:20">
      <c r="A40" s="103">
        <v>24</v>
      </c>
      <c r="B40" s="87" t="s">
        <v>1273</v>
      </c>
      <c r="C40" s="88" t="s">
        <v>1343</v>
      </c>
      <c r="D40" s="88" t="s">
        <v>1344</v>
      </c>
      <c r="E40" s="88"/>
      <c r="F40" s="88"/>
      <c r="G40" s="87" t="s">
        <v>571</v>
      </c>
      <c r="H40" s="87"/>
      <c r="I40" s="92" t="s">
        <v>575</v>
      </c>
      <c r="J40" s="92"/>
      <c r="K40" s="92" t="s">
        <v>580</v>
      </c>
      <c r="L40" s="92"/>
      <c r="M40" s="92" t="s">
        <v>586</v>
      </c>
      <c r="N40" s="92"/>
      <c r="O40" s="87" t="s">
        <v>595</v>
      </c>
      <c r="P40" s="87"/>
    </row>
    <row r="41" spans="1:20">
      <c r="A41" s="103"/>
      <c r="B41" s="87"/>
      <c r="C41" s="88"/>
      <c r="D41" s="88"/>
      <c r="E41" s="88"/>
      <c r="F41" s="88"/>
      <c r="G41" s="87" t="s">
        <v>598</v>
      </c>
      <c r="H41" s="87"/>
      <c r="I41" s="92" t="s">
        <v>601</v>
      </c>
      <c r="J41" s="92"/>
      <c r="K41" s="92" t="s">
        <v>606</v>
      </c>
      <c r="L41" s="92"/>
      <c r="M41" s="92" t="s">
        <v>611</v>
      </c>
      <c r="N41" s="92"/>
      <c r="O41" s="87" t="s">
        <v>617</v>
      </c>
      <c r="P41" s="87"/>
    </row>
    <row r="42" spans="1:20">
      <c r="A42" s="103"/>
      <c r="B42" s="87"/>
      <c r="C42" s="88"/>
      <c r="D42" s="88"/>
      <c r="E42" s="88"/>
      <c r="F42" s="88"/>
      <c r="G42" s="87" t="s">
        <v>621</v>
      </c>
      <c r="H42" s="87"/>
      <c r="I42" s="92" t="s">
        <v>626</v>
      </c>
      <c r="J42" s="92"/>
      <c r="K42" s="92" t="s">
        <v>630</v>
      </c>
      <c r="L42" s="92"/>
      <c r="M42" s="92" t="s">
        <v>636</v>
      </c>
      <c r="N42" s="92"/>
      <c r="O42" s="87"/>
      <c r="P42" s="87"/>
    </row>
    <row r="43" spans="1:20">
      <c r="A43" s="103"/>
      <c r="B43" s="87"/>
      <c r="C43" s="88"/>
      <c r="D43" s="88"/>
      <c r="E43" s="88"/>
      <c r="F43" s="88"/>
      <c r="G43" s="87" t="s">
        <v>645</v>
      </c>
      <c r="H43" s="87"/>
      <c r="I43" s="92" t="s">
        <v>647</v>
      </c>
      <c r="J43" s="92"/>
      <c r="K43" s="92" t="s">
        <v>649</v>
      </c>
      <c r="L43" s="92"/>
      <c r="M43" s="92" t="s">
        <v>652</v>
      </c>
      <c r="N43" s="92"/>
      <c r="O43" s="87" t="s">
        <v>655</v>
      </c>
      <c r="P43" s="87"/>
    </row>
    <row r="44" spans="1:20">
      <c r="A44" s="103"/>
      <c r="B44" s="87"/>
      <c r="C44" s="88"/>
      <c r="D44" s="88"/>
      <c r="E44" s="88"/>
      <c r="F44" s="88"/>
      <c r="G44" s="87" t="s">
        <v>657</v>
      </c>
      <c r="H44" s="87"/>
      <c r="I44" s="92" t="s">
        <v>660</v>
      </c>
      <c r="J44" s="92"/>
      <c r="K44" s="92" t="s">
        <v>662</v>
      </c>
      <c r="L44" s="92"/>
      <c r="M44" s="92" t="s">
        <v>664</v>
      </c>
      <c r="N44" s="92"/>
      <c r="O44" s="87"/>
      <c r="P44" s="87"/>
    </row>
    <row r="45" spans="1:20">
      <c r="A45" s="103">
        <v>6</v>
      </c>
      <c r="B45" s="87" t="s">
        <v>1278</v>
      </c>
      <c r="C45" s="88" t="s">
        <v>181</v>
      </c>
      <c r="D45" s="88" t="s">
        <v>1298</v>
      </c>
      <c r="E45" s="88"/>
      <c r="F45" s="88"/>
      <c r="G45" s="87" t="s">
        <v>666</v>
      </c>
      <c r="H45" s="87"/>
      <c r="I45" s="87" t="s">
        <v>668</v>
      </c>
      <c r="J45" s="87"/>
      <c r="K45" s="87" t="s">
        <v>670</v>
      </c>
      <c r="L45" s="87"/>
      <c r="M45" s="87" t="s">
        <v>673</v>
      </c>
      <c r="N45" s="87"/>
      <c r="O45" s="87"/>
      <c r="P45" s="87"/>
    </row>
    <row r="46" spans="1:20">
      <c r="A46" s="103">
        <v>6</v>
      </c>
      <c r="B46" s="87" t="s">
        <v>1283</v>
      </c>
      <c r="C46" s="88" t="s">
        <v>181</v>
      </c>
      <c r="D46" s="88" t="s">
        <v>1298</v>
      </c>
      <c r="E46" s="88"/>
      <c r="F46" s="88"/>
      <c r="G46" s="87" t="s">
        <v>677</v>
      </c>
      <c r="H46" s="87"/>
      <c r="I46" s="87" t="s">
        <v>679</v>
      </c>
      <c r="J46" s="87"/>
      <c r="K46" s="87" t="s">
        <v>682</v>
      </c>
      <c r="L46" s="87"/>
      <c r="M46" s="87" t="s">
        <v>684</v>
      </c>
      <c r="N46" s="87"/>
      <c r="O46" s="87"/>
      <c r="P46" s="87"/>
    </row>
    <row r="47" spans="1:20">
      <c r="A47" s="103">
        <v>6</v>
      </c>
      <c r="B47" s="87" t="s">
        <v>1273</v>
      </c>
      <c r="C47" s="88" t="s">
        <v>181</v>
      </c>
      <c r="D47" s="88" t="s">
        <v>1298</v>
      </c>
      <c r="E47" s="88"/>
      <c r="F47" s="88"/>
      <c r="G47" s="87" t="s">
        <v>2665</v>
      </c>
      <c r="H47" s="87">
        <v>1</v>
      </c>
      <c r="I47" s="87"/>
      <c r="J47" s="87"/>
      <c r="K47" s="87"/>
      <c r="L47" s="87"/>
      <c r="M47" s="87"/>
      <c r="N47" s="87"/>
      <c r="O47" s="87"/>
      <c r="P47" s="87"/>
    </row>
    <row r="48" spans="1:20">
      <c r="A48" s="103">
        <v>20</v>
      </c>
      <c r="B48" s="87" t="s">
        <v>1283</v>
      </c>
      <c r="C48" s="88" t="s">
        <v>14</v>
      </c>
      <c r="D48" s="88" t="s">
        <v>1337</v>
      </c>
      <c r="E48" s="88"/>
      <c r="F48" s="88"/>
      <c r="G48" s="87" t="s">
        <v>2373</v>
      </c>
      <c r="H48" s="87">
        <v>1</v>
      </c>
      <c r="I48" s="87"/>
      <c r="J48" s="87"/>
      <c r="K48" s="87"/>
      <c r="L48" s="87"/>
      <c r="M48" s="87"/>
      <c r="N48" s="87"/>
      <c r="O48" s="87"/>
      <c r="P48" s="87"/>
    </row>
    <row r="49" spans="1:16">
      <c r="A49" s="103">
        <v>31</v>
      </c>
      <c r="B49" s="87" t="s">
        <v>1278</v>
      </c>
      <c r="C49" s="88" t="s">
        <v>199</v>
      </c>
      <c r="D49" s="88" t="s">
        <v>1347</v>
      </c>
      <c r="E49" s="88"/>
      <c r="F49" s="88"/>
      <c r="G49" s="87" t="s">
        <v>749</v>
      </c>
      <c r="H49" s="87">
        <v>1</v>
      </c>
      <c r="I49" s="87"/>
      <c r="J49" s="87"/>
      <c r="K49" s="87"/>
      <c r="L49" s="87"/>
      <c r="M49" s="87"/>
      <c r="N49" s="87"/>
      <c r="O49" s="87"/>
      <c r="P49" s="87"/>
    </row>
    <row r="50" spans="1:16">
      <c r="A50" s="103">
        <v>30</v>
      </c>
      <c r="B50" s="87" t="s">
        <v>1273</v>
      </c>
      <c r="C50" s="88" t="s">
        <v>199</v>
      </c>
      <c r="D50" s="88" t="s">
        <v>1347</v>
      </c>
      <c r="E50" s="88"/>
      <c r="F50" s="88"/>
      <c r="G50" s="87" t="s">
        <v>2760</v>
      </c>
      <c r="H50" s="87">
        <v>2</v>
      </c>
      <c r="I50" s="87"/>
      <c r="J50" s="87"/>
      <c r="K50" s="87"/>
      <c r="L50" s="87"/>
      <c r="M50" s="87"/>
      <c r="N50" s="87"/>
      <c r="O50" s="87"/>
      <c r="P50" s="87"/>
    </row>
    <row r="51" spans="1:16">
      <c r="A51" s="103">
        <v>21</v>
      </c>
      <c r="B51" s="87" t="s">
        <v>1283</v>
      </c>
      <c r="C51" s="88" t="s">
        <v>14</v>
      </c>
      <c r="D51" s="88" t="s">
        <v>1337</v>
      </c>
      <c r="E51" s="88"/>
      <c r="F51" s="88"/>
      <c r="G51" s="87" t="s">
        <v>2764</v>
      </c>
      <c r="H51" s="87"/>
      <c r="I51" s="87"/>
      <c r="J51" s="87"/>
      <c r="K51" s="87"/>
      <c r="L51" s="87"/>
      <c r="M51" s="87"/>
      <c r="N51" s="87"/>
      <c r="O51" s="87"/>
      <c r="P51" s="87"/>
    </row>
    <row r="52" spans="1:16">
      <c r="A52" s="103">
        <v>33</v>
      </c>
      <c r="B52" s="87" t="s">
        <v>1273</v>
      </c>
      <c r="C52" s="88" t="s">
        <v>471</v>
      </c>
      <c r="D52" s="88" t="s">
        <v>1274</v>
      </c>
      <c r="E52" s="88"/>
      <c r="F52" s="88"/>
      <c r="G52" s="87" t="s">
        <v>2799</v>
      </c>
      <c r="H52" s="87">
        <v>3</v>
      </c>
      <c r="I52" s="87"/>
      <c r="J52" s="87"/>
      <c r="K52" s="87"/>
      <c r="L52" s="87"/>
      <c r="M52" s="87"/>
      <c r="N52" s="87"/>
      <c r="O52" s="87"/>
      <c r="P52" s="87"/>
    </row>
    <row r="53" spans="1:16">
      <c r="A53" s="103">
        <v>24</v>
      </c>
      <c r="B53" s="87" t="s">
        <v>1278</v>
      </c>
      <c r="C53" s="88" t="s">
        <v>1343</v>
      </c>
      <c r="D53" s="88" t="s">
        <v>1344</v>
      </c>
      <c r="E53" s="88"/>
      <c r="F53" s="88"/>
      <c r="G53" s="87" t="s">
        <v>2844</v>
      </c>
      <c r="H53" s="87">
        <v>3</v>
      </c>
      <c r="I53" s="87"/>
      <c r="J53" s="87"/>
      <c r="K53" s="87"/>
      <c r="L53" s="87"/>
      <c r="M53" s="87"/>
      <c r="N53" s="87"/>
      <c r="O53" s="87"/>
      <c r="P53" s="87"/>
    </row>
    <row r="54" spans="1:16">
      <c r="A54" s="103">
        <v>9</v>
      </c>
      <c r="B54" s="87" t="s">
        <v>1278</v>
      </c>
      <c r="C54" s="88" t="s">
        <v>167</v>
      </c>
      <c r="D54" s="88" t="s">
        <v>1307</v>
      </c>
      <c r="E54" s="88"/>
      <c r="F54" s="88"/>
      <c r="G54" s="87" t="s">
        <v>2856</v>
      </c>
      <c r="H54" s="87">
        <v>2</v>
      </c>
      <c r="I54" s="87"/>
      <c r="J54" s="87"/>
      <c r="K54" s="87"/>
      <c r="L54" s="87"/>
      <c r="M54" s="87"/>
      <c r="N54" s="87"/>
      <c r="O54" s="87"/>
      <c r="P54" s="87"/>
    </row>
    <row r="55" spans="1:16">
      <c r="A55" s="103">
        <v>35</v>
      </c>
      <c r="B55" s="87" t="s">
        <v>1283</v>
      </c>
      <c r="C55" s="88" t="s">
        <v>471</v>
      </c>
      <c r="D55" s="88" t="s">
        <v>1274</v>
      </c>
      <c r="E55" s="88"/>
      <c r="F55" s="88"/>
      <c r="G55" s="87" t="s">
        <v>2916</v>
      </c>
      <c r="H55" s="87">
        <v>1</v>
      </c>
      <c r="I55" s="87"/>
      <c r="J55" s="87"/>
      <c r="K55" s="87"/>
      <c r="L55" s="87"/>
      <c r="M55" s="87"/>
      <c r="N55" s="87"/>
      <c r="O55" s="87"/>
      <c r="P55" s="87"/>
    </row>
    <row r="56" spans="1:16" ht="15.75" thickBot="1">
      <c r="A56" s="113">
        <v>24</v>
      </c>
      <c r="B56" s="115" t="s">
        <v>1273</v>
      </c>
      <c r="C56" s="116" t="s">
        <v>1343</v>
      </c>
      <c r="D56" s="116" t="s">
        <v>1344</v>
      </c>
      <c r="E56" s="116"/>
      <c r="F56" s="116"/>
      <c r="G56" s="115" t="s">
        <v>732</v>
      </c>
      <c r="H56" s="115"/>
      <c r="I56" s="115"/>
      <c r="J56" s="115"/>
      <c r="K56" s="115"/>
      <c r="L56" s="115"/>
      <c r="M56" s="115"/>
      <c r="N56" s="115"/>
      <c r="O56" s="115" t="s">
        <v>732</v>
      </c>
      <c r="P56" s="1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topLeftCell="B4" workbookViewId="0">
      <selection activeCell="P23" sqref="P23"/>
    </sheetView>
  </sheetViews>
  <sheetFormatPr defaultRowHeight="15"/>
  <cols>
    <col min="2" max="2" width="10.5703125" bestFit="1" customWidth="1"/>
    <col min="5" max="5" width="9.140625" style="55"/>
    <col min="6" max="6" width="10.28515625" style="55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28">
        <v>3</v>
      </c>
      <c r="B1" s="114" t="s">
        <v>2441</v>
      </c>
      <c r="C1" s="114" t="s">
        <v>2439</v>
      </c>
      <c r="D1" s="114" t="s">
        <v>2452</v>
      </c>
      <c r="E1" s="114" t="s">
        <v>2442</v>
      </c>
      <c r="F1" s="114" t="s">
        <v>2443</v>
      </c>
      <c r="G1" s="114" t="s">
        <v>2444</v>
      </c>
      <c r="H1" s="114" t="s">
        <v>2453</v>
      </c>
      <c r="I1" s="114" t="s">
        <v>2445</v>
      </c>
      <c r="J1" s="114" t="s">
        <v>2454</v>
      </c>
      <c r="K1" s="114" t="s">
        <v>2446</v>
      </c>
      <c r="L1" s="114" t="s">
        <v>2455</v>
      </c>
      <c r="M1" s="114" t="s">
        <v>2447</v>
      </c>
      <c r="N1" s="114" t="s">
        <v>2456</v>
      </c>
      <c r="O1" s="114"/>
      <c r="P1" s="114" t="s">
        <v>2738</v>
      </c>
      <c r="Q1" s="114"/>
      <c r="R1" s="100" t="s">
        <v>0</v>
      </c>
      <c r="S1" s="101" t="s">
        <v>1275</v>
      </c>
      <c r="T1" s="101" t="s">
        <v>1276</v>
      </c>
      <c r="U1" s="278" t="s">
        <v>2449</v>
      </c>
      <c r="V1" s="390" t="s">
        <v>2448</v>
      </c>
      <c r="W1" s="390"/>
      <c r="X1" s="278" t="s">
        <v>1276</v>
      </c>
      <c r="Y1" s="102" t="s">
        <v>2450</v>
      </c>
      <c r="Z1" s="112" t="s">
        <v>1277</v>
      </c>
      <c r="AA1" s="102"/>
    </row>
    <row r="2" spans="1:27">
      <c r="A2" s="129">
        <v>0</v>
      </c>
      <c r="B2" s="130" t="s">
        <v>1273</v>
      </c>
      <c r="C2" s="130" t="s">
        <v>776</v>
      </c>
      <c r="D2" s="130">
        <f>VLOOKUP(C2,Monster!$B$1:$X$273,3,FALSE)</f>
        <v>1</v>
      </c>
      <c r="E2" s="131" t="s">
        <v>471</v>
      </c>
      <c r="F2" s="131" t="s">
        <v>1274</v>
      </c>
      <c r="G2" s="130" t="s">
        <v>16</v>
      </c>
      <c r="H2" s="130" t="str">
        <f>VLOOKUP(G2,Monster!$B$1:$X$273,3,FALSE)</f>
        <v>5</v>
      </c>
      <c r="I2" s="130" t="s">
        <v>23</v>
      </c>
      <c r="J2" s="130" t="str">
        <f>VLOOKUP(I2,Monster!$B$1:$X$273,3,FALSE)</f>
        <v>6</v>
      </c>
      <c r="K2" s="130" t="s">
        <v>26</v>
      </c>
      <c r="L2" s="130">
        <f>HEX2DEC(VLOOKUP(K2,Monster!$B$1:$X$273,3,FALSE))</f>
        <v>10</v>
      </c>
      <c r="M2" s="130" t="s">
        <v>31</v>
      </c>
      <c r="N2" s="130">
        <f>HEX2DEC(VLOOKUP(M2,Monster!$B$1:$X$273,3,FALSE))</f>
        <v>11</v>
      </c>
      <c r="O2" s="286"/>
      <c r="P2" s="300" t="s">
        <v>2739</v>
      </c>
      <c r="Q2" s="286"/>
      <c r="R2" s="103" t="s">
        <v>1279</v>
      </c>
      <c r="S2" s="87" t="s">
        <v>1280</v>
      </c>
      <c r="T2" s="87" t="s">
        <v>1281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1282</v>
      </c>
    </row>
    <row r="3" spans="1:27">
      <c r="A3" s="132">
        <v>1</v>
      </c>
      <c r="B3" s="133" t="s">
        <v>1278</v>
      </c>
      <c r="C3" s="133" t="s">
        <v>34</v>
      </c>
      <c r="D3" s="133" t="str">
        <f>VLOOKUP(C3,Monster!$B$1:$X$273,3,FALSE)</f>
        <v>2</v>
      </c>
      <c r="E3" s="134" t="s">
        <v>471</v>
      </c>
      <c r="F3" s="134" t="s">
        <v>1274</v>
      </c>
      <c r="G3" s="133" t="s">
        <v>39</v>
      </c>
      <c r="H3" s="133" t="str">
        <f>VLOOKUP(G3,Monster!$B$1:$X$273,3,FALSE)</f>
        <v>6</v>
      </c>
      <c r="I3" s="133" t="s">
        <v>43</v>
      </c>
      <c r="J3" s="133" t="str">
        <f>VLOOKUP(I3,Monster!$B$1:$X$273,3,FALSE)</f>
        <v>9</v>
      </c>
      <c r="K3" s="133" t="s">
        <v>46</v>
      </c>
      <c r="L3" s="133">
        <f>HEX2DEC(VLOOKUP(K3,Monster!$B$1:$X$273,3,FALSE))</f>
        <v>10</v>
      </c>
      <c r="M3" s="133" t="s">
        <v>51</v>
      </c>
      <c r="N3" s="133">
        <f>HEX2DEC(VLOOKUP(M3,Monster!$B$1:$X$273,3,FALSE))</f>
        <v>11</v>
      </c>
      <c r="O3" s="133"/>
      <c r="P3" s="133" t="s">
        <v>2740</v>
      </c>
      <c r="Q3" s="133"/>
      <c r="R3" s="103" t="s">
        <v>1279</v>
      </c>
      <c r="S3" s="94" t="s">
        <v>1284</v>
      </c>
      <c r="T3" s="89" t="s">
        <v>1285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1286</v>
      </c>
    </row>
    <row r="4" spans="1:27">
      <c r="A4" s="135">
        <v>2</v>
      </c>
      <c r="B4" s="136" t="s">
        <v>1283</v>
      </c>
      <c r="C4" s="136" t="s">
        <v>56</v>
      </c>
      <c r="D4" s="136" t="str">
        <f>VLOOKUP(C4,Monster!$B$1:$X$273,3,FALSE)</f>
        <v>4</v>
      </c>
      <c r="E4" s="137" t="s">
        <v>471</v>
      </c>
      <c r="F4" s="137" t="s">
        <v>1274</v>
      </c>
      <c r="G4" s="136" t="s">
        <v>61</v>
      </c>
      <c r="H4" s="136" t="e">
        <f>VLOOKUP(G4,Monster!$B$1:$X$273,3,FALSE)</f>
        <v>#N/A</v>
      </c>
      <c r="I4" s="136" t="s">
        <v>63</v>
      </c>
      <c r="J4" s="136" t="str">
        <f>VLOOKUP(I4,Monster!$B$1:$X$273,3,FALSE)</f>
        <v>7</v>
      </c>
      <c r="K4" s="136" t="s">
        <v>66</v>
      </c>
      <c r="L4" s="136">
        <f>HEX2DEC(VLOOKUP(K4,Monster!$B$1:$X$273,3,FALSE))</f>
        <v>10</v>
      </c>
      <c r="M4" s="136" t="s">
        <v>71</v>
      </c>
      <c r="N4" s="136">
        <f>HEX2DEC(VLOOKUP(M4,Monster!$B$1:$X$273,3,FALSE))</f>
        <v>11</v>
      </c>
      <c r="O4" s="287"/>
      <c r="P4" s="287" t="s">
        <v>2741</v>
      </c>
      <c r="Q4" s="287"/>
      <c r="R4" s="103" t="s">
        <v>1279</v>
      </c>
      <c r="S4" s="94" t="s">
        <v>1288</v>
      </c>
      <c r="T4" s="89" t="s">
        <v>1289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1290</v>
      </c>
    </row>
    <row r="5" spans="1:27">
      <c r="A5" s="140">
        <v>3</v>
      </c>
      <c r="B5" s="141" t="s">
        <v>1273</v>
      </c>
      <c r="C5" s="141" t="s">
        <v>76</v>
      </c>
      <c r="D5" s="141" t="str">
        <f>VLOOKUP(C5,Monster!$B$1:$X$273,3,FALSE)</f>
        <v>2</v>
      </c>
      <c r="E5" s="142" t="s">
        <v>112</v>
      </c>
      <c r="F5" s="142" t="s">
        <v>1287</v>
      </c>
      <c r="G5" s="141" t="s">
        <v>79</v>
      </c>
      <c r="H5" s="141" t="str">
        <f>VLOOKUP(G5,Monster!$B$1:$X$273,3,FALSE)</f>
        <v>3</v>
      </c>
      <c r="I5" s="141" t="s">
        <v>82</v>
      </c>
      <c r="J5" s="141" t="str">
        <f>VLOOKUP(I5,Monster!$B$1:$X$273,3,FALSE)</f>
        <v>7</v>
      </c>
      <c r="K5" s="141" t="s">
        <v>86</v>
      </c>
      <c r="L5" s="141">
        <f>HEX2DEC(VLOOKUP(K5,Monster!$B$1:$X$273,3,FALSE))</f>
        <v>10</v>
      </c>
      <c r="M5" s="141" t="s">
        <v>89</v>
      </c>
      <c r="N5" s="141">
        <f>HEX2DEC(VLOOKUP(M5,Monster!$B$1:$X$273,3,FALSE))</f>
        <v>11</v>
      </c>
      <c r="O5" s="288"/>
      <c r="P5" s="288" t="s">
        <v>2742</v>
      </c>
      <c r="Q5" s="288"/>
      <c r="R5" s="105" t="s">
        <v>1291</v>
      </c>
      <c r="S5" s="87" t="s">
        <v>1292</v>
      </c>
      <c r="T5" s="89" t="s">
        <v>1293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1294</v>
      </c>
    </row>
    <row r="6" spans="1:27">
      <c r="A6" s="143">
        <v>4</v>
      </c>
      <c r="B6" s="144" t="s">
        <v>1278</v>
      </c>
      <c r="C6" s="144" t="s">
        <v>92</v>
      </c>
      <c r="D6" s="144" t="str">
        <f>VLOOKUP(C6,Monster!$B$1:$X$273,3,FALSE)</f>
        <v>3</v>
      </c>
      <c r="E6" s="145" t="s">
        <v>112</v>
      </c>
      <c r="F6" s="145" t="s">
        <v>1287</v>
      </c>
      <c r="G6" s="144" t="s">
        <v>96</v>
      </c>
      <c r="H6" s="144" t="str">
        <f>VLOOKUP(G6,Monster!$B$1:$X$273,3,FALSE)</f>
        <v>5</v>
      </c>
      <c r="I6" s="144" t="s">
        <v>99</v>
      </c>
      <c r="J6" s="144" t="str">
        <f>VLOOKUP(I6,Monster!$B$1:$X$273,3,FALSE)</f>
        <v>7</v>
      </c>
      <c r="K6" s="144" t="s">
        <v>102</v>
      </c>
      <c r="L6" s="144">
        <f>HEX2DEC(VLOOKUP(K6,Monster!$B$1:$X$273,3,FALSE))</f>
        <v>10</v>
      </c>
      <c r="M6" s="144" t="s">
        <v>106</v>
      </c>
      <c r="N6" s="144">
        <f>HEX2DEC(VLOOKUP(M6,Monster!$B$1:$X$273,3,FALSE))</f>
        <v>11</v>
      </c>
      <c r="O6" s="144"/>
      <c r="P6" s="144" t="s">
        <v>2743</v>
      </c>
      <c r="Q6" s="144"/>
      <c r="R6" s="105" t="s">
        <v>1291</v>
      </c>
      <c r="S6" s="87" t="s">
        <v>1295</v>
      </c>
      <c r="T6" s="89" t="s">
        <v>1296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1297</v>
      </c>
    </row>
    <row r="7" spans="1:27">
      <c r="A7" s="146">
        <v>5</v>
      </c>
      <c r="B7" s="147" t="s">
        <v>1283</v>
      </c>
      <c r="C7" s="147" t="s">
        <v>111</v>
      </c>
      <c r="D7" s="147" t="str">
        <f>VLOOKUP(C7,Monster!$B$1:$X$273,3,FALSE)</f>
        <v>4</v>
      </c>
      <c r="E7" s="148" t="s">
        <v>112</v>
      </c>
      <c r="F7" s="148" t="s">
        <v>1287</v>
      </c>
      <c r="G7" s="147" t="s">
        <v>116</v>
      </c>
      <c r="H7" s="147" t="str">
        <f>VLOOKUP(G7,Monster!$B$1:$X$273,3,FALSE)</f>
        <v>7</v>
      </c>
      <c r="I7" s="147" t="s">
        <v>119</v>
      </c>
      <c r="J7" s="147" t="str">
        <f>VLOOKUP(I7,Monster!$B$1:$X$273,3,FALSE)</f>
        <v>8</v>
      </c>
      <c r="K7" s="147" t="s">
        <v>122</v>
      </c>
      <c r="L7" s="147">
        <f>HEX2DEC(VLOOKUP(K7,Monster!$B$1:$X$273,3,FALSE))</f>
        <v>10</v>
      </c>
      <c r="M7" s="147" t="s">
        <v>124</v>
      </c>
      <c r="N7" s="147">
        <f>HEX2DEC(VLOOKUP(M7,Monster!$B$1:$X$273,3,FALSE))</f>
        <v>11</v>
      </c>
      <c r="O7" s="289"/>
      <c r="P7" s="289" t="s">
        <v>2744</v>
      </c>
      <c r="Q7" s="289"/>
      <c r="R7" s="105" t="s">
        <v>1291</v>
      </c>
      <c r="S7" s="87" t="s">
        <v>1299</v>
      </c>
      <c r="T7" s="89" t="s">
        <v>1300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1301</v>
      </c>
    </row>
    <row r="8" spans="1:27">
      <c r="A8" s="151">
        <v>6</v>
      </c>
      <c r="B8" s="152" t="s">
        <v>1273</v>
      </c>
      <c r="C8" s="152" t="s">
        <v>127</v>
      </c>
      <c r="D8" s="152" t="str">
        <f>VLOOKUP(C8,Monster!$B$1:$X$273,3,FALSE)</f>
        <v>2</v>
      </c>
      <c r="E8" s="153" t="s">
        <v>181</v>
      </c>
      <c r="F8" s="153" t="s">
        <v>1298</v>
      </c>
      <c r="G8" s="152" t="s">
        <v>131</v>
      </c>
      <c r="H8" s="152" t="str">
        <f>VLOOKUP(G8,Monster!$B$1:$X$273,3,FALSE)</f>
        <v>4</v>
      </c>
      <c r="I8" s="152" t="s">
        <v>133</v>
      </c>
      <c r="J8" s="152" t="str">
        <f>VLOOKUP(I8,Monster!$B$1:$X$273,3,FALSE)</f>
        <v>6</v>
      </c>
      <c r="K8" s="152" t="s">
        <v>136</v>
      </c>
      <c r="L8" s="152">
        <f>HEX2DEC(VLOOKUP(K8,Monster!$B$1:$X$273,3,FALSE))</f>
        <v>10</v>
      </c>
      <c r="M8" s="152" t="s">
        <v>140</v>
      </c>
      <c r="N8" s="152">
        <f>HEX2DEC(VLOOKUP(M8,Monster!$B$1:$X$273,3,FALSE))</f>
        <v>11</v>
      </c>
      <c r="O8" s="152"/>
      <c r="P8" s="152" t="s">
        <v>2745</v>
      </c>
      <c r="Q8" s="152"/>
      <c r="R8" s="105" t="s">
        <v>1291</v>
      </c>
      <c r="S8" s="87" t="s">
        <v>1302</v>
      </c>
      <c r="T8" s="89" t="s">
        <v>1303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1304</v>
      </c>
    </row>
    <row r="9" spans="1:27">
      <c r="A9" s="154">
        <v>7</v>
      </c>
      <c r="B9" s="155" t="s">
        <v>1278</v>
      </c>
      <c r="C9" s="155" t="s">
        <v>144</v>
      </c>
      <c r="D9" s="155" t="str">
        <f>VLOOKUP(C9,Monster!$B$1:$X$273,3,FALSE)</f>
        <v>3</v>
      </c>
      <c r="E9" s="156" t="s">
        <v>181</v>
      </c>
      <c r="F9" s="156" t="s">
        <v>1298</v>
      </c>
      <c r="G9" s="155" t="s">
        <v>148</v>
      </c>
      <c r="H9" s="155" t="str">
        <f>VLOOKUP(G9,Monster!$B$1:$X$273,3,FALSE)</f>
        <v>5</v>
      </c>
      <c r="I9" s="155" t="s">
        <v>151</v>
      </c>
      <c r="J9" s="155" t="str">
        <f>VLOOKUP(I9,Monster!$B$1:$X$273,3,FALSE)</f>
        <v>8</v>
      </c>
      <c r="K9" s="155" t="s">
        <v>155</v>
      </c>
      <c r="L9" s="155">
        <f>HEX2DEC(VLOOKUP(K9,Monster!$B$1:$X$273,3,FALSE))</f>
        <v>10</v>
      </c>
      <c r="M9" s="155" t="s">
        <v>157</v>
      </c>
      <c r="N9" s="155">
        <f>HEX2DEC(VLOOKUP(M9,Monster!$B$1:$X$273,3,FALSE))</f>
        <v>11</v>
      </c>
      <c r="O9" s="155"/>
      <c r="P9" s="155"/>
      <c r="Q9" s="155"/>
      <c r="R9" s="105" t="s">
        <v>1291</v>
      </c>
      <c r="S9" s="89" t="s">
        <v>1305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1306</v>
      </c>
    </row>
    <row r="10" spans="1:27">
      <c r="A10" s="157">
        <v>8</v>
      </c>
      <c r="B10" s="158" t="s">
        <v>1283</v>
      </c>
      <c r="C10" s="158" t="s">
        <v>161</v>
      </c>
      <c r="D10" s="158" t="str">
        <f>VLOOKUP(C10,Monster!$B$1:$X$273,3,FALSE)</f>
        <v>4</v>
      </c>
      <c r="E10" s="159" t="s">
        <v>181</v>
      </c>
      <c r="F10" s="159" t="s">
        <v>1298</v>
      </c>
      <c r="G10" s="158" t="s">
        <v>166</v>
      </c>
      <c r="H10" s="158" t="str">
        <f>VLOOKUP(G10,Monster!$B$1:$X$273,3,FALSE)</f>
        <v>7</v>
      </c>
      <c r="I10" s="158" t="s">
        <v>170</v>
      </c>
      <c r="J10" s="158" t="str">
        <f>VLOOKUP(I10,Monster!$B$1:$X$273,3,FALSE)</f>
        <v>9</v>
      </c>
      <c r="K10" s="158" t="s">
        <v>174</v>
      </c>
      <c r="L10" s="158">
        <f>HEX2DEC(VLOOKUP(K10,Monster!$B$1:$X$273,3,FALSE))</f>
        <v>10</v>
      </c>
      <c r="M10" s="158" t="s">
        <v>176</v>
      </c>
      <c r="N10" s="158">
        <f>HEX2DEC(VLOOKUP(M10,Monster!$B$1:$X$273,3,FALSE))</f>
        <v>11</v>
      </c>
      <c r="O10" s="158"/>
      <c r="P10" s="158" t="s">
        <v>2746</v>
      </c>
      <c r="Q10" s="158"/>
      <c r="R10" s="105" t="s">
        <v>1291</v>
      </c>
      <c r="S10" s="89" t="s">
        <v>1308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1309</v>
      </c>
    </row>
    <row r="11" spans="1:27">
      <c r="A11" s="161">
        <v>9</v>
      </c>
      <c r="B11" s="162" t="s">
        <v>1273</v>
      </c>
      <c r="C11" s="162" t="s">
        <v>180</v>
      </c>
      <c r="D11" s="162" t="str">
        <f>VLOOKUP(C11,Monster!$B$1:$X$273,3,FALSE)</f>
        <v>1</v>
      </c>
      <c r="E11" s="163" t="s">
        <v>167</v>
      </c>
      <c r="F11" s="163" t="s">
        <v>1307</v>
      </c>
      <c r="G11" s="162" t="s">
        <v>183</v>
      </c>
      <c r="H11" s="162" t="str">
        <f>VLOOKUP(G11,Monster!$B$1:$X$273,3,FALSE)</f>
        <v>4</v>
      </c>
      <c r="I11" s="162" t="s">
        <v>186</v>
      </c>
      <c r="J11" s="162" t="str">
        <f>VLOOKUP(I11,Monster!$B$1:$X$273,3,FALSE)</f>
        <v>7</v>
      </c>
      <c r="K11" s="162" t="s">
        <v>190</v>
      </c>
      <c r="L11" s="162">
        <f>HEX2DEC(VLOOKUP(K11,Monster!$B$1:$X$273,3,FALSE))</f>
        <v>10</v>
      </c>
      <c r="M11" s="162" t="s">
        <v>192</v>
      </c>
      <c r="N11" s="162">
        <f>HEX2DEC(VLOOKUP(M11,Monster!$B$1:$X$273,3,FALSE))</f>
        <v>11</v>
      </c>
      <c r="O11" s="290"/>
      <c r="P11" s="290" t="s">
        <v>2146</v>
      </c>
      <c r="Q11" s="290"/>
      <c r="R11" s="105" t="s">
        <v>1291</v>
      </c>
      <c r="S11" s="89" t="s">
        <v>1310</v>
      </c>
      <c r="T11" s="94" t="s">
        <v>1311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2661</v>
      </c>
    </row>
    <row r="12" spans="1:27">
      <c r="A12" s="164">
        <v>10</v>
      </c>
      <c r="B12" s="165" t="s">
        <v>1278</v>
      </c>
      <c r="C12" s="165" t="s">
        <v>194</v>
      </c>
      <c r="D12" s="165" t="str">
        <f>VLOOKUP(C12,Monster!$B$1:$X$273,3,FALSE)</f>
        <v>2</v>
      </c>
      <c r="E12" s="166" t="s">
        <v>167</v>
      </c>
      <c r="F12" s="166" t="s">
        <v>1307</v>
      </c>
      <c r="G12" s="165" t="s">
        <v>198</v>
      </c>
      <c r="H12" s="165" t="str">
        <f>VLOOKUP(G12,Monster!$B$1:$X$273,3,FALSE)</f>
        <v>5</v>
      </c>
      <c r="I12" s="165" t="s">
        <v>202</v>
      </c>
      <c r="J12" s="165" t="str">
        <f>VLOOKUP(I12,Monster!$B$1:$X$273,3,FALSE)</f>
        <v>6</v>
      </c>
      <c r="K12" s="165" t="s">
        <v>206</v>
      </c>
      <c r="L12" s="165">
        <f>HEX2DEC(VLOOKUP(K12,Monster!$B$1:$X$273,3,FALSE))</f>
        <v>10</v>
      </c>
      <c r="M12" s="165" t="s">
        <v>209</v>
      </c>
      <c r="N12" s="165">
        <f>HEX2DEC(VLOOKUP(M12,Monster!$B$1:$X$273,3,FALSE))</f>
        <v>11</v>
      </c>
      <c r="O12" s="165"/>
      <c r="P12" s="165" t="s">
        <v>2751</v>
      </c>
      <c r="Q12" s="165"/>
      <c r="R12" s="105" t="s">
        <v>1291</v>
      </c>
      <c r="S12" s="89" t="s">
        <v>1312</v>
      </c>
      <c r="T12" s="94" t="s">
        <v>1313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1273</v>
      </c>
      <c r="AA12" s="247" t="s">
        <v>1314</v>
      </c>
    </row>
    <row r="13" spans="1:27">
      <c r="A13" s="167">
        <v>11</v>
      </c>
      <c r="B13" s="168" t="s">
        <v>1283</v>
      </c>
      <c r="C13" s="168" t="s">
        <v>214</v>
      </c>
      <c r="D13" s="168" t="str">
        <f>VLOOKUP(C13,Monster!$B$1:$X$273,3,FALSE)</f>
        <v>4</v>
      </c>
      <c r="E13" s="169" t="s">
        <v>167</v>
      </c>
      <c r="F13" s="169" t="s">
        <v>1307</v>
      </c>
      <c r="G13" s="168" t="s">
        <v>218</v>
      </c>
      <c r="H13" s="168" t="str">
        <f>VLOOKUP(G13,Monster!$B$1:$X$273,3,FALSE)</f>
        <v>6</v>
      </c>
      <c r="I13" s="168" t="s">
        <v>221</v>
      </c>
      <c r="J13" s="168" t="str">
        <f>VLOOKUP(I13,Monster!$B$1:$X$273,3,FALSE)</f>
        <v>8</v>
      </c>
      <c r="K13" s="168" t="s">
        <v>223</v>
      </c>
      <c r="L13" s="168">
        <f>HEX2DEC(VLOOKUP(K13,Monster!$B$1:$X$273,3,FALSE))</f>
        <v>10</v>
      </c>
      <c r="M13" s="168" t="s">
        <v>225</v>
      </c>
      <c r="N13" s="168" t="e">
        <f>HEX2DEC(VLOOKUP(M13,Monster!$B$1:$X$273,3,FALSE))</f>
        <v>#N/A</v>
      </c>
      <c r="O13" s="291"/>
      <c r="P13" s="291" t="s">
        <v>2749</v>
      </c>
      <c r="Q13" s="291"/>
      <c r="R13" s="105" t="s">
        <v>1316</v>
      </c>
      <c r="S13" s="89" t="s">
        <v>1317</v>
      </c>
      <c r="T13" s="94" t="s">
        <v>1318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1278</v>
      </c>
      <c r="AA13" s="257" t="s">
        <v>1319</v>
      </c>
    </row>
    <row r="14" spans="1:27">
      <c r="A14" s="172">
        <v>12</v>
      </c>
      <c r="B14" s="173" t="s">
        <v>1273</v>
      </c>
      <c r="C14" s="173" t="s">
        <v>227</v>
      </c>
      <c r="D14" s="173" t="str">
        <f>VLOOKUP(C14,Monster!$B$1:$X$273,3,FALSE)</f>
        <v>2</v>
      </c>
      <c r="E14" s="174" t="s">
        <v>704</v>
      </c>
      <c r="F14" s="174" t="s">
        <v>1315</v>
      </c>
      <c r="G14" s="173" t="s">
        <v>232</v>
      </c>
      <c r="H14" s="173" t="str">
        <f>VLOOKUP(G14,Monster!$B$1:$X$273,3,FALSE)</f>
        <v>3</v>
      </c>
      <c r="I14" s="173" t="s">
        <v>235</v>
      </c>
      <c r="J14" s="173" t="str">
        <f>VLOOKUP(I14,Monster!$B$1:$X$273,3,FALSE)</f>
        <v>6</v>
      </c>
      <c r="K14" s="173" t="s">
        <v>239</v>
      </c>
      <c r="L14" s="173">
        <f>HEX2DEC(VLOOKUP(K14,Monster!$B$1:$X$273,3,FALSE))</f>
        <v>10</v>
      </c>
      <c r="M14" s="173" t="s">
        <v>242</v>
      </c>
      <c r="N14" s="173">
        <f>HEX2DEC(VLOOKUP(M14,Monster!$B$1:$X$273,3,FALSE))</f>
        <v>11</v>
      </c>
      <c r="O14" s="173"/>
      <c r="P14" s="173" t="s">
        <v>2747</v>
      </c>
      <c r="Q14" s="173"/>
      <c r="R14" s="105" t="s">
        <v>1316</v>
      </c>
      <c r="S14" s="87" t="s">
        <v>1320</v>
      </c>
      <c r="T14" s="89" t="s">
        <v>1321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1322</v>
      </c>
      <c r="AA14" s="106" t="s">
        <v>745</v>
      </c>
    </row>
    <row r="15" spans="1:27" ht="15.75" thickBot="1">
      <c r="A15" s="175">
        <v>13</v>
      </c>
      <c r="B15" s="176" t="s">
        <v>1278</v>
      </c>
      <c r="C15" s="176" t="s">
        <v>245</v>
      </c>
      <c r="D15" s="176" t="str">
        <f>VLOOKUP(C15,Monster!$B$1:$X$273,3,FALSE)</f>
        <v>2</v>
      </c>
      <c r="E15" s="177" t="s">
        <v>704</v>
      </c>
      <c r="F15" s="177" t="s">
        <v>1315</v>
      </c>
      <c r="G15" s="176" t="s">
        <v>247</v>
      </c>
      <c r="H15" s="176" t="str">
        <f>VLOOKUP(G15,Monster!$B$1:$X$273,3,FALSE)</f>
        <v>6</v>
      </c>
      <c r="I15" s="176" t="s">
        <v>250</v>
      </c>
      <c r="J15" s="176" t="str">
        <f>VLOOKUP(I15,Monster!$B$1:$X$273,3,FALSE)</f>
        <v>8</v>
      </c>
      <c r="K15" s="176" t="s">
        <v>254</v>
      </c>
      <c r="L15" s="176">
        <f>HEX2DEC(VLOOKUP(K15,Monster!$B$1:$X$273,3,FALSE))</f>
        <v>10</v>
      </c>
      <c r="M15" s="176" t="s">
        <v>258</v>
      </c>
      <c r="N15" s="176" t="e">
        <f>HEX2DEC(VLOOKUP(M15,Monster!$B$1:$X$273,3,FALSE))</f>
        <v>#N/A</v>
      </c>
      <c r="O15" s="176"/>
      <c r="P15" s="176" t="s">
        <v>1635</v>
      </c>
      <c r="Q15" s="176"/>
      <c r="R15" s="105" t="s">
        <v>1313</v>
      </c>
      <c r="S15" s="87" t="s">
        <v>1323</v>
      </c>
      <c r="T15" s="89" t="s">
        <v>1324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1325</v>
      </c>
      <c r="AA15" s="111" t="s">
        <v>1326</v>
      </c>
    </row>
    <row r="16" spans="1:27">
      <c r="A16" s="178">
        <v>14</v>
      </c>
      <c r="B16" s="179" t="s">
        <v>1283</v>
      </c>
      <c r="C16" s="179" t="s">
        <v>260</v>
      </c>
      <c r="D16" s="179" t="str">
        <f>VLOOKUP(C16,Monster!$B$1:$X$273,3,FALSE)</f>
        <v>3</v>
      </c>
      <c r="E16" s="180" t="s">
        <v>704</v>
      </c>
      <c r="F16" s="180" t="s">
        <v>1315</v>
      </c>
      <c r="G16" s="179" t="s">
        <v>263</v>
      </c>
      <c r="H16" s="179" t="str">
        <f>VLOOKUP(G16,Monster!$B$1:$X$273,3,FALSE)</f>
        <v>7</v>
      </c>
      <c r="I16" s="179" t="s">
        <v>265</v>
      </c>
      <c r="J16" s="179" t="str">
        <f>VLOOKUP(I16,Monster!$B$1:$X$273,3,FALSE)</f>
        <v>9</v>
      </c>
      <c r="K16" s="179" t="s">
        <v>270</v>
      </c>
      <c r="L16" s="179">
        <f>HEX2DEC(VLOOKUP(K16,Monster!$B$1:$X$273,3,FALSE))</f>
        <v>10</v>
      </c>
      <c r="M16" s="179" t="s">
        <v>273</v>
      </c>
      <c r="N16" s="179">
        <f>HEX2DEC(VLOOKUP(M16,Monster!$B$1:$X$273,3,FALSE))</f>
        <v>11</v>
      </c>
      <c r="O16" s="179"/>
      <c r="P16" s="179" t="s">
        <v>2748</v>
      </c>
      <c r="Q16" s="179"/>
      <c r="R16" s="105" t="s">
        <v>1313</v>
      </c>
      <c r="S16" s="87" t="s">
        <v>1329</v>
      </c>
      <c r="T16" s="89" t="s">
        <v>1324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1273</v>
      </c>
      <c r="C17" s="184" t="s">
        <v>275</v>
      </c>
      <c r="D17" s="184" t="str">
        <f>VLOOKUP(C17,Monster!$B$1:$X$273,3,FALSE)</f>
        <v>1</v>
      </c>
      <c r="E17" s="185" t="s">
        <v>1327</v>
      </c>
      <c r="F17" s="185" t="s">
        <v>1328</v>
      </c>
      <c r="G17" s="184" t="s">
        <v>278</v>
      </c>
      <c r="H17" s="184" t="str">
        <f>VLOOKUP(G17,Monster!$B$1:$X$273,3,FALSE)</f>
        <v>5</v>
      </c>
      <c r="I17" s="184" t="s">
        <v>280</v>
      </c>
      <c r="J17" s="184" t="str">
        <f>VLOOKUP(I17,Monster!$B$1:$X$273,3,FALSE)</f>
        <v>9</v>
      </c>
      <c r="K17" s="184" t="s">
        <v>284</v>
      </c>
      <c r="L17" s="184">
        <f>HEX2DEC(VLOOKUP(K17,Monster!$B$1:$X$273,3,FALSE))</f>
        <v>10</v>
      </c>
      <c r="M17" s="184" t="s">
        <v>286</v>
      </c>
      <c r="N17" s="184">
        <f>HEX2DEC(VLOOKUP(M17,Monster!$B$1:$X$273,3,FALSE))</f>
        <v>11</v>
      </c>
      <c r="O17" s="292"/>
      <c r="P17" s="292" t="s">
        <v>2750</v>
      </c>
      <c r="Q17" s="292"/>
      <c r="R17" s="105" t="s">
        <v>1313</v>
      </c>
      <c r="S17" s="87" t="s">
        <v>1330</v>
      </c>
      <c r="T17" s="89" t="s">
        <v>1324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1278</v>
      </c>
      <c r="C18" s="187" t="s">
        <v>289</v>
      </c>
      <c r="D18" s="187" t="str">
        <f>VLOOKUP(C18,Monster!$B$1:$X$273,3,FALSE)</f>
        <v>2</v>
      </c>
      <c r="E18" s="188" t="s">
        <v>1327</v>
      </c>
      <c r="F18" s="188" t="s">
        <v>1328</v>
      </c>
      <c r="G18" s="187" t="s">
        <v>291</v>
      </c>
      <c r="H18" s="187" t="str">
        <f>VLOOKUP(G18,Monster!$B$1:$X$273,3,FALSE)</f>
        <v>6</v>
      </c>
      <c r="I18" s="187" t="s">
        <v>293</v>
      </c>
      <c r="J18" s="187" t="str">
        <f>VLOOKUP(I18,Monster!$B$1:$X$273,3,FALSE)</f>
        <v>7</v>
      </c>
      <c r="K18" s="187" t="s">
        <v>295</v>
      </c>
      <c r="L18" s="187">
        <f>HEX2DEC(VLOOKUP(K18,Monster!$B$1:$X$273,3,FALSE))</f>
        <v>10</v>
      </c>
      <c r="M18" s="187" t="s">
        <v>298</v>
      </c>
      <c r="N18" s="187" t="e">
        <f>HEX2DEC(VLOOKUP(M18,Monster!$B$1:$X$273,3,FALSE))</f>
        <v>#N/A</v>
      </c>
      <c r="O18" s="187"/>
      <c r="P18" s="187" t="s">
        <v>2743</v>
      </c>
      <c r="Q18" s="187"/>
      <c r="R18" s="105" t="s">
        <v>1313</v>
      </c>
      <c r="S18" s="94" t="s">
        <v>1331</v>
      </c>
      <c r="T18" s="94" t="s">
        <v>1291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1283</v>
      </c>
      <c r="C19" s="190" t="s">
        <v>300</v>
      </c>
      <c r="D19" s="190" t="str">
        <f>VLOOKUP(C19,Monster!$B$1:$X$273,3,FALSE)</f>
        <v>4</v>
      </c>
      <c r="E19" s="191" t="s">
        <v>1327</v>
      </c>
      <c r="F19" s="191" t="s">
        <v>1328</v>
      </c>
      <c r="G19" s="190" t="s">
        <v>302</v>
      </c>
      <c r="H19" s="190" t="str">
        <f>VLOOKUP(G19,Monster!$B$1:$X$273,3,FALSE)</f>
        <v>5</v>
      </c>
      <c r="I19" s="190" t="s">
        <v>304</v>
      </c>
      <c r="J19" s="190" t="str">
        <f>VLOOKUP(I19,Monster!$B$1:$X$273,3,FALSE)</f>
        <v>8</v>
      </c>
      <c r="K19" s="190" t="s">
        <v>306</v>
      </c>
      <c r="L19" s="190">
        <f>HEX2DEC(VLOOKUP(K19,Monster!$B$1:$X$273,3,FALSE))</f>
        <v>10</v>
      </c>
      <c r="M19" s="190" t="s">
        <v>308</v>
      </c>
      <c r="N19" s="190">
        <f>HEX2DEC(VLOOKUP(M19,Monster!$B$1:$X$273,3,FALSE))</f>
        <v>11</v>
      </c>
      <c r="O19" s="293"/>
      <c r="P19" s="293" t="s">
        <v>2752</v>
      </c>
      <c r="Q19" s="293"/>
      <c r="R19" s="105" t="s">
        <v>1333</v>
      </c>
      <c r="S19" s="94" t="s">
        <v>1334</v>
      </c>
      <c r="T19" s="94" t="s">
        <v>1335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1273</v>
      </c>
      <c r="C20" s="195" t="s">
        <v>310</v>
      </c>
      <c r="D20" s="195" t="str">
        <f>VLOOKUP(C20,Monster!$B$1:$X$273,3,FALSE)</f>
        <v>1</v>
      </c>
      <c r="E20" s="196" t="s">
        <v>11</v>
      </c>
      <c r="F20" s="196" t="s">
        <v>1332</v>
      </c>
      <c r="G20" s="195" t="s">
        <v>312</v>
      </c>
      <c r="H20" s="195" t="str">
        <f>VLOOKUP(G20,Monster!$B$1:$X$273,3,FALSE)</f>
        <v>4</v>
      </c>
      <c r="I20" s="195" t="s">
        <v>314</v>
      </c>
      <c r="J20" s="195" t="str">
        <f>VLOOKUP(I20,Monster!$B$1:$X$273,3,FALSE)</f>
        <v>6</v>
      </c>
      <c r="K20" s="195" t="s">
        <v>317</v>
      </c>
      <c r="L20" s="195">
        <f>HEX2DEC(VLOOKUP(K20,Monster!$B$1:$X$273,3,FALSE))</f>
        <v>10</v>
      </c>
      <c r="M20" s="195" t="s">
        <v>319</v>
      </c>
      <c r="N20" s="195">
        <f>HEX2DEC(VLOOKUP(M20,Monster!$B$1:$X$273,3,FALSE))</f>
        <v>11</v>
      </c>
      <c r="O20" s="195"/>
      <c r="P20" s="195"/>
      <c r="Q20" s="195"/>
      <c r="R20" s="107" t="s">
        <v>1296</v>
      </c>
      <c r="S20" s="94" t="s">
        <v>1336</v>
      </c>
      <c r="T20" s="94" t="s">
        <v>1291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1278</v>
      </c>
      <c r="C21" s="198" t="s">
        <v>321</v>
      </c>
      <c r="D21" s="198" t="str">
        <f>VLOOKUP(C21,Monster!$B$1:$X$273,3,FALSE)</f>
        <v>3</v>
      </c>
      <c r="E21" s="199" t="s">
        <v>11</v>
      </c>
      <c r="F21" s="199" t="s">
        <v>1332</v>
      </c>
      <c r="G21" s="198" t="s">
        <v>323</v>
      </c>
      <c r="H21" s="198" t="str">
        <f>VLOOKUP(G21,Monster!$B$1:$X$273,3,FALSE)</f>
        <v>6</v>
      </c>
      <c r="I21" s="198" t="s">
        <v>326</v>
      </c>
      <c r="J21" s="198" t="str">
        <f>VLOOKUP(I21,Monster!$B$1:$X$273,3,FALSE)</f>
        <v>8</v>
      </c>
      <c r="K21" s="198" t="s">
        <v>328</v>
      </c>
      <c r="L21" s="198">
        <f>HEX2DEC(VLOOKUP(K21,Monster!$B$1:$X$273,3,FALSE))</f>
        <v>10</v>
      </c>
      <c r="M21" s="198" t="s">
        <v>330</v>
      </c>
      <c r="N21" s="198">
        <f>HEX2DEC(VLOOKUP(M21,Monster!$B$1:$X$273,3,FALSE))</f>
        <v>11</v>
      </c>
      <c r="O21" s="198"/>
      <c r="P21" s="198" t="s">
        <v>2753</v>
      </c>
      <c r="Q21" s="198"/>
      <c r="R21" s="107" t="s">
        <v>1296</v>
      </c>
      <c r="S21" s="87" t="s">
        <v>1323</v>
      </c>
      <c r="T21" s="87" t="s">
        <v>1279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1283</v>
      </c>
      <c r="C22" s="201" t="s">
        <v>332</v>
      </c>
      <c r="D22" s="201">
        <f>VLOOKUP(C22,Monster!$B$1:$X$273,3,FALSE)</f>
        <v>0</v>
      </c>
      <c r="E22" s="202" t="s">
        <v>11</v>
      </c>
      <c r="F22" s="202" t="s">
        <v>1332</v>
      </c>
      <c r="G22" s="201" t="s">
        <v>335</v>
      </c>
      <c r="H22" s="201" t="str">
        <f>VLOOKUP(G22,Monster!$B$1:$X$273,3,FALSE)</f>
        <v>5</v>
      </c>
      <c r="I22" s="201" t="s">
        <v>337</v>
      </c>
      <c r="J22" s="201" t="str">
        <f>VLOOKUP(I22,Monster!$B$1:$X$273,3,FALSE)</f>
        <v>8</v>
      </c>
      <c r="K22" s="201" t="s">
        <v>339</v>
      </c>
      <c r="L22" s="201">
        <f>HEX2DEC(VLOOKUP(K22,Monster!$B$1:$X$273,3,FALSE))</f>
        <v>10</v>
      </c>
      <c r="M22" s="201" t="s">
        <v>341</v>
      </c>
      <c r="N22" s="201">
        <f>HEX2DEC(VLOOKUP(M22,Monster!$B$1:$X$273,3,FALSE))</f>
        <v>11</v>
      </c>
      <c r="O22" s="201"/>
      <c r="P22" s="201" t="s">
        <v>1593</v>
      </c>
      <c r="Q22" s="201"/>
      <c r="R22" s="107" t="s">
        <v>1296</v>
      </c>
      <c r="S22" s="94" t="s">
        <v>1338</v>
      </c>
      <c r="T22" s="94" t="s">
        <v>1339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1273</v>
      </c>
      <c r="C23" s="206" t="s">
        <v>343</v>
      </c>
      <c r="D23" s="206" t="str">
        <f>VLOOKUP(C23,Monster!$B$1:$X$273,3,FALSE)</f>
        <v>2</v>
      </c>
      <c r="E23" s="207" t="s">
        <v>14</v>
      </c>
      <c r="F23" s="207" t="s">
        <v>1337</v>
      </c>
      <c r="G23" s="206" t="s">
        <v>347</v>
      </c>
      <c r="H23" s="206" t="str">
        <f>VLOOKUP(G23,Monster!$B$1:$X$273,3,FALSE)</f>
        <v>4</v>
      </c>
      <c r="I23" s="206" t="s">
        <v>349</v>
      </c>
      <c r="J23" s="206" t="str">
        <f>VLOOKUP(I23,Monster!$B$1:$X$273,3,FALSE)</f>
        <v>7</v>
      </c>
      <c r="K23" s="206" t="s">
        <v>351</v>
      </c>
      <c r="L23" s="206">
        <f>HEX2DEC(VLOOKUP(K23,Monster!$B$1:$X$273,3,FALSE))</f>
        <v>10</v>
      </c>
      <c r="M23" s="206" t="s">
        <v>353</v>
      </c>
      <c r="N23" s="206">
        <f>HEX2DEC(VLOOKUP(M23,Monster!$B$1:$X$273,3,FALSE))</f>
        <v>11</v>
      </c>
      <c r="O23" s="294"/>
      <c r="P23" s="294"/>
      <c r="Q23" s="294"/>
      <c r="R23" s="105" t="s">
        <v>1339</v>
      </c>
      <c r="S23" s="94" t="s">
        <v>1340</v>
      </c>
      <c r="T23" s="94" t="s">
        <v>1316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1278</v>
      </c>
      <c r="C24" s="209" t="s">
        <v>355</v>
      </c>
      <c r="D24" s="209" t="str">
        <f>VLOOKUP(C24,Monster!$B$1:$X$273,3,FALSE)</f>
        <v>2</v>
      </c>
      <c r="E24" s="210" t="s">
        <v>14</v>
      </c>
      <c r="F24" s="210" t="s">
        <v>1337</v>
      </c>
      <c r="G24" s="209" t="s">
        <v>241</v>
      </c>
      <c r="H24" s="209" t="str">
        <f>VLOOKUP(G24,Monster!$B$1:$X$273,3,FALSE)</f>
        <v>5</v>
      </c>
      <c r="I24" s="209" t="s">
        <v>359</v>
      </c>
      <c r="J24" s="209" t="str">
        <f>VLOOKUP(I24,Monster!$B$1:$X$273,3,FALSE)</f>
        <v>9</v>
      </c>
      <c r="K24" s="209" t="s">
        <v>363</v>
      </c>
      <c r="L24" s="209">
        <f>HEX2DEC(VLOOKUP(K24,Monster!$B$1:$X$273,3,FALSE))</f>
        <v>10</v>
      </c>
      <c r="M24" s="209" t="s">
        <v>365</v>
      </c>
      <c r="N24" s="209">
        <f>HEX2DEC(VLOOKUP(M24,Monster!$B$1:$X$273,3,FALSE))</f>
        <v>11</v>
      </c>
      <c r="O24" s="209"/>
      <c r="P24" s="209"/>
      <c r="Q24" s="209"/>
      <c r="R24" s="105" t="s">
        <v>1339</v>
      </c>
      <c r="S24" s="89" t="s">
        <v>1341</v>
      </c>
      <c r="T24" s="94" t="s">
        <v>1342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1283</v>
      </c>
      <c r="C25" s="212" t="s">
        <v>367</v>
      </c>
      <c r="D25" s="212" t="str">
        <f>VLOOKUP(C25,Monster!$B$1:$X$273,3,FALSE)</f>
        <v>4</v>
      </c>
      <c r="E25" s="213" t="s">
        <v>14</v>
      </c>
      <c r="F25" s="213" t="s">
        <v>1337</v>
      </c>
      <c r="G25" s="212" t="s">
        <v>370</v>
      </c>
      <c r="H25" s="212" t="str">
        <f>VLOOKUP(G25,Monster!$B$1:$X$273,3,FALSE)</f>
        <v>5</v>
      </c>
      <c r="I25" s="212" t="s">
        <v>372</v>
      </c>
      <c r="J25" s="212" t="str">
        <f>VLOOKUP(I25,Monster!$B$1:$X$273,3,FALSE)</f>
        <v>9</v>
      </c>
      <c r="K25" s="212" t="s">
        <v>374</v>
      </c>
      <c r="L25" s="212">
        <f>HEX2DEC(VLOOKUP(K25,Monster!$B$1:$X$273,3,FALSE))</f>
        <v>10</v>
      </c>
      <c r="M25" s="212" t="s">
        <v>376</v>
      </c>
      <c r="N25" s="212">
        <f>HEX2DEC(VLOOKUP(M25,Monster!$B$1:$X$273,3,FALSE))</f>
        <v>11</v>
      </c>
      <c r="O25" s="295"/>
      <c r="P25" s="295"/>
      <c r="Q25" s="295"/>
      <c r="R25" s="105" t="s">
        <v>1339</v>
      </c>
      <c r="S25" s="94" t="s">
        <v>1331</v>
      </c>
      <c r="T25" s="94" t="s">
        <v>1345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.75" thickBot="1">
      <c r="A26" s="216">
        <v>24</v>
      </c>
      <c r="B26" s="217" t="s">
        <v>1273</v>
      </c>
      <c r="C26" s="217" t="s">
        <v>378</v>
      </c>
      <c r="D26" s="217" t="str">
        <f>VLOOKUP(C26,Monster!$B$1:$X$273,3,FALSE)</f>
        <v>1</v>
      </c>
      <c r="E26" s="218" t="s">
        <v>1343</v>
      </c>
      <c r="F26" s="218" t="s">
        <v>1344</v>
      </c>
      <c r="G26" s="217" t="s">
        <v>381</v>
      </c>
      <c r="H26" s="217" t="str">
        <f>VLOOKUP(G26,Monster!$B$1:$X$273,3,FALSE)</f>
        <v>4</v>
      </c>
      <c r="I26" s="217" t="s">
        <v>384</v>
      </c>
      <c r="J26" s="217" t="str">
        <f>VLOOKUP(I26,Monster!$B$1:$X$273,3,FALSE)</f>
        <v>8</v>
      </c>
      <c r="K26" s="217" t="s">
        <v>386</v>
      </c>
      <c r="L26" s="217">
        <f>HEX2DEC(VLOOKUP(K26,Monster!$B$1:$X$273,3,FALSE))</f>
        <v>10</v>
      </c>
      <c r="M26" s="217" t="s">
        <v>389</v>
      </c>
      <c r="N26" s="217">
        <f>HEX2DEC(VLOOKUP(M26,Monster!$B$1:$X$273,3,FALSE))</f>
        <v>11</v>
      </c>
      <c r="O26" s="217"/>
      <c r="P26" s="217"/>
      <c r="Q26" s="217"/>
      <c r="R26" s="108" t="s">
        <v>1339</v>
      </c>
      <c r="S26" s="109" t="s">
        <v>1334</v>
      </c>
      <c r="T26" s="109" t="s">
        <v>1291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1278</v>
      </c>
      <c r="C27" s="220" t="s">
        <v>391</v>
      </c>
      <c r="D27" s="220" t="str">
        <f>VLOOKUP(C27,Monster!$B$1:$X$273,3,FALSE)</f>
        <v>3</v>
      </c>
      <c r="E27" s="221" t="s">
        <v>1343</v>
      </c>
      <c r="F27" s="221" t="s">
        <v>1344</v>
      </c>
      <c r="G27" s="220" t="s">
        <v>395</v>
      </c>
      <c r="H27" s="220" t="str">
        <f>VLOOKUP(G27,Monster!$B$1:$X$273,3,FALSE)</f>
        <v>4</v>
      </c>
      <c r="I27" s="220" t="s">
        <v>397</v>
      </c>
      <c r="J27" s="220" t="str">
        <f>VLOOKUP(I27,Monster!$B$1:$X$273,3,FALSE)</f>
        <v>8</v>
      </c>
      <c r="K27" s="220" t="s">
        <v>400</v>
      </c>
      <c r="L27" s="220">
        <f>HEX2DEC(VLOOKUP(K27,Monster!$B$1:$X$273,3,FALSE))</f>
        <v>10</v>
      </c>
      <c r="M27" s="220" t="s">
        <v>403</v>
      </c>
      <c r="N27" s="220">
        <f>HEX2DEC(VLOOKUP(M27,Monster!$B$1:$X$273,3,FALSE))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1283</v>
      </c>
      <c r="C28" s="223" t="s">
        <v>405</v>
      </c>
      <c r="D28" s="223" t="str">
        <f>VLOOKUP(C28,Monster!$B$1:$X$273,3,FALSE)</f>
        <v>4</v>
      </c>
      <c r="E28" s="224" t="s">
        <v>1343</v>
      </c>
      <c r="F28" s="224" t="s">
        <v>1344</v>
      </c>
      <c r="G28" s="223" t="s">
        <v>408</v>
      </c>
      <c r="H28" s="223" t="str">
        <f>VLOOKUP(G28,Monster!$B$1:$X$273,3,FALSE)</f>
        <v>6</v>
      </c>
      <c r="I28" s="223" t="s">
        <v>410</v>
      </c>
      <c r="J28" s="223" t="str">
        <f>VLOOKUP(I28,Monster!$B$1:$X$273,3,FALSE)</f>
        <v>9</v>
      </c>
      <c r="K28" s="223" t="s">
        <v>413</v>
      </c>
      <c r="L28" s="223">
        <f>HEX2DEC(VLOOKUP(K28,Monster!$B$1:$X$273,3,FALSE))</f>
        <v>10</v>
      </c>
      <c r="M28" s="223" t="s">
        <v>415</v>
      </c>
      <c r="N28" s="223">
        <f>HEX2DEC(VLOOKUP(M28,Monster!$B$1:$X$273,3,FALSE))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1273</v>
      </c>
      <c r="C29" s="227" t="s">
        <v>417</v>
      </c>
      <c r="D29" s="227" t="str">
        <f>VLOOKUP(C29,Monster!$B$1:$X$273,3,FALSE)</f>
        <v>1</v>
      </c>
      <c r="E29" s="228" t="s">
        <v>145</v>
      </c>
      <c r="F29" s="228" t="s">
        <v>1346</v>
      </c>
      <c r="G29" s="227" t="s">
        <v>419</v>
      </c>
      <c r="H29" s="227" t="str">
        <f>VLOOKUP(G29,Monster!$B$1:$X$273,3,FALSE)</f>
        <v>5</v>
      </c>
      <c r="I29" s="227" t="s">
        <v>422</v>
      </c>
      <c r="J29" s="227" t="str">
        <f>VLOOKUP(I29,Monster!$B$1:$X$273,3,FALSE)</f>
        <v>7</v>
      </c>
      <c r="K29" s="227" t="s">
        <v>424</v>
      </c>
      <c r="L29" s="227">
        <f>HEX2DEC(VLOOKUP(K29,Monster!$B$1:$X$273,3,FALSE))</f>
        <v>10</v>
      </c>
      <c r="M29" s="227" t="s">
        <v>426</v>
      </c>
      <c r="N29" s="227">
        <f>HEX2DEC(VLOOKUP(M29,Monster!$B$1:$X$273,3,FALSE))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1278</v>
      </c>
      <c r="C30" s="230" t="s">
        <v>430</v>
      </c>
      <c r="D30" s="230" t="str">
        <f>VLOOKUP(C30,Monster!$B$1:$X$273,3,FALSE)</f>
        <v>2</v>
      </c>
      <c r="E30" s="231" t="s">
        <v>145</v>
      </c>
      <c r="F30" s="231" t="s">
        <v>1346</v>
      </c>
      <c r="G30" s="230" t="s">
        <v>433</v>
      </c>
      <c r="H30" s="230" t="str">
        <f>VLOOKUP(G30,Monster!$B$1:$X$273,3,FALSE)</f>
        <v>5</v>
      </c>
      <c r="I30" s="230" t="s">
        <v>435</v>
      </c>
      <c r="J30" s="230" t="str">
        <f>VLOOKUP(I30,Monster!$B$1:$X$273,3,FALSE)</f>
        <v>8</v>
      </c>
      <c r="K30" s="230" t="s">
        <v>437</v>
      </c>
      <c r="L30" s="230">
        <f>HEX2DEC(VLOOKUP(K30,Monster!$B$1:$X$273,3,FALSE))</f>
        <v>10</v>
      </c>
      <c r="M30" s="230" t="s">
        <v>440</v>
      </c>
      <c r="N30" s="230">
        <f>HEX2DEC(VLOOKUP(M30,Monster!$B$1:$X$273,3,FALSE))</f>
        <v>11</v>
      </c>
      <c r="O30" s="230"/>
      <c r="P30" s="230"/>
      <c r="Q30" s="230"/>
      <c r="R30" s="87"/>
      <c r="S30" s="87"/>
      <c r="T30" s="87" t="s">
        <v>2451</v>
      </c>
      <c r="U30" s="87" t="s">
        <v>1275</v>
      </c>
      <c r="V30" s="87" t="s">
        <v>1276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1283</v>
      </c>
      <c r="C31" s="233" t="s">
        <v>443</v>
      </c>
      <c r="D31" s="233" t="str">
        <f>VLOOKUP(C31,Monster!$B$1:$X$273,3,FALSE)</f>
        <v>4</v>
      </c>
      <c r="E31" s="234" t="s">
        <v>145</v>
      </c>
      <c r="F31" s="234" t="s">
        <v>1346</v>
      </c>
      <c r="G31" s="233" t="s">
        <v>446</v>
      </c>
      <c r="H31" s="233" t="str">
        <f>VLOOKUP(G31,Monster!$B$1:$X$273,3,FALSE)</f>
        <v>8</v>
      </c>
      <c r="I31" s="233" t="s">
        <v>448</v>
      </c>
      <c r="J31" s="233" t="str">
        <f>VLOOKUP(I31,Monster!$B$1:$X$273,3,FALSE)</f>
        <v>9</v>
      </c>
      <c r="K31" s="233" t="s">
        <v>451</v>
      </c>
      <c r="L31" s="233">
        <f>HEX2DEC(VLOOKUP(K31,Monster!$B$1:$X$273,3,FALSE))</f>
        <v>10</v>
      </c>
      <c r="M31" s="233" t="s">
        <v>454</v>
      </c>
      <c r="N31" s="233">
        <f>HEX2DEC(VLOOKUP(M31,Monster!$B$1:$X$273,3,FALSE))</f>
        <v>11</v>
      </c>
      <c r="O31" s="297"/>
      <c r="P31" s="297" t="s">
        <v>2899</v>
      </c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1273</v>
      </c>
      <c r="C32" s="238" t="s">
        <v>457</v>
      </c>
      <c r="D32" s="238" t="str">
        <f>VLOOKUP(C32,Monster!$B$1:$X$273,3,FALSE)</f>
        <v>1</v>
      </c>
      <c r="E32" s="239" t="s">
        <v>199</v>
      </c>
      <c r="F32" s="239" t="s">
        <v>1347</v>
      </c>
      <c r="G32" s="238" t="s">
        <v>460</v>
      </c>
      <c r="H32" s="238" t="str">
        <f>VLOOKUP(G32,Monster!$B$1:$X$273,3,FALSE)</f>
        <v>3</v>
      </c>
      <c r="I32" s="238" t="s">
        <v>462</v>
      </c>
      <c r="J32" s="238" t="str">
        <f>VLOOKUP(I32,Monster!$B$1:$X$273,3,FALSE)</f>
        <v>6</v>
      </c>
      <c r="K32" s="238" t="s">
        <v>466</v>
      </c>
      <c r="L32" s="238">
        <f>HEX2DEC(VLOOKUP(K32,Monster!$B$1:$X$273,3,FALSE))</f>
        <v>10</v>
      </c>
      <c r="M32" s="238" t="s">
        <v>468</v>
      </c>
      <c r="N32" s="238">
        <f>HEX2DEC(VLOOKUP(M32,Monster!$B$1:$X$273,3,FALSE))</f>
        <v>11</v>
      </c>
      <c r="O32" s="238"/>
      <c r="P32" s="238" t="s">
        <v>2743</v>
      </c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1278</v>
      </c>
      <c r="C33" s="241" t="s">
        <v>470</v>
      </c>
      <c r="D33" s="241" t="str">
        <f>VLOOKUP(C33,Monster!$B$1:$X$273,3,FALSE)</f>
        <v>3</v>
      </c>
      <c r="E33" s="242" t="s">
        <v>199</v>
      </c>
      <c r="F33" s="242" t="s">
        <v>1347</v>
      </c>
      <c r="G33" s="241" t="s">
        <v>473</v>
      </c>
      <c r="H33" s="241" t="str">
        <f>VLOOKUP(G33,Monster!$B$1:$X$273,3,FALSE)</f>
        <v>7</v>
      </c>
      <c r="I33" s="241" t="s">
        <v>475</v>
      </c>
      <c r="J33" s="241" t="str">
        <f>VLOOKUP(I33,Monster!$B$1:$X$273,3,FALSE)</f>
        <v>8</v>
      </c>
      <c r="K33" s="241" t="s">
        <v>478</v>
      </c>
      <c r="L33" s="241">
        <f>HEX2DEC(VLOOKUP(K33,Monster!$B$1:$X$273,3,FALSE))</f>
        <v>10</v>
      </c>
      <c r="M33" s="241" t="s">
        <v>481</v>
      </c>
      <c r="N33" s="241">
        <f>HEX2DEC(VLOOKUP(M33,Monster!$B$1:$X$273,3,FALSE))</f>
        <v>11</v>
      </c>
      <c r="O33" s="241"/>
      <c r="P33" s="241" t="s">
        <v>2746</v>
      </c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1283</v>
      </c>
      <c r="C34" s="244" t="s">
        <v>484</v>
      </c>
      <c r="D34" s="244" t="str">
        <f>VLOOKUP(C34,Monster!$B$1:$X$273,3,FALSE)</f>
        <v>5</v>
      </c>
      <c r="E34" s="245" t="s">
        <v>199</v>
      </c>
      <c r="F34" s="245" t="s">
        <v>1347</v>
      </c>
      <c r="G34" s="244" t="s">
        <v>487</v>
      </c>
      <c r="H34" s="244" t="str">
        <f>VLOOKUP(G34,Monster!$B$1:$X$273,3,FALSE)</f>
        <v>7</v>
      </c>
      <c r="I34" s="244" t="s">
        <v>489</v>
      </c>
      <c r="J34" s="244" t="str">
        <f>VLOOKUP(I34,Monster!$B$1:$X$273,3,FALSE)</f>
        <v>9</v>
      </c>
      <c r="K34" s="244" t="s">
        <v>491</v>
      </c>
      <c r="L34" s="244">
        <f>HEX2DEC(VLOOKUP(K34,Monster!$B$1:$X$273,3,FALSE))</f>
        <v>10</v>
      </c>
      <c r="M34" s="244" t="s">
        <v>493</v>
      </c>
      <c r="N34" s="244">
        <f>HEX2DEC(VLOOKUP(M34,Monster!$B$1:$X$273,3,FALSE))</f>
        <v>11</v>
      </c>
      <c r="O34" s="244"/>
      <c r="P34" s="244" t="s">
        <v>2749</v>
      </c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1273</v>
      </c>
      <c r="C35" s="249" t="s">
        <v>495</v>
      </c>
      <c r="D35" s="249" t="str">
        <f>VLOOKUP(C35,Monster!$B$1:$X$273,3,FALSE)</f>
        <v>1</v>
      </c>
      <c r="E35" s="250" t="s">
        <v>471</v>
      </c>
      <c r="F35" s="250" t="s">
        <v>1274</v>
      </c>
      <c r="G35" s="249" t="s">
        <v>498</v>
      </c>
      <c r="H35" s="249" t="str">
        <f>VLOOKUP(G35,Monster!$B$1:$X$273,3,FALSE)</f>
        <v>2</v>
      </c>
      <c r="I35" s="249" t="s">
        <v>500</v>
      </c>
      <c r="J35" s="249" t="str">
        <f>VLOOKUP(I35,Monster!$B$1:$X$273,3,FALSE)</f>
        <v>6</v>
      </c>
      <c r="K35" s="249" t="s">
        <v>504</v>
      </c>
      <c r="L35" s="249">
        <f>HEX2DEC(VLOOKUP(K35,Monster!$B$1:$X$273,3,FALSE))</f>
        <v>10</v>
      </c>
      <c r="M35" s="249" t="s">
        <v>506</v>
      </c>
      <c r="N35" s="249">
        <f>HEX2DEC(VLOOKUP(M35,Monster!$B$1:$X$273,3,FALSE))</f>
        <v>11</v>
      </c>
      <c r="O35" s="298"/>
      <c r="P35" s="298" t="s">
        <v>2747</v>
      </c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1278</v>
      </c>
      <c r="C36" s="252" t="s">
        <v>508</v>
      </c>
      <c r="D36" s="252" t="str">
        <f>VLOOKUP(C36,Monster!$B$1:$X$273,3,FALSE)</f>
        <v>2</v>
      </c>
      <c r="E36" s="253" t="s">
        <v>471</v>
      </c>
      <c r="F36" s="253" t="s">
        <v>1274</v>
      </c>
      <c r="G36" s="252" t="s">
        <v>511</v>
      </c>
      <c r="H36" s="252" t="str">
        <f>VLOOKUP(G36,Monster!$B$1:$X$273,3,FALSE)</f>
        <v>4</v>
      </c>
      <c r="I36" s="252" t="s">
        <v>513</v>
      </c>
      <c r="J36" s="252" t="str">
        <f>VLOOKUP(I36,Monster!$B$1:$X$273,3,FALSE)</f>
        <v>8</v>
      </c>
      <c r="K36" s="252" t="s">
        <v>515</v>
      </c>
      <c r="L36" s="252">
        <f>HEX2DEC(VLOOKUP(K36,Monster!$B$1:$X$273,3,FALSE))</f>
        <v>10</v>
      </c>
      <c r="M36" s="252" t="s">
        <v>518</v>
      </c>
      <c r="N36" s="252">
        <f>HEX2DEC(VLOOKUP(M36,Monster!$B$1:$X$273,3,FALSE))</f>
        <v>11</v>
      </c>
      <c r="O36" s="252"/>
      <c r="P36" s="252" t="s">
        <v>2897</v>
      </c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1283</v>
      </c>
      <c r="C37" s="255" t="s">
        <v>520</v>
      </c>
      <c r="D37" s="255" t="str">
        <f>VLOOKUP(C37,Monster!$B$1:$X$273,3,FALSE)</f>
        <v>5</v>
      </c>
      <c r="E37" s="256" t="s">
        <v>471</v>
      </c>
      <c r="F37" s="256" t="s">
        <v>1274</v>
      </c>
      <c r="G37" s="255" t="s">
        <v>523</v>
      </c>
      <c r="H37" s="255" t="str">
        <f>VLOOKUP(G37,Monster!$B$1:$X$273,3,FALSE)</f>
        <v>7</v>
      </c>
      <c r="I37" s="255" t="s">
        <v>525</v>
      </c>
      <c r="J37" s="255" t="str">
        <f>VLOOKUP(I37,Monster!$B$1:$X$273,3,FALSE)</f>
        <v>8</v>
      </c>
      <c r="K37" s="255" t="s">
        <v>527</v>
      </c>
      <c r="L37" s="255">
        <f>HEX2DEC(VLOOKUP(K37,Monster!$B$1:$X$273,3,FALSE))</f>
        <v>10</v>
      </c>
      <c r="M37" s="255" t="s">
        <v>529</v>
      </c>
      <c r="N37" s="255">
        <f>HEX2DEC(VLOOKUP(M37,Monster!$B$1:$X$273,3,FALSE))</f>
        <v>11</v>
      </c>
      <c r="O37" s="299"/>
      <c r="P37" s="299" t="s">
        <v>2898</v>
      </c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1283</v>
      </c>
      <c r="C39" s="87" t="s">
        <v>551</v>
      </c>
      <c r="D39" s="87"/>
      <c r="E39" s="95" t="s">
        <v>11</v>
      </c>
      <c r="F39" s="95" t="s">
        <v>1332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1348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1273</v>
      </c>
      <c r="C40" s="87" t="s">
        <v>571</v>
      </c>
      <c r="D40" s="87"/>
      <c r="E40" s="88" t="s">
        <v>1343</v>
      </c>
      <c r="F40" s="88" t="s">
        <v>1344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1349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601</v>
      </c>
      <c r="H41" s="92"/>
      <c r="I41" s="92" t="s">
        <v>606</v>
      </c>
      <c r="J41" s="92"/>
      <c r="K41" s="92" t="s">
        <v>611</v>
      </c>
      <c r="L41" s="92"/>
      <c r="M41" s="87" t="s">
        <v>617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621</v>
      </c>
      <c r="D42" s="87"/>
      <c r="E42" s="88"/>
      <c r="F42" s="88"/>
      <c r="G42" s="92" t="s">
        <v>626</v>
      </c>
      <c r="H42" s="92"/>
      <c r="I42" s="92" t="s">
        <v>630</v>
      </c>
      <c r="J42" s="92"/>
      <c r="K42" s="92" t="s">
        <v>636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645</v>
      </c>
      <c r="D43" s="87"/>
      <c r="E43" s="88"/>
      <c r="F43" s="88"/>
      <c r="G43" s="92" t="s">
        <v>647</v>
      </c>
      <c r="H43" s="92"/>
      <c r="I43" s="92" t="s">
        <v>649</v>
      </c>
      <c r="J43" s="92"/>
      <c r="K43" s="92" t="s">
        <v>652</v>
      </c>
      <c r="L43" s="92"/>
      <c r="M43" s="87" t="s">
        <v>655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657</v>
      </c>
      <c r="D44" s="87"/>
      <c r="E44" s="88"/>
      <c r="F44" s="88"/>
      <c r="G44" s="92" t="s">
        <v>660</v>
      </c>
      <c r="H44" s="92"/>
      <c r="I44" s="92" t="s">
        <v>662</v>
      </c>
      <c r="J44" s="92"/>
      <c r="K44" s="92" t="s">
        <v>664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1273</v>
      </c>
      <c r="C45" s="87" t="s">
        <v>666</v>
      </c>
      <c r="D45" s="87"/>
      <c r="E45" s="88" t="s">
        <v>181</v>
      </c>
      <c r="F45" s="88" t="s">
        <v>1298</v>
      </c>
      <c r="G45" s="87" t="s">
        <v>668</v>
      </c>
      <c r="H45" s="87"/>
      <c r="I45" s="87" t="s">
        <v>670</v>
      </c>
      <c r="J45" s="87"/>
      <c r="K45" s="87" t="s">
        <v>673</v>
      </c>
      <c r="L45" s="87"/>
      <c r="M45" s="87"/>
      <c r="N45" s="87"/>
      <c r="O45" s="87"/>
      <c r="P45" s="87"/>
      <c r="Q45" s="87"/>
      <c r="R45" s="87" t="s">
        <v>1350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1273</v>
      </c>
      <c r="C46" s="87" t="s">
        <v>677</v>
      </c>
      <c r="D46" s="87"/>
      <c r="E46" s="88" t="s">
        <v>181</v>
      </c>
      <c r="F46" s="88" t="s">
        <v>1298</v>
      </c>
      <c r="G46" s="87" t="s">
        <v>679</v>
      </c>
      <c r="H46" s="87"/>
      <c r="I46" s="87" t="s">
        <v>682</v>
      </c>
      <c r="J46" s="87"/>
      <c r="K46" s="87" t="s">
        <v>684</v>
      </c>
      <c r="L46" s="87"/>
      <c r="M46" s="87"/>
      <c r="N46" s="87"/>
      <c r="O46" s="87"/>
      <c r="P46" s="87"/>
      <c r="Q46" s="87"/>
      <c r="R46" s="87" t="s">
        <v>1350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.75" thickBot="1">
      <c r="A47" s="113">
        <v>24</v>
      </c>
      <c r="B47" s="115" t="s">
        <v>1273</v>
      </c>
      <c r="C47" s="115" t="s">
        <v>732</v>
      </c>
      <c r="D47" s="115"/>
      <c r="E47" s="116" t="s">
        <v>1343</v>
      </c>
      <c r="F47" s="116" t="s">
        <v>1344</v>
      </c>
      <c r="G47" s="115"/>
      <c r="H47" s="115"/>
      <c r="I47" s="115"/>
      <c r="J47" s="115"/>
      <c r="K47" s="115"/>
      <c r="L47" s="115"/>
      <c r="M47" s="115" t="s">
        <v>732</v>
      </c>
      <c r="N47" s="115"/>
      <c r="O47" s="87"/>
      <c r="P47" s="87"/>
      <c r="Q47" s="87"/>
      <c r="R47" s="87" t="s">
        <v>1349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.7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1351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1352</v>
      </c>
      <c r="J50" s="118"/>
      <c r="K50" s="101" t="s">
        <v>1353</v>
      </c>
      <c r="L50" s="101"/>
      <c r="M50" s="119" t="s">
        <v>1354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1355</v>
      </c>
      <c r="H51" s="96"/>
      <c r="I51" s="88" t="s">
        <v>1356</v>
      </c>
      <c r="J51" s="88"/>
      <c r="K51" s="88" t="s">
        <v>1356</v>
      </c>
      <c r="L51" s="88"/>
      <c r="M51" s="121" t="s">
        <v>1357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1358</v>
      </c>
      <c r="F52" s="87"/>
      <c r="G52" s="122" t="s">
        <v>1359</v>
      </c>
      <c r="H52" s="99"/>
      <c r="I52" s="88">
        <v>-1</v>
      </c>
      <c r="J52" s="88"/>
      <c r="K52" s="91">
        <v>0</v>
      </c>
      <c r="L52" s="91"/>
      <c r="M52" s="123" t="s">
        <v>1357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.75" thickBot="1">
      <c r="A53" s="87"/>
      <c r="B53" s="87"/>
      <c r="C53" s="87"/>
      <c r="D53" s="87"/>
      <c r="E53" s="88"/>
      <c r="F53" s="88"/>
      <c r="G53" s="124" t="s">
        <v>1360</v>
      </c>
      <c r="H53" s="259"/>
      <c r="I53" s="125">
        <v>-1</v>
      </c>
      <c r="J53" s="125"/>
      <c r="K53" s="126" t="s">
        <v>1356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1361</v>
      </c>
      <c r="F55" s="72"/>
      <c r="G55" s="72"/>
      <c r="H55" s="72"/>
      <c r="I55" s="76" t="s">
        <v>1362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1363</v>
      </c>
      <c r="D56" s="76"/>
      <c r="E56" s="70" t="s">
        <v>9</v>
      </c>
      <c r="F56" s="82" t="s">
        <v>1364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1365</v>
      </c>
      <c r="D57" s="76"/>
      <c r="E57" s="70" t="s">
        <v>9</v>
      </c>
      <c r="F57" s="82" t="s">
        <v>1366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1367</v>
      </c>
      <c r="D58" s="76"/>
      <c r="E58" s="70" t="s">
        <v>9</v>
      </c>
      <c r="F58" s="82" t="s">
        <v>1368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1369</v>
      </c>
      <c r="D59" s="76"/>
      <c r="E59" s="70" t="s">
        <v>10</v>
      </c>
      <c r="F59" s="82" t="s">
        <v>1370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1371</v>
      </c>
      <c r="D60" s="76"/>
      <c r="E60" s="70" t="s">
        <v>10</v>
      </c>
      <c r="F60" s="82" t="s">
        <v>1372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1373</v>
      </c>
      <c r="D61" s="76"/>
      <c r="E61" s="70" t="s">
        <v>11</v>
      </c>
      <c r="F61" s="82" t="s">
        <v>1374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1375</v>
      </c>
      <c r="D62" s="76"/>
      <c r="E62" s="70" t="s">
        <v>12</v>
      </c>
      <c r="F62" s="82" t="s">
        <v>1376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1377</v>
      </c>
      <c r="D63" s="76"/>
      <c r="E63" s="70" t="s">
        <v>12</v>
      </c>
      <c r="F63" s="82" t="s">
        <v>1378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1379</v>
      </c>
      <c r="D64" s="76"/>
      <c r="E64" s="70" t="s">
        <v>13</v>
      </c>
      <c r="F64" s="82" t="s">
        <v>1380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1381</v>
      </c>
      <c r="D65" s="76"/>
      <c r="E65" s="70" t="s">
        <v>1382</v>
      </c>
      <c r="F65" s="82" t="s">
        <v>1383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1384</v>
      </c>
      <c r="D66" s="76"/>
      <c r="E66" s="70" t="s">
        <v>14</v>
      </c>
      <c r="F66" s="82" t="s">
        <v>1385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1386</v>
      </c>
      <c r="D67" s="76"/>
      <c r="E67" s="70" t="s">
        <v>15</v>
      </c>
      <c r="F67" s="82" t="s">
        <v>1387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1388</v>
      </c>
      <c r="D68" s="76"/>
      <c r="E68" s="70" t="s">
        <v>756</v>
      </c>
      <c r="F68" s="82" t="s">
        <v>1389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1390</v>
      </c>
      <c r="D69" s="76"/>
      <c r="E69" s="70" t="s">
        <v>1391</v>
      </c>
      <c r="F69" s="82" t="s">
        <v>1392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1393</v>
      </c>
      <c r="D70" s="76"/>
      <c r="E70" s="70" t="s">
        <v>1343</v>
      </c>
      <c r="F70" s="82" t="s">
        <v>1394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1395</v>
      </c>
      <c r="D71" s="76"/>
      <c r="E71" s="70" t="s">
        <v>1273</v>
      </c>
      <c r="F71" s="82" t="s">
        <v>1396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1397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1398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1399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1400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1401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1402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1403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1404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1405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1406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1407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1408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1409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1410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1411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1412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1413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1414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1415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1416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1417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1418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1419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1420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1421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1422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1423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1424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1425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1426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1427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1428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1429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1430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1431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1432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1433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1434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1435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1436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 filterMode="1"/>
  <dimension ref="A1:AJ318"/>
  <sheetViews>
    <sheetView workbookViewId="0">
      <pane xSplit="2" ySplit="1" topLeftCell="V117" activePane="bottomRight" state="frozen"/>
      <selection pane="topRight" activeCell="C1" sqref="C1"/>
      <selection pane="bottomLeft" activeCell="A2" sqref="A2"/>
      <selection pane="bottomRight" activeCell="AD318" sqref="AD318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2103</v>
      </c>
      <c r="B1" t="s">
        <v>2101</v>
      </c>
      <c r="C1" s="29" t="s">
        <v>1437</v>
      </c>
      <c r="D1" s="30" t="s">
        <v>1438</v>
      </c>
      <c r="E1" s="31" t="s">
        <v>2324</v>
      </c>
      <c r="F1" s="30" t="s">
        <v>1439</v>
      </c>
      <c r="G1" s="31" t="s">
        <v>1440</v>
      </c>
      <c r="H1" s="31" t="s">
        <v>1441</v>
      </c>
      <c r="I1" s="31" t="s">
        <v>115</v>
      </c>
      <c r="J1" s="31" t="s">
        <v>2374</v>
      </c>
      <c r="K1" s="31" t="s">
        <v>2375</v>
      </c>
      <c r="L1" s="32" t="s">
        <v>1442</v>
      </c>
      <c r="M1" s="33" t="s">
        <v>2674</v>
      </c>
      <c r="N1" s="33" t="s">
        <v>2672</v>
      </c>
      <c r="O1" s="33" t="s">
        <v>2673</v>
      </c>
      <c r="P1" s="31" t="s">
        <v>1443</v>
      </c>
      <c r="Q1" s="31"/>
      <c r="R1" s="31"/>
      <c r="S1" s="34" t="s">
        <v>1444</v>
      </c>
      <c r="T1" s="31"/>
      <c r="U1" s="35" t="s">
        <v>1445</v>
      </c>
      <c r="V1" s="35" t="s">
        <v>2400</v>
      </c>
      <c r="W1" s="35" t="s">
        <v>2090</v>
      </c>
      <c r="X1" s="5" t="s">
        <v>2087</v>
      </c>
      <c r="Y1" s="5" t="s">
        <v>1277</v>
      </c>
      <c r="Z1" s="5" t="s">
        <v>2100</v>
      </c>
      <c r="AA1" s="5" t="s">
        <v>2123</v>
      </c>
      <c r="AB1" s="5" t="s">
        <v>2144</v>
      </c>
      <c r="AC1" s="5" t="s">
        <v>2149</v>
      </c>
      <c r="AD1" s="5" t="s">
        <v>2137</v>
      </c>
      <c r="AE1" s="5" t="s">
        <v>2125</v>
      </c>
      <c r="AF1" s="5" t="s">
        <v>2379</v>
      </c>
      <c r="AG1" s="5" t="s">
        <v>2134</v>
      </c>
      <c r="AH1" s="5" t="s">
        <v>2377</v>
      </c>
      <c r="AI1" s="5" t="s">
        <v>2733</v>
      </c>
      <c r="AJ1" s="5" t="s">
        <v>2143</v>
      </c>
    </row>
    <row r="2" spans="1:36">
      <c r="A2" t="str">
        <f t="shared" ref="A2:A67" si="0">B2</f>
        <v>Heat</v>
      </c>
      <c r="B2" t="str">
        <f>C2&amp;D2</f>
        <v>Heat</v>
      </c>
      <c r="C2" s="5" t="s">
        <v>681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1682</v>
      </c>
      <c r="Q2" s="13"/>
      <c r="R2" s="13"/>
      <c r="S2" s="15"/>
      <c r="T2" s="13"/>
      <c r="U2" s="5">
        <v>1</v>
      </c>
      <c r="V2" s="5" t="s">
        <v>6</v>
      </c>
      <c r="W2" t="s">
        <v>2137</v>
      </c>
      <c r="Y2" t="s">
        <v>1637</v>
      </c>
      <c r="Z2" t="s">
        <v>2096</v>
      </c>
      <c r="AB2">
        <v>6</v>
      </c>
      <c r="AC2">
        <v>7</v>
      </c>
      <c r="AE2" t="s">
        <v>2794</v>
      </c>
      <c r="AG2">
        <v>20</v>
      </c>
    </row>
    <row r="3" spans="1:36" hidden="1">
      <c r="A3" t="str">
        <f t="shared" si="0"/>
        <v>ComVirus</v>
      </c>
      <c r="B3" t="str">
        <f>C3&amp;D3</f>
        <v>ComVirus</v>
      </c>
      <c r="C3" s="5" t="s">
        <v>686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1685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1637</v>
      </c>
      <c r="Z3" t="s">
        <v>2095</v>
      </c>
    </row>
    <row r="4" spans="1:36" hidden="1">
      <c r="A4" t="str">
        <f t="shared" si="0"/>
        <v>DNA</v>
      </c>
      <c r="B4" t="str">
        <f>C4&amp;D4</f>
        <v>DNA</v>
      </c>
      <c r="C4" s="5" t="s">
        <v>687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2153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1637</v>
      </c>
      <c r="Z4" t="s">
        <v>2095</v>
      </c>
      <c r="AG4">
        <v>10</v>
      </c>
      <c r="AJ4" t="s">
        <v>2380</v>
      </c>
    </row>
    <row r="5" spans="1:36" hidden="1">
      <c r="A5" t="str">
        <f t="shared" si="0"/>
        <v>Masmune Magi</v>
      </c>
      <c r="B5" t="str">
        <f>CONCATENATE(C5, " ",D5)</f>
        <v>Masmune Magi</v>
      </c>
      <c r="C5" s="5" t="s">
        <v>1765</v>
      </c>
      <c r="D5" s="6" t="s">
        <v>1766</v>
      </c>
      <c r="E5" s="5">
        <f t="shared" si="1"/>
        <v>122</v>
      </c>
      <c r="F5" s="36" t="s">
        <v>1767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1768</v>
      </c>
      <c r="Q5" s="13"/>
      <c r="R5" s="13"/>
      <c r="S5" s="15"/>
      <c r="T5" s="13"/>
      <c r="U5" s="5">
        <v>1</v>
      </c>
      <c r="V5" s="5" t="s">
        <v>2401</v>
      </c>
      <c r="W5" t="s">
        <v>2136</v>
      </c>
      <c r="Y5" t="s">
        <v>2130</v>
      </c>
      <c r="Z5" t="s">
        <v>2091</v>
      </c>
      <c r="AB5">
        <v>500</v>
      </c>
      <c r="AC5">
        <v>100</v>
      </c>
      <c r="AE5" t="s">
        <v>2433</v>
      </c>
    </row>
    <row r="6" spans="1:36" hidden="1">
      <c r="A6" t="str">
        <f t="shared" si="0"/>
        <v>Aegis Magi</v>
      </c>
      <c r="B6" t="str">
        <f>CONCATENATE(C6, " ",D6)</f>
        <v>Aegis Magi</v>
      </c>
      <c r="C6" s="5" t="s">
        <v>1769</v>
      </c>
      <c r="D6" s="6" t="s">
        <v>1766</v>
      </c>
      <c r="E6" s="5">
        <f t="shared" si="1"/>
        <v>123</v>
      </c>
      <c r="F6" s="36" t="s">
        <v>1770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1771</v>
      </c>
      <c r="Q6" s="13"/>
      <c r="R6" s="13"/>
      <c r="S6" s="15"/>
      <c r="T6" s="13"/>
      <c r="U6" s="5">
        <v>1</v>
      </c>
      <c r="V6" s="5" t="s">
        <v>2401</v>
      </c>
      <c r="Y6" t="s">
        <v>2130</v>
      </c>
      <c r="Z6" t="s">
        <v>2092</v>
      </c>
      <c r="AA6" t="s">
        <v>2160</v>
      </c>
      <c r="AE6" t="s">
        <v>570</v>
      </c>
      <c r="AG6">
        <v>100</v>
      </c>
    </row>
    <row r="7" spans="1:36" hidden="1">
      <c r="A7" t="str">
        <f t="shared" si="0"/>
        <v>Heart Magi</v>
      </c>
      <c r="B7" t="str">
        <f>CONCATENATE(C7, " ",D7)</f>
        <v>Heart Magi</v>
      </c>
      <c r="C7" s="5" t="s">
        <v>1772</v>
      </c>
      <c r="D7" s="6" t="s">
        <v>1766</v>
      </c>
      <c r="E7" s="5">
        <f t="shared" si="1"/>
        <v>124</v>
      </c>
      <c r="F7" s="36" t="s">
        <v>1773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1774</v>
      </c>
      <c r="Q7" s="13"/>
      <c r="R7" s="13"/>
      <c r="S7" s="15"/>
      <c r="T7" s="13"/>
      <c r="U7" s="5">
        <v>1</v>
      </c>
      <c r="V7" s="5" t="s">
        <v>2401</v>
      </c>
      <c r="Y7" t="s">
        <v>2130</v>
      </c>
      <c r="Z7" t="s">
        <v>2097</v>
      </c>
      <c r="AB7">
        <v>999</v>
      </c>
      <c r="AD7" t="s">
        <v>2344</v>
      </c>
      <c r="AE7" t="s">
        <v>74</v>
      </c>
    </row>
    <row r="8" spans="1:36" hidden="1">
      <c r="A8" t="str">
        <f t="shared" si="0"/>
        <v>Pegasus Magi</v>
      </c>
      <c r="B8" t="str">
        <f>CONCATENATE(C8, " ",D8)</f>
        <v>Pegasus Magi</v>
      </c>
      <c r="C8" s="5" t="s">
        <v>1775</v>
      </c>
      <c r="D8" s="6" t="s">
        <v>1766</v>
      </c>
      <c r="E8" s="5">
        <f t="shared" si="1"/>
        <v>125</v>
      </c>
      <c r="F8" s="36" t="s">
        <v>1776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1760</v>
      </c>
      <c r="Q8" s="5"/>
      <c r="U8" s="5">
        <v>1</v>
      </c>
      <c r="V8" s="5" t="s">
        <v>2401</v>
      </c>
      <c r="Y8" t="s">
        <v>2130</v>
      </c>
    </row>
    <row r="9" spans="1:36" hidden="1">
      <c r="A9" t="str">
        <f t="shared" si="0"/>
        <v>Selfix</v>
      </c>
      <c r="B9" t="str">
        <f>C9&amp;D9</f>
        <v>Selfix</v>
      </c>
      <c r="C9" s="5" t="s">
        <v>654</v>
      </c>
      <c r="D9" s="6"/>
      <c r="E9" s="5">
        <f t="shared" si="1"/>
        <v>126</v>
      </c>
      <c r="F9" s="36" t="s">
        <v>1777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2155</v>
      </c>
      <c r="U9" s="5">
        <v>1</v>
      </c>
      <c r="V9" s="5" t="s">
        <v>2401</v>
      </c>
      <c r="Y9" t="s">
        <v>1609</v>
      </c>
      <c r="AE9" t="s">
        <v>2158</v>
      </c>
      <c r="AG9">
        <v>10</v>
      </c>
    </row>
    <row r="10" spans="1:36" hidden="1">
      <c r="A10" t="str">
        <f t="shared" si="0"/>
        <v>Seven Sword</v>
      </c>
      <c r="B10" t="str">
        <f>CONCATENATE(C10, " ",D10)</f>
        <v>Seven Sword</v>
      </c>
      <c r="C10" s="5" t="s">
        <v>1778</v>
      </c>
      <c r="D10" s="6" t="s">
        <v>108</v>
      </c>
      <c r="E10" s="5">
        <f t="shared" si="1"/>
        <v>127</v>
      </c>
      <c r="F10" s="36" t="s">
        <v>1779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2354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2126</v>
      </c>
      <c r="Z10" t="s">
        <v>2091</v>
      </c>
      <c r="AF10">
        <v>7</v>
      </c>
    </row>
    <row r="11" spans="1:36" hidden="1">
      <c r="A11" t="str">
        <f t="shared" si="0"/>
        <v>Micron Potion</v>
      </c>
      <c r="B11" t="str">
        <f>CONCATENATE(C11, " ",D11)</f>
        <v>Micron Potion</v>
      </c>
      <c r="C11" s="5" t="s">
        <v>1761</v>
      </c>
      <c r="D11" s="6" t="s">
        <v>1554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1762</v>
      </c>
      <c r="U11" s="5">
        <v>1</v>
      </c>
      <c r="V11" s="5" t="s">
        <v>2401</v>
      </c>
      <c r="Y11" t="s">
        <v>2129</v>
      </c>
    </row>
    <row r="12" spans="1:36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1763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1764</v>
      </c>
      <c r="U12" s="5">
        <v>1</v>
      </c>
      <c r="V12" s="5" t="s">
        <v>2401</v>
      </c>
      <c r="Y12" t="s">
        <v>2129</v>
      </c>
    </row>
    <row r="13" spans="1:36" hidden="1">
      <c r="A13" t="str">
        <f t="shared" si="0"/>
        <v>Bronze Glove</v>
      </c>
      <c r="B13" t="str">
        <f>CONCATENATE(C13, " ",D13)</f>
        <v>Bronze Glove</v>
      </c>
      <c r="C13" s="5" t="s">
        <v>1534</v>
      </c>
      <c r="D13" s="6" t="s">
        <v>1616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1536</v>
      </c>
      <c r="N13" s="5" t="str">
        <f t="shared" si="2"/>
        <v>Def</v>
      </c>
      <c r="O13" s="5" t="str">
        <f t="shared" si="3"/>
        <v>2</v>
      </c>
      <c r="P13" s="25" t="s">
        <v>1617</v>
      </c>
      <c r="U13" s="5" t="s">
        <v>1538</v>
      </c>
      <c r="V13" s="5" t="s">
        <v>2401</v>
      </c>
      <c r="Y13" t="s">
        <v>1609</v>
      </c>
    </row>
    <row r="14" spans="1:36" hidden="1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1446</v>
      </c>
      <c r="N14" s="5" t="str">
        <f t="shared" si="2"/>
        <v>Str</v>
      </c>
      <c r="O14" s="5" t="str">
        <f t="shared" si="3"/>
        <v>2</v>
      </c>
      <c r="P14" s="25" t="s">
        <v>1448</v>
      </c>
      <c r="Q14" s="13"/>
      <c r="R14" s="13"/>
      <c r="S14" s="15"/>
      <c r="T14" s="13"/>
      <c r="U14" s="5" t="s">
        <v>1449</v>
      </c>
      <c r="V14" s="5" t="str">
        <f>W14</f>
        <v>Str</v>
      </c>
      <c r="W14" t="s">
        <v>4</v>
      </c>
      <c r="X14">
        <v>6</v>
      </c>
      <c r="Y14" t="s">
        <v>2126</v>
      </c>
      <c r="Z14" t="s">
        <v>2091</v>
      </c>
      <c r="AI14" t="s">
        <v>2837</v>
      </c>
    </row>
    <row r="15" spans="1:36" hidden="1">
      <c r="A15" t="str">
        <f t="shared" si="0"/>
        <v>Bronze Shield</v>
      </c>
      <c r="B15" t="str">
        <f>CONCATENATE(C15, " ",D15)</f>
        <v>Bronze Shield</v>
      </c>
      <c r="C15" s="5" t="s">
        <v>1534</v>
      </c>
      <c r="D15" s="6" t="s">
        <v>1535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1536</v>
      </c>
      <c r="N15" s="5" t="str">
        <f t="shared" si="2"/>
        <v>Def</v>
      </c>
      <c r="O15" s="5" t="str">
        <f t="shared" si="3"/>
        <v>2</v>
      </c>
      <c r="P15" s="25" t="s">
        <v>1537</v>
      </c>
      <c r="Q15" s="13"/>
      <c r="R15" s="13"/>
      <c r="S15" s="15"/>
      <c r="T15" s="13"/>
      <c r="U15" s="5" t="s">
        <v>1538</v>
      </c>
      <c r="V15" s="5" t="s">
        <v>7</v>
      </c>
      <c r="Y15" t="s">
        <v>1535</v>
      </c>
      <c r="Z15" t="s">
        <v>2092</v>
      </c>
      <c r="AG15">
        <v>50</v>
      </c>
    </row>
    <row r="16" spans="1:36" hidden="1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1554</v>
      </c>
      <c r="E16" s="5">
        <f t="shared" si="1"/>
        <v>29</v>
      </c>
      <c r="F16" s="36" t="s">
        <v>1555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1557</v>
      </c>
      <c r="Q16" s="13"/>
      <c r="R16" s="13"/>
      <c r="S16" s="15"/>
      <c r="T16" s="13"/>
      <c r="U16" s="5">
        <v>1</v>
      </c>
      <c r="V16" s="5" t="s">
        <v>2401</v>
      </c>
      <c r="Y16" t="s">
        <v>2128</v>
      </c>
      <c r="Z16" t="s">
        <v>2094</v>
      </c>
      <c r="AB16">
        <v>20</v>
      </c>
      <c r="AC16">
        <v>20</v>
      </c>
      <c r="AE16" t="s">
        <v>74</v>
      </c>
    </row>
    <row r="17" spans="1:36" hidden="1">
      <c r="A17" t="str">
        <f t="shared" si="0"/>
        <v>Bronze Helm</v>
      </c>
      <c r="B17" t="str">
        <f>CONCATENATE(C17, " ",D17)</f>
        <v>Bronze Helm</v>
      </c>
      <c r="C17" s="5" t="s">
        <v>1534</v>
      </c>
      <c r="D17" s="6" t="s">
        <v>1605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1536</v>
      </c>
      <c r="N17" s="5" t="str">
        <f t="shared" si="2"/>
        <v>Def</v>
      </c>
      <c r="O17" s="5" t="str">
        <f t="shared" si="3"/>
        <v>2</v>
      </c>
      <c r="P17" s="25" t="s">
        <v>1536</v>
      </c>
      <c r="U17" s="5" t="s">
        <v>1538</v>
      </c>
      <c r="V17" s="5" t="s">
        <v>2401</v>
      </c>
      <c r="Y17" t="s">
        <v>1609</v>
      </c>
    </row>
    <row r="18" spans="1:36" hidden="1">
      <c r="A18" t="str">
        <f t="shared" si="0"/>
        <v>Strike</v>
      </c>
      <c r="B18" t="str">
        <f>C18</f>
        <v>Strike</v>
      </c>
      <c r="C18" s="5" t="s">
        <v>2428</v>
      </c>
      <c r="D18" s="6" t="s">
        <v>2102</v>
      </c>
      <c r="E18" s="5">
        <f t="shared" si="1"/>
        <v>79</v>
      </c>
      <c r="F18" s="36" t="s">
        <v>1660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1527</v>
      </c>
      <c r="N18" s="5">
        <v>0</v>
      </c>
      <c r="O18" s="5">
        <v>0</v>
      </c>
      <c r="P18" s="25" t="s">
        <v>1661</v>
      </c>
      <c r="Q18" s="13"/>
      <c r="R18" s="13"/>
      <c r="S18" s="15"/>
      <c r="T18" s="13" t="s">
        <v>1530</v>
      </c>
      <c r="U18" s="5" t="s">
        <v>1530</v>
      </c>
      <c r="V18" s="5" t="s">
        <v>2402</v>
      </c>
      <c r="W18" t="s">
        <v>2436</v>
      </c>
      <c r="X18">
        <v>4</v>
      </c>
      <c r="Y18" t="s">
        <v>2126</v>
      </c>
      <c r="Z18" t="s">
        <v>2091</v>
      </c>
      <c r="AB18">
        <v>80</v>
      </c>
      <c r="AI18" t="s">
        <v>2819</v>
      </c>
      <c r="AJ18" t="s">
        <v>2099</v>
      </c>
    </row>
    <row r="19" spans="1:36" hidden="1">
      <c r="A19" t="str">
        <f t="shared" si="0"/>
        <v>Vampic Sword</v>
      </c>
      <c r="B19" t="str">
        <f>CONCATENATE(C19, " ",D19)</f>
        <v>Vampic Sword</v>
      </c>
      <c r="C19" s="5" t="s">
        <v>1519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1521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2126</v>
      </c>
      <c r="Z19" t="s">
        <v>2091</v>
      </c>
      <c r="AE19" t="s">
        <v>429</v>
      </c>
      <c r="AG19">
        <v>25</v>
      </c>
      <c r="AJ19" t="s">
        <v>2378</v>
      </c>
    </row>
    <row r="20" spans="1:36" hidden="1">
      <c r="A20" t="str">
        <f t="shared" si="0"/>
        <v>Bow</v>
      </c>
      <c r="B20" t="str">
        <f>C20</f>
        <v>Bow</v>
      </c>
      <c r="C20" s="5" t="s">
        <v>744</v>
      </c>
      <c r="D20" s="6" t="s">
        <v>744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1527</v>
      </c>
      <c r="N20" s="5" t="str">
        <f>IF(ISERR(LEFT(M20,FIND("+",M20,1)-2)),0,LEFT(M20,FIND("+",M20,1)-2))</f>
        <v>Agl</v>
      </c>
      <c r="O20" s="5">
        <v>1</v>
      </c>
      <c r="P20" s="25" t="s">
        <v>1529</v>
      </c>
      <c r="Q20" s="13">
        <v>50</v>
      </c>
      <c r="R20" s="37">
        <v>0.5</v>
      </c>
      <c r="S20" s="15"/>
      <c r="T20" s="13"/>
      <c r="U20" s="5" t="s">
        <v>1530</v>
      </c>
      <c r="V20" s="5" t="s">
        <v>5</v>
      </c>
      <c r="W20" t="s">
        <v>2136</v>
      </c>
      <c r="Y20" t="s">
        <v>2127</v>
      </c>
      <c r="Z20" t="s">
        <v>2091</v>
      </c>
      <c r="AB20">
        <v>50</v>
      </c>
      <c r="AC20">
        <v>30</v>
      </c>
      <c r="AG20">
        <v>60</v>
      </c>
      <c r="AI20" t="s">
        <v>2850</v>
      </c>
    </row>
    <row r="21" spans="1:36" hidden="1">
      <c r="A21" t="str">
        <f t="shared" si="0"/>
        <v>Long Bow</v>
      </c>
      <c r="B21" t="str">
        <f>CONCATENATE(C21, " ",D21)</f>
        <v>Long Bow</v>
      </c>
      <c r="C21" s="5" t="s">
        <v>1450</v>
      </c>
      <c r="D21" s="6" t="s">
        <v>744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2136</v>
      </c>
      <c r="Y21" t="s">
        <v>2127</v>
      </c>
      <c r="Z21" t="s">
        <v>2091</v>
      </c>
      <c r="AB21">
        <v>80</v>
      </c>
      <c r="AC21">
        <v>80</v>
      </c>
      <c r="AG21">
        <v>80</v>
      </c>
      <c r="AI21" t="s">
        <v>2850</v>
      </c>
    </row>
    <row r="22" spans="1:36" hidden="1">
      <c r="A22" t="str">
        <f t="shared" si="0"/>
        <v>Bronze Armor</v>
      </c>
      <c r="B22" t="str">
        <f>CONCATENATE(C22, " ",D22)</f>
        <v>Bronze Armor</v>
      </c>
      <c r="C22" s="5" t="s">
        <v>1534</v>
      </c>
      <c r="D22" s="6" t="s">
        <v>1609</v>
      </c>
      <c r="E22" s="5">
        <f t="shared" ref="E22:E55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1536</v>
      </c>
      <c r="N22" s="5" t="str">
        <f t="shared" ref="N22:N40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1610</v>
      </c>
      <c r="U22" s="5" t="s">
        <v>1538</v>
      </c>
      <c r="V22" s="5" t="s">
        <v>2401</v>
      </c>
      <c r="Y22" t="s">
        <v>1609</v>
      </c>
    </row>
    <row r="23" spans="1:36" hidden="1">
      <c r="A23" t="str">
        <f t="shared" si="0"/>
        <v>Eye Drops</v>
      </c>
      <c r="B23" t="str">
        <f>C23</f>
        <v>Eye Drops</v>
      </c>
      <c r="C23" s="5" t="s">
        <v>2766</v>
      </c>
      <c r="D23" s="6" t="s">
        <v>1554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1567</v>
      </c>
      <c r="Q23" s="13"/>
      <c r="R23" s="13"/>
      <c r="S23" s="15"/>
      <c r="T23" s="13"/>
      <c r="U23" s="5">
        <v>1</v>
      </c>
      <c r="V23" s="5" t="s">
        <v>2401</v>
      </c>
      <c r="Y23" t="s">
        <v>2128</v>
      </c>
      <c r="Z23" t="s">
        <v>2094</v>
      </c>
      <c r="AD23" t="s">
        <v>25</v>
      </c>
    </row>
    <row r="24" spans="1:36" hidden="1">
      <c r="A24" t="str">
        <f t="shared" si="0"/>
        <v>Hi-Cure Potion</v>
      </c>
      <c r="B24" t="str">
        <f>CONCATENATE(C24, " ",D24)</f>
        <v>Hi-Cure Potion</v>
      </c>
      <c r="C24" s="5" t="s">
        <v>2689</v>
      </c>
      <c r="D24" s="6" t="s">
        <v>1554</v>
      </c>
      <c r="E24" s="5">
        <f t="shared" si="4"/>
        <v>30</v>
      </c>
      <c r="F24" s="36" t="s">
        <v>1559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1560</v>
      </c>
      <c r="Q24" s="13"/>
      <c r="R24" s="13"/>
      <c r="S24" s="15"/>
      <c r="T24" s="13"/>
      <c r="U24" s="5">
        <v>1</v>
      </c>
      <c r="V24" s="5" t="s">
        <v>2401</v>
      </c>
      <c r="Y24" t="s">
        <v>2128</v>
      </c>
      <c r="Z24" t="s">
        <v>2094</v>
      </c>
      <c r="AB24">
        <v>75</v>
      </c>
      <c r="AC24">
        <v>75</v>
      </c>
      <c r="AE24" t="s">
        <v>74</v>
      </c>
    </row>
    <row r="25" spans="1:36" hidden="1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2765</v>
      </c>
      <c r="D25" s="6"/>
      <c r="E25" s="5">
        <f t="shared" si="4"/>
        <v>31</v>
      </c>
      <c r="F25" s="36" t="s">
        <v>1562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1564</v>
      </c>
      <c r="Q25" s="13"/>
      <c r="R25" s="13"/>
      <c r="S25" s="15"/>
      <c r="T25" s="13"/>
      <c r="U25" s="5">
        <v>1</v>
      </c>
      <c r="V25" s="5" t="s">
        <v>2401</v>
      </c>
      <c r="Y25" t="s">
        <v>2128</v>
      </c>
      <c r="Z25" t="s">
        <v>2094</v>
      </c>
      <c r="AD25" t="s">
        <v>1561</v>
      </c>
    </row>
    <row r="26" spans="1:36" hidden="1">
      <c r="A26" t="str">
        <f t="shared" si="0"/>
        <v>Long Sword</v>
      </c>
      <c r="B26" t="str">
        <f>CONCATENATE(C26, " ",D26)</f>
        <v>Long Sword</v>
      </c>
      <c r="C26" s="5" t="s">
        <v>1450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1451</v>
      </c>
      <c r="N26" s="5" t="str">
        <f t="shared" si="5"/>
        <v>Str</v>
      </c>
      <c r="O26" s="5" t="str">
        <f t="shared" si="6"/>
        <v>4</v>
      </c>
      <c r="P26" s="25" t="s">
        <v>1452</v>
      </c>
      <c r="Q26" s="13"/>
      <c r="R26" s="13"/>
      <c r="S26" s="15"/>
      <c r="T26" s="13"/>
      <c r="U26" s="5" t="s">
        <v>1453</v>
      </c>
      <c r="V26" s="5" t="str">
        <f>W26</f>
        <v>Str</v>
      </c>
      <c r="W26" t="s">
        <v>4</v>
      </c>
      <c r="X26">
        <v>7</v>
      </c>
      <c r="Y26" t="s">
        <v>2126</v>
      </c>
      <c r="Z26" t="s">
        <v>2091</v>
      </c>
    </row>
    <row r="27" spans="1:36" hidden="1">
      <c r="A27" t="str">
        <f t="shared" si="0"/>
        <v>Rapier</v>
      </c>
      <c r="B27" t="str">
        <f>C27</f>
        <v>Rapier</v>
      </c>
      <c r="C27" s="5" t="s">
        <v>1506</v>
      </c>
      <c r="D27" s="6" t="s">
        <v>108</v>
      </c>
      <c r="E27" s="5">
        <f t="shared" si="4"/>
        <v>15</v>
      </c>
      <c r="F27" s="36" t="s">
        <v>1483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1507</v>
      </c>
      <c r="N27" s="5" t="str">
        <f t="shared" si="5"/>
        <v>Agl</v>
      </c>
      <c r="O27" s="5">
        <v>2</v>
      </c>
      <c r="P27" s="25" t="s">
        <v>1510</v>
      </c>
      <c r="Q27" s="13"/>
      <c r="R27" s="13"/>
      <c r="S27" s="15"/>
      <c r="T27" s="13"/>
      <c r="U27" s="5" t="s">
        <v>1511</v>
      </c>
      <c r="V27" s="5" t="str">
        <f>W27</f>
        <v>Agl</v>
      </c>
      <c r="W27" t="s">
        <v>5</v>
      </c>
      <c r="X27">
        <v>7</v>
      </c>
      <c r="Y27" t="s">
        <v>2126</v>
      </c>
      <c r="Z27" t="s">
        <v>2091</v>
      </c>
      <c r="AJ27" t="s">
        <v>2352</v>
      </c>
    </row>
    <row r="28" spans="1:36" hidden="1">
      <c r="A28" t="str">
        <f t="shared" si="0"/>
        <v>Whip</v>
      </c>
      <c r="B28" t="s">
        <v>1643</v>
      </c>
      <c r="C28" s="5" t="s">
        <v>1643</v>
      </c>
      <c r="D28" s="6" t="s">
        <v>1643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1507</v>
      </c>
      <c r="N28" s="5" t="str">
        <f t="shared" si="5"/>
        <v>Agl</v>
      </c>
      <c r="O28" s="5">
        <v>2</v>
      </c>
      <c r="P28" s="25" t="s">
        <v>1644</v>
      </c>
      <c r="Q28" s="13"/>
      <c r="R28" s="13"/>
      <c r="S28" s="15"/>
      <c r="T28" s="13"/>
      <c r="U28" s="5" t="s">
        <v>1511</v>
      </c>
      <c r="V28" s="5" t="s">
        <v>5</v>
      </c>
      <c r="W28" t="s">
        <v>4</v>
      </c>
      <c r="X28">
        <v>7</v>
      </c>
      <c r="Y28" t="s">
        <v>2126</v>
      </c>
      <c r="Z28" t="s">
        <v>2091</v>
      </c>
      <c r="AD28" t="s">
        <v>2803</v>
      </c>
      <c r="AG28">
        <v>57</v>
      </c>
    </row>
    <row r="29" spans="1:36" hidden="1">
      <c r="A29" t="str">
        <f t="shared" si="0"/>
        <v>Iron Spear</v>
      </c>
      <c r="B29" t="str">
        <f t="shared" ref="B29:B36" si="7">CONCATENATE(C29, " ",D29)</f>
        <v>Iron Spear</v>
      </c>
      <c r="C29" s="5" t="s">
        <v>2864</v>
      </c>
      <c r="D29" s="6" t="s">
        <v>1725</v>
      </c>
      <c r="E29" s="5"/>
      <c r="F29" s="36"/>
      <c r="G29" s="5">
        <v>50</v>
      </c>
      <c r="H29" s="5">
        <v>1400</v>
      </c>
      <c r="I29" s="5"/>
      <c r="J29" s="5"/>
      <c r="K29" s="5"/>
      <c r="L29" s="5">
        <v>27</v>
      </c>
      <c r="M29" s="5"/>
      <c r="N29" s="5" t="s">
        <v>4</v>
      </c>
      <c r="O29" s="5">
        <v>6</v>
      </c>
      <c r="P29" s="25"/>
      <c r="Q29" s="13"/>
      <c r="R29" s="13"/>
      <c r="S29" s="15"/>
      <c r="T29" s="13"/>
      <c r="U29" s="5"/>
      <c r="V29" s="5" t="s">
        <v>4</v>
      </c>
      <c r="W29" t="s">
        <v>5</v>
      </c>
      <c r="X29">
        <v>8</v>
      </c>
      <c r="Y29" t="s">
        <v>2126</v>
      </c>
      <c r="Z29" t="s">
        <v>2091</v>
      </c>
    </row>
    <row r="30" spans="1:36" hidden="1">
      <c r="A30" t="str">
        <f t="shared" si="0"/>
        <v>Silver Glove</v>
      </c>
      <c r="B30" t="str">
        <f t="shared" si="7"/>
        <v>Silver Glove</v>
      </c>
      <c r="C30" s="5" t="s">
        <v>391</v>
      </c>
      <c r="D30" s="6" t="s">
        <v>1616</v>
      </c>
      <c r="E30" s="5">
        <f t="shared" si="4"/>
        <v>59</v>
      </c>
      <c r="F30" s="36" t="s">
        <v>90</v>
      </c>
      <c r="G30" s="5">
        <v>-2</v>
      </c>
      <c r="H30" s="5">
        <v>700</v>
      </c>
      <c r="I30" s="5">
        <v>2</v>
      </c>
      <c r="J30" s="5"/>
      <c r="K30" s="5"/>
      <c r="L30" s="5">
        <v>27</v>
      </c>
      <c r="M30" s="5" t="s">
        <v>1539</v>
      </c>
      <c r="N30" s="5" t="str">
        <f t="shared" si="5"/>
        <v>Def</v>
      </c>
      <c r="O30" s="5">
        <v>4</v>
      </c>
      <c r="P30" s="25" t="s">
        <v>1536</v>
      </c>
      <c r="U30" s="5" t="s">
        <v>1542</v>
      </c>
      <c r="V30" s="5" t="s">
        <v>2401</v>
      </c>
      <c r="Y30" t="s">
        <v>1609</v>
      </c>
    </row>
    <row r="31" spans="1:36" hidden="1">
      <c r="A31" t="str">
        <f t="shared" si="0"/>
        <v>Soft Potion</v>
      </c>
      <c r="B31" t="str">
        <f t="shared" si="7"/>
        <v>Soft Potion</v>
      </c>
      <c r="C31" s="5" t="s">
        <v>1630</v>
      </c>
      <c r="D31" s="6" t="s">
        <v>1554</v>
      </c>
      <c r="E31" s="5">
        <f t="shared" si="4"/>
        <v>66</v>
      </c>
      <c r="F31" s="36">
        <v>42</v>
      </c>
      <c r="G31" s="5">
        <v>4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ref="O31:O37" si="8">IF(ISERR(RIGHT(M31,LEN(M31)-FIND("+",M31,1))),0,RIGHT(M31,LEN(M31)-FIND("+",M31,1)))</f>
        <v>0</v>
      </c>
      <c r="P31" s="25" t="s">
        <v>1632</v>
      </c>
      <c r="Q31" s="13"/>
      <c r="R31" s="13"/>
      <c r="S31" s="15"/>
      <c r="T31" s="13"/>
      <c r="U31" s="5">
        <v>1</v>
      </c>
      <c r="V31" s="5" t="s">
        <v>2401</v>
      </c>
      <c r="Y31" t="s">
        <v>2128</v>
      </c>
      <c r="Z31" t="s">
        <v>2094</v>
      </c>
      <c r="AD31" t="s">
        <v>480</v>
      </c>
    </row>
    <row r="32" spans="1:36" hidden="1">
      <c r="A32" t="str">
        <f t="shared" si="0"/>
        <v>Power Potion</v>
      </c>
      <c r="B32" t="str">
        <f t="shared" si="7"/>
        <v>Power Potion</v>
      </c>
      <c r="C32" s="5" t="s">
        <v>1633</v>
      </c>
      <c r="D32" s="6" t="s">
        <v>1554</v>
      </c>
      <c r="E32" s="5">
        <f t="shared" si="4"/>
        <v>67</v>
      </c>
      <c r="F32" s="36">
        <v>43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1634</v>
      </c>
      <c r="U32" s="5">
        <v>1</v>
      </c>
      <c r="V32" s="5" t="s">
        <v>2401</v>
      </c>
      <c r="Y32" t="s">
        <v>2128</v>
      </c>
    </row>
    <row r="33" spans="1:36" hidden="1">
      <c r="A33" t="str">
        <f t="shared" si="0"/>
        <v>Speed Potion</v>
      </c>
      <c r="B33" t="str">
        <f t="shared" si="7"/>
        <v>Speed Potion</v>
      </c>
      <c r="C33" s="5" t="s">
        <v>1635</v>
      </c>
      <c r="D33" s="6" t="s">
        <v>1554</v>
      </c>
      <c r="E33" s="5">
        <f t="shared" si="4"/>
        <v>68</v>
      </c>
      <c r="F33" s="36">
        <v>44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1636</v>
      </c>
      <c r="U33" s="5">
        <v>1</v>
      </c>
      <c r="V33" s="5" t="s">
        <v>2401</v>
      </c>
      <c r="Y33" t="s">
        <v>2128</v>
      </c>
    </row>
    <row r="34" spans="1:36" hidden="1">
      <c r="A34" t="str">
        <f t="shared" si="0"/>
        <v>Magic Potion</v>
      </c>
      <c r="B34" t="str">
        <f t="shared" si="7"/>
        <v>Magic Potion</v>
      </c>
      <c r="C34" s="5" t="s">
        <v>1637</v>
      </c>
      <c r="D34" s="6" t="s">
        <v>1554</v>
      </c>
      <c r="E34" s="5">
        <f t="shared" si="4"/>
        <v>69</v>
      </c>
      <c r="F34" s="36">
        <v>45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1638</v>
      </c>
      <c r="U34" s="5">
        <v>1</v>
      </c>
      <c r="V34" s="5" t="s">
        <v>2401</v>
      </c>
      <c r="Y34" t="s">
        <v>2128</v>
      </c>
    </row>
    <row r="35" spans="1:36" hidden="1">
      <c r="A35" t="str">
        <f t="shared" si="0"/>
        <v>Body Potion</v>
      </c>
      <c r="B35" t="str">
        <f t="shared" si="7"/>
        <v>Body Potion</v>
      </c>
      <c r="C35" s="5" t="s">
        <v>1639</v>
      </c>
      <c r="D35" s="6" t="s">
        <v>1554</v>
      </c>
      <c r="E35" s="5">
        <f t="shared" si="4"/>
        <v>70</v>
      </c>
      <c r="F35" s="36">
        <v>46</v>
      </c>
      <c r="G35" s="5">
        <v>1</v>
      </c>
      <c r="H35" s="5">
        <v>1000</v>
      </c>
      <c r="I35" s="5"/>
      <c r="J35" s="5"/>
      <c r="K35" s="5"/>
      <c r="L35" s="5">
        <v>9</v>
      </c>
      <c r="M35" s="5">
        <v>0</v>
      </c>
      <c r="N35" s="5">
        <f t="shared" si="5"/>
        <v>0</v>
      </c>
      <c r="O35" s="5">
        <f t="shared" si="8"/>
        <v>0</v>
      </c>
      <c r="P35" s="25" t="s">
        <v>1640</v>
      </c>
      <c r="U35" s="5">
        <v>1</v>
      </c>
      <c r="V35" s="5" t="s">
        <v>2401</v>
      </c>
      <c r="Y35" t="s">
        <v>2128</v>
      </c>
    </row>
    <row r="36" spans="1:36" hidden="1">
      <c r="A36" t="str">
        <f t="shared" ref="A36" si="9">B36</f>
        <v>Hand Axe</v>
      </c>
      <c r="B36" t="str">
        <f t="shared" si="7"/>
        <v>Hand Axe</v>
      </c>
      <c r="C36" s="5" t="s">
        <v>2787</v>
      </c>
      <c r="D36" s="6" t="s">
        <v>503</v>
      </c>
      <c r="E36" s="5">
        <f t="shared" ref="E36" si="10">HEX2DEC(F36)</f>
        <v>2</v>
      </c>
      <c r="F36" s="36" t="s">
        <v>35</v>
      </c>
      <c r="G36" s="5">
        <v>50</v>
      </c>
      <c r="H36" s="5">
        <v>400</v>
      </c>
      <c r="I36" s="5"/>
      <c r="J36" s="5"/>
      <c r="K36" s="5"/>
      <c r="L36" s="5">
        <v>18</v>
      </c>
      <c r="M36" s="5" t="s">
        <v>1454</v>
      </c>
      <c r="N36" s="5" t="str">
        <f t="shared" ref="N36" si="11">IF(ISERR(LEFT(M36,FIND("+",M36,1)-2)),0,LEFT(M36,FIND("+",M36,1)-2))</f>
        <v>Str</v>
      </c>
      <c r="O36" s="5">
        <v>4</v>
      </c>
      <c r="P36" s="25" t="s">
        <v>1455</v>
      </c>
      <c r="Q36" s="13"/>
      <c r="R36" s="13"/>
      <c r="S36" s="15"/>
      <c r="T36" s="13"/>
      <c r="U36" s="5" t="s">
        <v>1456</v>
      </c>
      <c r="V36" s="5" t="str">
        <f>W36</f>
        <v>Str</v>
      </c>
      <c r="W36" t="s">
        <v>4</v>
      </c>
      <c r="X36">
        <v>7</v>
      </c>
      <c r="Y36" t="s">
        <v>2126</v>
      </c>
      <c r="Z36" t="s">
        <v>2091</v>
      </c>
      <c r="AI36" t="s">
        <v>2837</v>
      </c>
    </row>
    <row r="37" spans="1:36" hidden="1">
      <c r="A37" t="str">
        <f t="shared" si="0"/>
        <v>Axe</v>
      </c>
      <c r="B37" t="str">
        <f>C37</f>
        <v>Axe</v>
      </c>
      <c r="C37" s="5" t="s">
        <v>503</v>
      </c>
      <c r="D37" s="6" t="s">
        <v>503</v>
      </c>
      <c r="E37" s="5">
        <f t="shared" si="4"/>
        <v>2</v>
      </c>
      <c r="F37" s="36" t="s">
        <v>35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1454</v>
      </c>
      <c r="N37" s="5" t="str">
        <f t="shared" si="5"/>
        <v>Str</v>
      </c>
      <c r="O37" s="5" t="str">
        <f t="shared" si="8"/>
        <v>6</v>
      </c>
      <c r="P37" s="25" t="s">
        <v>1455</v>
      </c>
      <c r="Q37" s="13"/>
      <c r="R37" s="13"/>
      <c r="S37" s="15"/>
      <c r="T37" s="13"/>
      <c r="U37" s="5" t="s">
        <v>1456</v>
      </c>
      <c r="V37" s="5" t="str">
        <f>W37</f>
        <v>Str</v>
      </c>
      <c r="W37" t="s">
        <v>4</v>
      </c>
      <c r="X37">
        <v>8</v>
      </c>
      <c r="Y37" t="s">
        <v>2126</v>
      </c>
      <c r="Z37" t="s">
        <v>2091</v>
      </c>
      <c r="AI37" t="s">
        <v>2837</v>
      </c>
    </row>
    <row r="38" spans="1:36" hidden="1">
      <c r="A38" t="str">
        <f t="shared" si="0"/>
        <v>Silver Shield</v>
      </c>
      <c r="B38" t="str">
        <f>CONCATENATE(C38, " ",D38)</f>
        <v>Silver Shield</v>
      </c>
      <c r="C38" s="5" t="s">
        <v>391</v>
      </c>
      <c r="D38" s="6" t="s">
        <v>1535</v>
      </c>
      <c r="E38" s="5">
        <f t="shared" si="4"/>
        <v>24</v>
      </c>
      <c r="F38" s="36">
        <v>18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1539</v>
      </c>
      <c r="N38" s="5" t="str">
        <f t="shared" si="5"/>
        <v>Def</v>
      </c>
      <c r="O38" s="5">
        <v>4</v>
      </c>
      <c r="P38" s="25" t="s">
        <v>1541</v>
      </c>
      <c r="Q38" s="13"/>
      <c r="R38" s="13"/>
      <c r="S38" s="15"/>
      <c r="T38" s="13"/>
      <c r="U38" s="5" t="s">
        <v>1542</v>
      </c>
      <c r="V38" s="5" t="s">
        <v>7</v>
      </c>
      <c r="Y38" t="s">
        <v>1535</v>
      </c>
      <c r="Z38" t="s">
        <v>2092</v>
      </c>
      <c r="AG38">
        <v>60</v>
      </c>
    </row>
    <row r="39" spans="1:36" hidden="1">
      <c r="A39" t="str">
        <f t="shared" si="0"/>
        <v>Silver Helm</v>
      </c>
      <c r="B39" t="str">
        <f>CONCATENATE(C39, " ",D39)</f>
        <v>Silver Helm</v>
      </c>
      <c r="C39" s="5" t="s">
        <v>391</v>
      </c>
      <c r="D39" s="6" t="s">
        <v>1605</v>
      </c>
      <c r="E39" s="5">
        <f t="shared" si="4"/>
        <v>50</v>
      </c>
      <c r="F39" s="36">
        <v>32</v>
      </c>
      <c r="G39" s="5">
        <v>-2</v>
      </c>
      <c r="H39" s="5">
        <v>1400</v>
      </c>
      <c r="I39" s="5">
        <v>4</v>
      </c>
      <c r="J39" s="5"/>
      <c r="K39" s="5"/>
      <c r="L39" s="5">
        <v>27</v>
      </c>
      <c r="M39" s="5" t="s">
        <v>1539</v>
      </c>
      <c r="N39" s="5" t="str">
        <f t="shared" si="5"/>
        <v>Def</v>
      </c>
      <c r="O39" s="5">
        <v>4</v>
      </c>
      <c r="P39" s="25" t="s">
        <v>1606</v>
      </c>
      <c r="U39" s="5" t="s">
        <v>1542</v>
      </c>
      <c r="V39" s="5" t="s">
        <v>2401</v>
      </c>
      <c r="Y39" t="s">
        <v>1609</v>
      </c>
    </row>
    <row r="40" spans="1:36" hidden="1">
      <c r="A40" t="str">
        <f t="shared" si="0"/>
        <v>Colt</v>
      </c>
      <c r="B40" t="str">
        <f>C40</f>
        <v>Colt</v>
      </c>
      <c r="C40" s="5" t="s">
        <v>1649</v>
      </c>
      <c r="D40" s="6" t="s">
        <v>1650</v>
      </c>
      <c r="E40" s="5">
        <f t="shared" si="4"/>
        <v>76</v>
      </c>
      <c r="F40" s="36" t="s">
        <v>1651</v>
      </c>
      <c r="G40" s="5">
        <v>50</v>
      </c>
      <c r="H40" s="5">
        <v>1400</v>
      </c>
      <c r="I40" s="5"/>
      <c r="J40" s="5"/>
      <c r="K40" s="5"/>
      <c r="L40" s="5">
        <v>27</v>
      </c>
      <c r="M40" s="5" t="s">
        <v>1454</v>
      </c>
      <c r="N40" s="5" t="str">
        <f t="shared" si="5"/>
        <v>Str</v>
      </c>
      <c r="O40" s="5" t="str">
        <f>IF(ISERR(RIGHT(M40,LEN(M40)-FIND("+",M40,1))),0,RIGHT(M40,LEN(M40)-FIND("+",M40,1)))</f>
        <v>6</v>
      </c>
      <c r="P40" s="25" t="s">
        <v>1652</v>
      </c>
      <c r="Q40" s="13">
        <v>84</v>
      </c>
      <c r="R40" s="13">
        <v>225</v>
      </c>
      <c r="S40" s="38" t="s">
        <v>1653</v>
      </c>
      <c r="T40" s="13" t="s">
        <v>1511</v>
      </c>
      <c r="U40" s="5" t="s">
        <v>1456</v>
      </c>
      <c r="V40" s="5" t="s">
        <v>4</v>
      </c>
      <c r="W40" t="s">
        <v>2136</v>
      </c>
      <c r="Y40" t="s">
        <v>2127</v>
      </c>
      <c r="Z40" t="s">
        <v>2091</v>
      </c>
      <c r="AB40">
        <v>100</v>
      </c>
      <c r="AC40">
        <v>45</v>
      </c>
      <c r="AG40">
        <v>65</v>
      </c>
      <c r="AH40" t="s">
        <v>745</v>
      </c>
      <c r="AI40" t="s">
        <v>2734</v>
      </c>
    </row>
    <row r="41" spans="1:36" hidden="1">
      <c r="A41" t="str">
        <f t="shared" si="0"/>
        <v>R-Kick</v>
      </c>
      <c r="B41" t="str">
        <f>C41</f>
        <v>R-Kick</v>
      </c>
      <c r="C41" s="5" t="s">
        <v>2883</v>
      </c>
      <c r="D41" s="6" t="s">
        <v>2102</v>
      </c>
      <c r="E41" s="5">
        <f t="shared" si="4"/>
        <v>80</v>
      </c>
      <c r="F41" s="36">
        <v>50</v>
      </c>
      <c r="G41" s="5">
        <v>60</v>
      </c>
      <c r="H41" s="5">
        <v>1400</v>
      </c>
      <c r="I41" s="5"/>
      <c r="J41" s="5"/>
      <c r="K41" s="5"/>
      <c r="L41" s="5">
        <v>27</v>
      </c>
      <c r="M41" s="5" t="s">
        <v>1662</v>
      </c>
      <c r="N41" s="5">
        <v>0</v>
      </c>
      <c r="O41" s="5">
        <v>0</v>
      </c>
      <c r="P41" s="25" t="s">
        <v>1664</v>
      </c>
      <c r="Q41" s="13"/>
      <c r="R41" s="13"/>
      <c r="S41" s="15"/>
      <c r="T41" s="13" t="s">
        <v>1530</v>
      </c>
      <c r="U41" s="5" t="s">
        <v>1665</v>
      </c>
      <c r="V41" s="5" t="s">
        <v>2402</v>
      </c>
      <c r="W41" t="s">
        <v>2436</v>
      </c>
      <c r="X41">
        <v>5</v>
      </c>
      <c r="Y41" t="s">
        <v>2126</v>
      </c>
      <c r="Z41" t="s">
        <v>2091</v>
      </c>
      <c r="AB41">
        <v>80</v>
      </c>
      <c r="AE41" t="s">
        <v>2830</v>
      </c>
      <c r="AG41">
        <v>10</v>
      </c>
      <c r="AI41" t="s">
        <v>2819</v>
      </c>
      <c r="AJ41" t="s">
        <v>2429</v>
      </c>
    </row>
    <row r="42" spans="1:36" hidden="1">
      <c r="A42" t="str">
        <f t="shared" si="0"/>
        <v>Stun Gun</v>
      </c>
      <c r="B42" t="str">
        <f>CONCATENATE(C42, " ",D42)</f>
        <v>Stun Gun</v>
      </c>
      <c r="C42" s="5" t="s">
        <v>2145</v>
      </c>
      <c r="D42" s="6" t="s">
        <v>1650</v>
      </c>
      <c r="E42" s="5">
        <f t="shared" si="4"/>
        <v>86</v>
      </c>
      <c r="F42" s="36">
        <v>56</v>
      </c>
      <c r="G42" s="5">
        <v>40</v>
      </c>
      <c r="H42" s="5">
        <v>1400</v>
      </c>
      <c r="I42" s="5"/>
      <c r="J42" s="5"/>
      <c r="K42" s="5"/>
      <c r="L42" s="5">
        <v>27</v>
      </c>
      <c r="M42" s="5" t="s">
        <v>1662</v>
      </c>
      <c r="N42" s="5" t="str">
        <f t="shared" ref="N42:N68" si="12">IF(ISERR(LEFT(M42,FIND("+",M42,1)-2)),0,LEFT(M42,FIND("+",M42,1)-2))</f>
        <v>Agl</v>
      </c>
      <c r="O42" s="5">
        <v>3</v>
      </c>
      <c r="P42" s="25" t="s">
        <v>1680</v>
      </c>
      <c r="Q42" s="13"/>
      <c r="R42" s="13"/>
      <c r="S42" s="15"/>
      <c r="T42" s="13"/>
      <c r="U42" s="5" t="s">
        <v>1665</v>
      </c>
      <c r="V42" s="5" t="s">
        <v>5</v>
      </c>
      <c r="W42" t="s">
        <v>2136</v>
      </c>
      <c r="Y42" t="s">
        <v>2127</v>
      </c>
      <c r="Z42" t="s">
        <v>2091</v>
      </c>
      <c r="AA42" t="s">
        <v>241</v>
      </c>
      <c r="AB42">
        <v>25</v>
      </c>
      <c r="AC42">
        <v>25</v>
      </c>
      <c r="AD42" t="s">
        <v>1680</v>
      </c>
      <c r="AE42" t="s">
        <v>2124</v>
      </c>
      <c r="AG42">
        <v>100</v>
      </c>
      <c r="AJ42" t="s">
        <v>2403</v>
      </c>
    </row>
    <row r="43" spans="1:36" hidden="1">
      <c r="A43" t="str">
        <f t="shared" si="0"/>
        <v>Psi Knife</v>
      </c>
      <c r="B43" t="str">
        <f>CONCATENATE(C43, " ",D43)</f>
        <v>Psi Knife</v>
      </c>
      <c r="C43" s="5" t="s">
        <v>825</v>
      </c>
      <c r="D43" s="6" t="s">
        <v>1515</v>
      </c>
      <c r="E43" s="5">
        <f t="shared" si="4"/>
        <v>109</v>
      </c>
      <c r="F43" s="36" t="s">
        <v>1731</v>
      </c>
      <c r="G43" s="5">
        <v>50</v>
      </c>
      <c r="H43" s="5">
        <v>1400</v>
      </c>
      <c r="I43" s="5"/>
      <c r="J43" s="5"/>
      <c r="K43" s="5"/>
      <c r="L43" s="5">
        <v>27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1733</v>
      </c>
      <c r="Q43" s="13"/>
      <c r="R43" s="13"/>
      <c r="S43" s="15"/>
      <c r="T43" s="13"/>
      <c r="U43" s="5" t="s">
        <v>1734</v>
      </c>
      <c r="V43" s="5" t="s">
        <v>5</v>
      </c>
      <c r="W43" t="s">
        <v>6</v>
      </c>
      <c r="X43">
        <v>8</v>
      </c>
      <c r="Y43" t="s">
        <v>2126</v>
      </c>
      <c r="Z43" t="s">
        <v>2091</v>
      </c>
    </row>
    <row r="44" spans="1:36" hidden="1">
      <c r="A44" t="str">
        <f t="shared" si="0"/>
        <v>NukeBomb</v>
      </c>
      <c r="B44" t="str">
        <f>C44&amp;D44</f>
        <v>NukeBomb</v>
      </c>
      <c r="C44" s="5" t="s">
        <v>737</v>
      </c>
      <c r="D44" s="6"/>
      <c r="E44" s="5">
        <f t="shared" si="4"/>
        <v>97</v>
      </c>
      <c r="F44" s="36">
        <v>61</v>
      </c>
      <c r="G44" s="5">
        <v>1</v>
      </c>
      <c r="H44" s="5">
        <v>1464</v>
      </c>
      <c r="I44" s="5"/>
      <c r="J44" s="5"/>
      <c r="K44" s="5"/>
      <c r="L44" s="5">
        <v>144</v>
      </c>
      <c r="M44" s="5">
        <v>0</v>
      </c>
      <c r="N44" s="5">
        <f t="shared" si="12"/>
        <v>0</v>
      </c>
      <c r="O44" s="5">
        <f>IF(ISERR(RIGHT(M44,LEN(M44)-FIND("+",M44,1))),0,RIGHT(M44,LEN(M44)-FIND("+",M44,1)))</f>
        <v>0</v>
      </c>
      <c r="P44" s="25" t="s">
        <v>1704</v>
      </c>
      <c r="Q44" s="13">
        <v>600</v>
      </c>
      <c r="R44" s="13"/>
      <c r="S44" s="15" t="s">
        <v>1705</v>
      </c>
      <c r="T44" s="13"/>
      <c r="U44" s="5">
        <v>16</v>
      </c>
      <c r="V44" s="5" t="s">
        <v>2401</v>
      </c>
      <c r="W44" t="s">
        <v>2136</v>
      </c>
      <c r="Y44" t="s">
        <v>2127</v>
      </c>
      <c r="Z44" t="s">
        <v>2096</v>
      </c>
      <c r="AB44">
        <v>600</v>
      </c>
      <c r="AC44">
        <v>100</v>
      </c>
      <c r="AE44" t="s">
        <v>2433</v>
      </c>
    </row>
    <row r="45" spans="1:36" hidden="1">
      <c r="A45" t="str">
        <f t="shared" si="0"/>
        <v>Silver Armor</v>
      </c>
      <c r="B45" t="str">
        <f>CONCATENATE(C45, " ",D45)</f>
        <v>Silver Armor</v>
      </c>
      <c r="C45" s="5" t="s">
        <v>391</v>
      </c>
      <c r="D45" s="6" t="s">
        <v>1609</v>
      </c>
      <c r="E45" s="5">
        <f t="shared" si="4"/>
        <v>54</v>
      </c>
      <c r="F45" s="36">
        <v>36</v>
      </c>
      <c r="G45" s="5">
        <v>-2</v>
      </c>
      <c r="H45" s="5">
        <v>2100</v>
      </c>
      <c r="I45" s="5">
        <v>7</v>
      </c>
      <c r="J45" s="5"/>
      <c r="K45" s="5"/>
      <c r="L45" s="5">
        <v>27</v>
      </c>
      <c r="M45" s="5" t="s">
        <v>1539</v>
      </c>
      <c r="N45" s="5" t="str">
        <f t="shared" si="12"/>
        <v>Def</v>
      </c>
      <c r="O45" s="5">
        <v>4</v>
      </c>
      <c r="P45" s="25" t="s">
        <v>1611</v>
      </c>
      <c r="U45" s="5" t="s">
        <v>1542</v>
      </c>
      <c r="V45" s="5" t="s">
        <v>2401</v>
      </c>
      <c r="Y45" t="s">
        <v>1609</v>
      </c>
    </row>
    <row r="46" spans="1:36" hidden="1">
      <c r="A46" t="str">
        <f t="shared" si="0"/>
        <v>Geta Boot</v>
      </c>
      <c r="B46" t="str">
        <f>CONCATENATE(C46, " ",D46)</f>
        <v>Geta Boot</v>
      </c>
      <c r="C46" s="5" t="s">
        <v>1712</v>
      </c>
      <c r="D46" s="6" t="s">
        <v>1624</v>
      </c>
      <c r="E46" s="5">
        <f t="shared" si="4"/>
        <v>101</v>
      </c>
      <c r="F46" s="36">
        <v>65</v>
      </c>
      <c r="G46" s="5">
        <v>-2</v>
      </c>
      <c r="H46" s="5">
        <v>2800</v>
      </c>
      <c r="I46" s="5">
        <v>2</v>
      </c>
      <c r="J46" s="5" t="s">
        <v>4</v>
      </c>
      <c r="K46" s="5">
        <v>5</v>
      </c>
      <c r="L46" s="5">
        <v>27</v>
      </c>
      <c r="M46" s="5" t="s">
        <v>1539</v>
      </c>
      <c r="N46" s="5" t="str">
        <f t="shared" si="12"/>
        <v>Def</v>
      </c>
      <c r="O46" s="5" t="str">
        <f>IF(ISERR(RIGHT(M46,LEN(M46)-FIND("+",M46,1))),0,RIGHT(M46,LEN(M46)-FIND("+",M46,1)))</f>
        <v>6</v>
      </c>
      <c r="P46" s="25" t="s">
        <v>1713</v>
      </c>
      <c r="U46" s="5" t="s">
        <v>1542</v>
      </c>
      <c r="V46" s="5" t="s">
        <v>2401</v>
      </c>
      <c r="Y46" t="s">
        <v>1609</v>
      </c>
    </row>
    <row r="47" spans="1:36" hidden="1">
      <c r="A47" t="str">
        <f t="shared" si="0"/>
        <v>Battle Sword</v>
      </c>
      <c r="B47" t="str">
        <f>CONCATENATE(C47, " ",D47)</f>
        <v>Battle Sword</v>
      </c>
      <c r="C47" s="5" t="s">
        <v>1457</v>
      </c>
      <c r="D47" s="6" t="s">
        <v>108</v>
      </c>
      <c r="E47" s="5">
        <f t="shared" si="4"/>
        <v>3</v>
      </c>
      <c r="F47" s="36" t="s">
        <v>93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1458</v>
      </c>
      <c r="N47" s="5" t="str">
        <f t="shared" si="12"/>
        <v>Str</v>
      </c>
      <c r="O47" s="5" t="str">
        <f>IF(ISERR(RIGHT(M47,LEN(M47)-FIND("+",M47,1))),0,RIGHT(M47,LEN(M47)-FIND("+",M47,1)))</f>
        <v>8</v>
      </c>
      <c r="P47" s="25" t="s">
        <v>1459</v>
      </c>
      <c r="Q47" s="13"/>
      <c r="R47" s="13"/>
      <c r="S47" s="15"/>
      <c r="T47" s="13"/>
      <c r="U47" s="5" t="s">
        <v>1460</v>
      </c>
      <c r="V47" s="5" t="str">
        <f>W47</f>
        <v>Str</v>
      </c>
      <c r="W47" t="s">
        <v>4</v>
      </c>
      <c r="X47">
        <v>9</v>
      </c>
      <c r="Y47" t="s">
        <v>2126</v>
      </c>
      <c r="Z47" t="s">
        <v>2091</v>
      </c>
    </row>
    <row r="48" spans="1:36" hidden="1">
      <c r="A48" t="str">
        <f t="shared" si="0"/>
        <v>Sabre</v>
      </c>
      <c r="B48" t="str">
        <f>C48</f>
        <v>Sabre</v>
      </c>
      <c r="C48" s="5" t="s">
        <v>975</v>
      </c>
      <c r="D48" s="6" t="s">
        <v>108</v>
      </c>
      <c r="E48" s="5">
        <f t="shared" si="4"/>
        <v>16</v>
      </c>
      <c r="F48" s="36">
        <v>10</v>
      </c>
      <c r="G48" s="5">
        <v>50</v>
      </c>
      <c r="H48" s="5">
        <v>3200</v>
      </c>
      <c r="I48" s="5"/>
      <c r="J48" s="5"/>
      <c r="K48" s="5"/>
      <c r="L48" s="5">
        <v>36</v>
      </c>
      <c r="M48" s="5" t="s">
        <v>1512</v>
      </c>
      <c r="N48" s="5" t="str">
        <f t="shared" si="12"/>
        <v>Agl</v>
      </c>
      <c r="O48" s="5">
        <v>4</v>
      </c>
      <c r="P48" s="25" t="s">
        <v>1513</v>
      </c>
      <c r="Q48" s="13"/>
      <c r="R48" s="13"/>
      <c r="S48" s="15"/>
      <c r="T48" s="13"/>
      <c r="U48" s="5" t="s">
        <v>1514</v>
      </c>
      <c r="V48" s="5" t="str">
        <f>W48</f>
        <v>Agl</v>
      </c>
      <c r="W48" t="s">
        <v>5</v>
      </c>
      <c r="X48">
        <v>9</v>
      </c>
      <c r="Y48" t="s">
        <v>2126</v>
      </c>
      <c r="Z48" t="s">
        <v>2091</v>
      </c>
      <c r="AJ48" t="s">
        <v>2351</v>
      </c>
    </row>
    <row r="49" spans="1:35" hidden="1">
      <c r="A49" t="str">
        <f t="shared" si="0"/>
        <v>Gold Glove</v>
      </c>
      <c r="B49" t="str">
        <f>CONCATENATE(C49, " ",D49)</f>
        <v>Gold Glove</v>
      </c>
      <c r="C49" s="5" t="s">
        <v>1466</v>
      </c>
      <c r="D49" s="6" t="s">
        <v>1616</v>
      </c>
      <c r="E49" s="5">
        <f t="shared" si="4"/>
        <v>60</v>
      </c>
      <c r="F49" s="36" t="s">
        <v>1540</v>
      </c>
      <c r="G49" s="5">
        <v>-2</v>
      </c>
      <c r="H49" s="5">
        <v>3400</v>
      </c>
      <c r="I49" s="5">
        <v>4</v>
      </c>
      <c r="J49" s="5"/>
      <c r="K49" s="5"/>
      <c r="L49" s="5">
        <v>45</v>
      </c>
      <c r="M49" s="5" t="s">
        <v>1543</v>
      </c>
      <c r="N49" s="5" t="str">
        <f t="shared" si="12"/>
        <v>Def</v>
      </c>
      <c r="O49" s="5">
        <v>8</v>
      </c>
      <c r="P49" s="25" t="s">
        <v>1606</v>
      </c>
      <c r="U49" s="5" t="s">
        <v>1545</v>
      </c>
      <c r="V49" s="5" t="s">
        <v>2401</v>
      </c>
      <c r="Y49" t="s">
        <v>1609</v>
      </c>
    </row>
    <row r="50" spans="1:35" hidden="1">
      <c r="A50" t="str">
        <f t="shared" si="0"/>
        <v>Kimono</v>
      </c>
      <c r="B50" t="str">
        <f>C50</f>
        <v>Kimono</v>
      </c>
      <c r="C50" s="5" t="s">
        <v>1717</v>
      </c>
      <c r="D50" s="6" t="s">
        <v>1609</v>
      </c>
      <c r="E50" s="5">
        <f t="shared" si="4"/>
        <v>104</v>
      </c>
      <c r="F50" s="36">
        <v>68</v>
      </c>
      <c r="G50" s="5">
        <v>-2</v>
      </c>
      <c r="H50" s="5">
        <v>4800</v>
      </c>
      <c r="I50" s="5">
        <v>10</v>
      </c>
      <c r="J50" s="5" t="s">
        <v>5</v>
      </c>
      <c r="K50" s="5">
        <v>5</v>
      </c>
      <c r="L50" s="5">
        <v>9</v>
      </c>
      <c r="M50" s="5" t="s">
        <v>1536</v>
      </c>
      <c r="N50" s="5" t="str">
        <f t="shared" si="12"/>
        <v>Def</v>
      </c>
      <c r="O50" s="5" t="str">
        <f t="shared" ref="O50:O54" si="13">IF(ISERR(RIGHT(M50,LEN(M50)-FIND("+",M50,1))),0,RIGHT(M50,LEN(M50)-FIND("+",M50,1)))</f>
        <v>2</v>
      </c>
      <c r="P50" s="25" t="s">
        <v>1718</v>
      </c>
      <c r="U50" s="5" t="s">
        <v>1538</v>
      </c>
      <c r="V50" s="5" t="s">
        <v>2401</v>
      </c>
      <c r="Y50" t="s">
        <v>1609</v>
      </c>
    </row>
    <row r="51" spans="1:35" hidden="1">
      <c r="A51" t="str">
        <f t="shared" si="0"/>
        <v>Abacus</v>
      </c>
      <c r="B51" t="str">
        <f>C51&amp;D51</f>
        <v>Abacus</v>
      </c>
      <c r="C51" s="5" t="s">
        <v>619</v>
      </c>
      <c r="D51" s="6"/>
      <c r="E51" s="5">
        <f t="shared" si="4"/>
        <v>33</v>
      </c>
      <c r="F51" s="36">
        <v>21</v>
      </c>
      <c r="G51" s="5">
        <v>30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1464</v>
      </c>
      <c r="Q51" s="13"/>
      <c r="R51" s="13"/>
      <c r="S51" s="15"/>
      <c r="T51" s="13"/>
      <c r="U51" s="5">
        <v>1</v>
      </c>
      <c r="V51" s="5" t="str">
        <f>W51</f>
        <v>Str</v>
      </c>
      <c r="W51" t="s">
        <v>4</v>
      </c>
      <c r="X51">
        <v>10</v>
      </c>
      <c r="Y51" t="s">
        <v>2126</v>
      </c>
      <c r="Z51" t="s">
        <v>2091</v>
      </c>
    </row>
    <row r="52" spans="1:35" hidden="1">
      <c r="A52" t="str">
        <f t="shared" si="0"/>
        <v>Elixier</v>
      </c>
      <c r="B52" t="str">
        <f>C52&amp;D52</f>
        <v>Elixier</v>
      </c>
      <c r="C52" s="5" t="s">
        <v>545</v>
      </c>
      <c r="D52" s="6"/>
      <c r="E52" s="5">
        <f t="shared" si="4"/>
        <v>65</v>
      </c>
      <c r="F52" s="36">
        <v>41</v>
      </c>
      <c r="G52" s="5">
        <v>1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1629</v>
      </c>
      <c r="Q52" s="13"/>
      <c r="R52" s="13"/>
      <c r="S52" s="15"/>
      <c r="T52" s="13"/>
      <c r="U52" s="5">
        <v>1</v>
      </c>
      <c r="V52" s="5" t="s">
        <v>2401</v>
      </c>
      <c r="Y52" t="s">
        <v>2128</v>
      </c>
      <c r="Z52" t="s">
        <v>2094</v>
      </c>
      <c r="AB52">
        <v>999</v>
      </c>
      <c r="AD52" t="s">
        <v>2345</v>
      </c>
      <c r="AE52" t="s">
        <v>74</v>
      </c>
    </row>
    <row r="53" spans="1:35" hidden="1">
      <c r="A53" t="str">
        <f t="shared" si="0"/>
        <v xml:space="preserve">Door </v>
      </c>
      <c r="B53" t="str">
        <f>CONCATENATE(C53, " ",D53)</f>
        <v xml:space="preserve">Door </v>
      </c>
      <c r="C53" s="5" t="s">
        <v>1759</v>
      </c>
      <c r="D53" s="6"/>
      <c r="E53" s="5">
        <f t="shared" si="4"/>
        <v>119</v>
      </c>
      <c r="F53" s="36">
        <v>77</v>
      </c>
      <c r="G53" s="5">
        <v>3</v>
      </c>
      <c r="H53" s="5">
        <v>5000</v>
      </c>
      <c r="I53" s="5"/>
      <c r="J53" s="5"/>
      <c r="K53" s="5"/>
      <c r="L53" s="5">
        <v>9</v>
      </c>
      <c r="M53" s="5">
        <v>0</v>
      </c>
      <c r="N53" s="5">
        <f t="shared" si="12"/>
        <v>0</v>
      </c>
      <c r="O53" s="5">
        <f t="shared" si="13"/>
        <v>0</v>
      </c>
      <c r="P53" s="25" t="s">
        <v>1760</v>
      </c>
      <c r="U53" s="5">
        <v>1</v>
      </c>
      <c r="V53" s="5" t="s">
        <v>2401</v>
      </c>
      <c r="Y53" t="s">
        <v>2128</v>
      </c>
    </row>
    <row r="54" spans="1:35" hidden="1">
      <c r="A54" t="str">
        <f t="shared" si="0"/>
        <v>Katana</v>
      </c>
      <c r="B54" t="str">
        <f>C54</f>
        <v>Katana</v>
      </c>
      <c r="C54" s="5" t="s">
        <v>540</v>
      </c>
      <c r="D54" s="6" t="s">
        <v>108</v>
      </c>
      <c r="E54" s="5">
        <f t="shared" si="4"/>
        <v>4</v>
      </c>
      <c r="F54" s="36" t="s">
        <v>162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1461</v>
      </c>
      <c r="N54" s="5" t="str">
        <f t="shared" si="12"/>
        <v>Str</v>
      </c>
      <c r="O54" s="5" t="str">
        <f t="shared" si="13"/>
        <v>10</v>
      </c>
      <c r="P54" s="25" t="s">
        <v>1464</v>
      </c>
      <c r="Q54" s="13"/>
      <c r="R54" s="13"/>
      <c r="S54" s="15"/>
      <c r="T54" s="13"/>
      <c r="U54" s="5" t="s">
        <v>1465</v>
      </c>
      <c r="V54" s="5" t="str">
        <f>W54</f>
        <v>Str</v>
      </c>
      <c r="W54" t="s">
        <v>4</v>
      </c>
      <c r="X54">
        <v>10</v>
      </c>
      <c r="Y54" t="s">
        <v>2126</v>
      </c>
      <c r="Z54" t="s">
        <v>2091</v>
      </c>
    </row>
    <row r="55" spans="1:35" hidden="1">
      <c r="A55" t="str">
        <f t="shared" si="0"/>
        <v>Gold Bow</v>
      </c>
      <c r="B55" t="str">
        <f t="shared" ref="B55:B66" si="14">CONCATENATE(C55, " ",D55)</f>
        <v>Gold Bow</v>
      </c>
      <c r="C55" s="5" t="s">
        <v>1466</v>
      </c>
      <c r="D55" s="6" t="s">
        <v>744</v>
      </c>
      <c r="E55" s="5">
        <f t="shared" si="4"/>
        <v>22</v>
      </c>
      <c r="F55" s="36">
        <v>16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1531</v>
      </c>
      <c r="N55" s="5" t="str">
        <f t="shared" si="12"/>
        <v>Agl</v>
      </c>
      <c r="O55" s="5">
        <v>5</v>
      </c>
      <c r="P55" s="25" t="s">
        <v>1532</v>
      </c>
      <c r="Q55" s="13">
        <v>320</v>
      </c>
      <c r="R55" s="37">
        <v>1</v>
      </c>
      <c r="S55" s="15"/>
      <c r="T55" s="13"/>
      <c r="U55" s="5" t="s">
        <v>1533</v>
      </c>
      <c r="V55" s="5" t="s">
        <v>5</v>
      </c>
      <c r="W55" t="s">
        <v>2136</v>
      </c>
      <c r="Y55" t="s">
        <v>2127</v>
      </c>
      <c r="Z55" t="s">
        <v>2091</v>
      </c>
      <c r="AB55">
        <v>320</v>
      </c>
      <c r="AC55">
        <v>100</v>
      </c>
      <c r="AG55">
        <v>100</v>
      </c>
      <c r="AI55" t="s">
        <v>2850</v>
      </c>
    </row>
    <row r="56" spans="1:35" hidden="1">
      <c r="A56" t="str">
        <f t="shared" si="0"/>
        <v>Gold Shield</v>
      </c>
      <c r="B56" t="str">
        <f t="shared" si="14"/>
        <v>Gold Shield</v>
      </c>
      <c r="C56" s="5" t="s">
        <v>1466</v>
      </c>
      <c r="D56" s="6" t="s">
        <v>1535</v>
      </c>
      <c r="E56" s="5">
        <f t="shared" ref="E56:E87" si="15">HEX2DEC(F56)</f>
        <v>25</v>
      </c>
      <c r="F56" s="36">
        <v>19</v>
      </c>
      <c r="G56" s="5">
        <v>50</v>
      </c>
      <c r="H56" s="5">
        <v>6800</v>
      </c>
      <c r="I56" s="5"/>
      <c r="J56" s="5"/>
      <c r="K56" s="5"/>
      <c r="L56" s="5">
        <v>45</v>
      </c>
      <c r="M56" s="5" t="s">
        <v>1543</v>
      </c>
      <c r="N56" s="5" t="str">
        <f t="shared" si="12"/>
        <v>Def</v>
      </c>
      <c r="O56" s="5">
        <v>8</v>
      </c>
      <c r="P56" s="25" t="s">
        <v>1544</v>
      </c>
      <c r="Q56" s="13"/>
      <c r="R56" s="13"/>
      <c r="S56" s="15"/>
      <c r="T56" s="13"/>
      <c r="U56" s="5" t="s">
        <v>1545</v>
      </c>
      <c r="V56" s="5" t="s">
        <v>7</v>
      </c>
      <c r="Y56" t="s">
        <v>1535</v>
      </c>
      <c r="Z56" t="s">
        <v>2092</v>
      </c>
      <c r="AG56">
        <v>70</v>
      </c>
    </row>
    <row r="57" spans="1:35" hidden="1">
      <c r="A57" t="str">
        <f t="shared" si="0"/>
        <v>Cure Book</v>
      </c>
      <c r="B57" t="str">
        <f t="shared" si="14"/>
        <v>Cure Book</v>
      </c>
      <c r="C57" s="5" t="s">
        <v>212</v>
      </c>
      <c r="D57" s="6" t="s">
        <v>1576</v>
      </c>
      <c r="E57" s="5">
        <f t="shared" si="15"/>
        <v>36</v>
      </c>
      <c r="F57" s="36">
        <v>24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ref="O57:O63" si="16">IF(ISERR(RIGHT(M57,LEN(M57)-FIND("+",M57,1))),0,RIGHT(M57,LEN(M57)-FIND("+",M57,1)))</f>
        <v>0</v>
      </c>
      <c r="P57" s="25" t="s">
        <v>1577</v>
      </c>
      <c r="Q57" s="13"/>
      <c r="R57" s="13"/>
      <c r="S57" s="15"/>
      <c r="T57" s="13"/>
      <c r="U57" s="5" t="s">
        <v>1505</v>
      </c>
      <c r="V57" s="5" t="str">
        <f t="shared" ref="V57:V62" si="17">W57</f>
        <v>Mana</v>
      </c>
      <c r="W57" t="s">
        <v>6</v>
      </c>
      <c r="X57">
        <v>4</v>
      </c>
      <c r="Y57" t="s">
        <v>1637</v>
      </c>
      <c r="Z57" t="s">
        <v>2094</v>
      </c>
      <c r="AE57" t="s">
        <v>74</v>
      </c>
    </row>
    <row r="58" spans="1:35" hidden="1">
      <c r="A58" t="str">
        <f t="shared" si="0"/>
        <v>Prayer Book</v>
      </c>
      <c r="B58" t="str">
        <f t="shared" si="14"/>
        <v>Prayer Book</v>
      </c>
      <c r="C58" s="5" t="s">
        <v>1578</v>
      </c>
      <c r="D58" s="6" t="s">
        <v>1576</v>
      </c>
      <c r="E58" s="5">
        <f t="shared" si="15"/>
        <v>37</v>
      </c>
      <c r="F58" s="36">
        <v>25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1580</v>
      </c>
      <c r="Q58" s="13"/>
      <c r="R58" s="13"/>
      <c r="S58" s="15"/>
      <c r="T58" s="13"/>
      <c r="U58" s="5" t="s">
        <v>1505</v>
      </c>
      <c r="V58" s="5" t="str">
        <f t="shared" si="17"/>
        <v>Mana</v>
      </c>
      <c r="W58" t="s">
        <v>6</v>
      </c>
      <c r="X58">
        <v>13</v>
      </c>
      <c r="Y58" t="s">
        <v>1637</v>
      </c>
      <c r="Z58" t="s">
        <v>2095</v>
      </c>
      <c r="AA58" t="s">
        <v>2431</v>
      </c>
    </row>
    <row r="59" spans="1:35" hidden="1">
      <c r="A59" t="str">
        <f t="shared" si="0"/>
        <v>Fire Book</v>
      </c>
      <c r="B59" t="str">
        <f t="shared" si="14"/>
        <v>Fire Book</v>
      </c>
      <c r="C59" s="5" t="s">
        <v>159</v>
      </c>
      <c r="D59" s="6" t="s">
        <v>1576</v>
      </c>
      <c r="E59" s="5">
        <f t="shared" si="15"/>
        <v>38</v>
      </c>
      <c r="F59" s="36">
        <v>26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1582</v>
      </c>
      <c r="Q59" s="13"/>
      <c r="R59" s="13"/>
      <c r="S59" s="15"/>
      <c r="T59" s="13"/>
      <c r="U59" s="5" t="s">
        <v>1505</v>
      </c>
      <c r="V59" s="5" t="str">
        <f t="shared" si="17"/>
        <v>Mana</v>
      </c>
      <c r="W59" t="s">
        <v>6</v>
      </c>
      <c r="X59">
        <v>10</v>
      </c>
      <c r="Y59" t="s">
        <v>1637</v>
      </c>
      <c r="Z59" t="s">
        <v>2095</v>
      </c>
      <c r="AA59" t="s">
        <v>159</v>
      </c>
    </row>
    <row r="60" spans="1:35" hidden="1">
      <c r="A60" t="str">
        <f t="shared" si="0"/>
        <v>Ice Book</v>
      </c>
      <c r="B60" t="str">
        <f t="shared" si="14"/>
        <v>Ice Book</v>
      </c>
      <c r="C60" s="5" t="s">
        <v>439</v>
      </c>
      <c r="D60" s="6" t="s">
        <v>1576</v>
      </c>
      <c r="E60" s="5">
        <f t="shared" si="15"/>
        <v>39</v>
      </c>
      <c r="F60" s="36">
        <v>27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1583</v>
      </c>
      <c r="Q60" s="13"/>
      <c r="R60" s="13"/>
      <c r="S60" s="15"/>
      <c r="T60" s="13"/>
      <c r="U60" s="5" t="s">
        <v>1505</v>
      </c>
      <c r="V60" s="5" t="str">
        <f t="shared" si="17"/>
        <v>Mana</v>
      </c>
      <c r="W60" t="s">
        <v>6</v>
      </c>
      <c r="X60">
        <v>10</v>
      </c>
      <c r="Y60" t="s">
        <v>1637</v>
      </c>
      <c r="Z60" t="s">
        <v>2095</v>
      </c>
      <c r="AA60" t="s">
        <v>439</v>
      </c>
    </row>
    <row r="61" spans="1:35" hidden="1">
      <c r="A61" t="str">
        <f t="shared" si="0"/>
        <v>Thunder Book</v>
      </c>
      <c r="B61" t="str">
        <f t="shared" si="14"/>
        <v>Thunder Book</v>
      </c>
      <c r="C61" s="5" t="s">
        <v>241</v>
      </c>
      <c r="D61" s="6" t="s">
        <v>1576</v>
      </c>
      <c r="E61" s="5">
        <f t="shared" si="15"/>
        <v>40</v>
      </c>
      <c r="F61" s="36">
        <v>28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1584</v>
      </c>
      <c r="Q61" s="13"/>
      <c r="R61" s="13"/>
      <c r="S61" s="15"/>
      <c r="T61" s="13"/>
      <c r="U61" s="5" t="s">
        <v>1505</v>
      </c>
      <c r="V61" s="5" t="str">
        <f t="shared" si="17"/>
        <v>Mana</v>
      </c>
      <c r="W61" t="s">
        <v>6</v>
      </c>
      <c r="X61">
        <v>10</v>
      </c>
      <c r="Y61" t="s">
        <v>1637</v>
      </c>
      <c r="Z61" t="s">
        <v>2095</v>
      </c>
      <c r="AA61" t="s">
        <v>241</v>
      </c>
    </row>
    <row r="62" spans="1:35" hidden="1">
      <c r="A62" t="str">
        <f t="shared" si="0"/>
        <v>Poison Book</v>
      </c>
      <c r="B62" t="str">
        <f t="shared" si="14"/>
        <v>Poison Book</v>
      </c>
      <c r="C62" s="5" t="s">
        <v>20</v>
      </c>
      <c r="D62" s="6" t="s">
        <v>1576</v>
      </c>
      <c r="E62" s="5">
        <f t="shared" si="15"/>
        <v>41</v>
      </c>
      <c r="F62" s="36">
        <v>29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1585</v>
      </c>
      <c r="Q62" s="13"/>
      <c r="R62" s="13"/>
      <c r="S62" s="15"/>
      <c r="T62" s="13"/>
      <c r="U62" s="5" t="s">
        <v>1505</v>
      </c>
      <c r="V62" s="5" t="str">
        <f t="shared" si="17"/>
        <v>Mana</v>
      </c>
      <c r="W62" t="s">
        <v>6</v>
      </c>
      <c r="X62">
        <v>10</v>
      </c>
      <c r="Y62" t="s">
        <v>1637</v>
      </c>
      <c r="Z62" t="s">
        <v>2095</v>
      </c>
      <c r="AA62" t="s">
        <v>20</v>
      </c>
      <c r="AD62" t="s">
        <v>20</v>
      </c>
    </row>
    <row r="63" spans="1:35" hidden="1">
      <c r="A63" t="str">
        <f t="shared" si="0"/>
        <v>Sleep Book</v>
      </c>
      <c r="B63" t="str">
        <f t="shared" si="14"/>
        <v>Sleep Book</v>
      </c>
      <c r="C63" s="5" t="s">
        <v>465</v>
      </c>
      <c r="D63" s="6" t="s">
        <v>1576</v>
      </c>
      <c r="E63" s="5">
        <f t="shared" si="15"/>
        <v>42</v>
      </c>
      <c r="F63" s="36" t="s">
        <v>674</v>
      </c>
      <c r="G63" s="5">
        <v>30</v>
      </c>
      <c r="H63" s="5">
        <v>6800</v>
      </c>
      <c r="I63" s="5"/>
      <c r="J63" s="5"/>
      <c r="K63" s="5"/>
      <c r="L63" s="5">
        <v>45</v>
      </c>
      <c r="M63" s="5">
        <v>0</v>
      </c>
      <c r="N63" s="5">
        <f t="shared" si="12"/>
        <v>0</v>
      </c>
      <c r="O63" s="5">
        <f t="shared" si="16"/>
        <v>0</v>
      </c>
      <c r="P63" s="25" t="s">
        <v>1586</v>
      </c>
      <c r="Q63" s="13"/>
      <c r="R63" s="13"/>
      <c r="S63" s="15"/>
      <c r="T63" s="13"/>
      <c r="U63" s="5" t="s">
        <v>1505</v>
      </c>
      <c r="V63" s="5" t="s">
        <v>6</v>
      </c>
      <c r="W63" t="s">
        <v>2137</v>
      </c>
      <c r="Y63" t="s">
        <v>1637</v>
      </c>
      <c r="Z63" t="s">
        <v>2095</v>
      </c>
      <c r="AD63" t="s">
        <v>465</v>
      </c>
    </row>
    <row r="64" spans="1:35" hidden="1">
      <c r="A64" t="str">
        <f t="shared" si="0"/>
        <v>Gold Helm</v>
      </c>
      <c r="B64" t="str">
        <f t="shared" si="14"/>
        <v>Gold Helm</v>
      </c>
      <c r="C64" s="5" t="s">
        <v>1466</v>
      </c>
      <c r="D64" s="6" t="s">
        <v>1605</v>
      </c>
      <c r="E64" s="5">
        <f t="shared" si="15"/>
        <v>51</v>
      </c>
      <c r="F64" s="36">
        <v>33</v>
      </c>
      <c r="G64" s="5">
        <v>-2</v>
      </c>
      <c r="H64" s="5">
        <v>6800</v>
      </c>
      <c r="I64" s="5">
        <v>8</v>
      </c>
      <c r="J64" s="5"/>
      <c r="K64" s="5"/>
      <c r="L64" s="5">
        <v>45</v>
      </c>
      <c r="M64" s="5" t="s">
        <v>1543</v>
      </c>
      <c r="N64" s="5" t="str">
        <f t="shared" si="12"/>
        <v>Def</v>
      </c>
      <c r="O64" s="5">
        <v>8</v>
      </c>
      <c r="P64" s="25" t="s">
        <v>1607</v>
      </c>
      <c r="U64" s="5" t="s">
        <v>1545</v>
      </c>
      <c r="V64" s="5" t="s">
        <v>2401</v>
      </c>
      <c r="Y64" t="s">
        <v>1609</v>
      </c>
    </row>
    <row r="65" spans="1:36" hidden="1">
      <c r="A65" t="str">
        <f t="shared" si="0"/>
        <v>Hermes Boot</v>
      </c>
      <c r="B65" t="str">
        <f t="shared" si="14"/>
        <v>Hermes Boot</v>
      </c>
      <c r="C65" s="5" t="s">
        <v>1623</v>
      </c>
      <c r="D65" s="6" t="s">
        <v>1624</v>
      </c>
      <c r="E65" s="5">
        <f t="shared" si="15"/>
        <v>63</v>
      </c>
      <c r="F65" s="36" t="s">
        <v>1625</v>
      </c>
      <c r="G65" s="5">
        <v>-2</v>
      </c>
      <c r="H65" s="5">
        <v>6800</v>
      </c>
      <c r="I65" s="5">
        <v>4</v>
      </c>
      <c r="J65" s="5" t="s">
        <v>5</v>
      </c>
      <c r="K65" s="5">
        <v>10</v>
      </c>
      <c r="L65" s="5">
        <v>45</v>
      </c>
      <c r="M65" s="5" t="s">
        <v>1543</v>
      </c>
      <c r="N65" s="5" t="str">
        <f t="shared" si="12"/>
        <v>Def</v>
      </c>
      <c r="O65" s="5" t="str">
        <f>IF(ISERR(RIGHT(M65,LEN(M65)-FIND("+",M65,1))),0,RIGHT(M65,LEN(M65)-FIND("+",M65,1)))</f>
        <v>10</v>
      </c>
      <c r="P65" s="25" t="s">
        <v>1626</v>
      </c>
      <c r="U65" s="5" t="s">
        <v>1545</v>
      </c>
      <c r="V65" s="5" t="s">
        <v>2401</v>
      </c>
      <c r="Y65" t="s">
        <v>1609</v>
      </c>
    </row>
    <row r="66" spans="1:36" hidden="1">
      <c r="A66" t="str">
        <f t="shared" si="0"/>
        <v>Blitz Whip</v>
      </c>
      <c r="B66" t="str">
        <f t="shared" si="14"/>
        <v>Blitz Whip</v>
      </c>
      <c r="C66" s="5" t="s">
        <v>256</v>
      </c>
      <c r="D66" s="6" t="s">
        <v>1643</v>
      </c>
      <c r="E66" s="5">
        <f t="shared" si="15"/>
        <v>73</v>
      </c>
      <c r="F66" s="36">
        <v>49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1531</v>
      </c>
      <c r="N66" s="5" t="str">
        <f t="shared" si="12"/>
        <v>Agl</v>
      </c>
      <c r="O66" s="5">
        <v>5</v>
      </c>
      <c r="P66" s="25" t="s">
        <v>1646</v>
      </c>
      <c r="Q66" s="13"/>
      <c r="R66" s="13"/>
      <c r="S66" s="15"/>
      <c r="T66" s="13"/>
      <c r="U66" s="5" t="s">
        <v>1533</v>
      </c>
      <c r="V66" s="5" t="s">
        <v>5</v>
      </c>
      <c r="W66" t="s">
        <v>4</v>
      </c>
      <c r="X66">
        <v>10</v>
      </c>
      <c r="Y66" t="s">
        <v>2126</v>
      </c>
      <c r="Z66" t="s">
        <v>2091</v>
      </c>
      <c r="AD66" t="s">
        <v>2803</v>
      </c>
      <c r="AG66">
        <v>60</v>
      </c>
    </row>
    <row r="67" spans="1:36" hidden="1">
      <c r="A67" t="str">
        <f t="shared" si="0"/>
        <v>ChainSaw</v>
      </c>
      <c r="B67" t="str">
        <f>C67&amp;D67</f>
        <v>ChainSaw</v>
      </c>
      <c r="C67" s="5" t="s">
        <v>559</v>
      </c>
      <c r="D67" s="6"/>
      <c r="E67" s="5">
        <f t="shared" si="15"/>
        <v>74</v>
      </c>
      <c r="F67" s="36" t="s">
        <v>103</v>
      </c>
      <c r="G67" s="5">
        <v>30</v>
      </c>
      <c r="H67" s="5">
        <v>6800</v>
      </c>
      <c r="I67" s="5"/>
      <c r="J67" s="5"/>
      <c r="K67" s="5"/>
      <c r="L67" s="5">
        <v>45</v>
      </c>
      <c r="M67" s="5" t="s">
        <v>1531</v>
      </c>
      <c r="N67" s="5" t="str">
        <f t="shared" si="12"/>
        <v>Agl</v>
      </c>
      <c r="O67" s="5">
        <v>5</v>
      </c>
      <c r="P67" s="25" t="s">
        <v>1647</v>
      </c>
      <c r="Q67" s="13"/>
      <c r="R67" s="13"/>
      <c r="S67" s="15"/>
      <c r="T67" s="13"/>
      <c r="U67" s="5" t="s">
        <v>1465</v>
      </c>
      <c r="V67" s="5" t="str">
        <f>W67</f>
        <v>Str</v>
      </c>
      <c r="W67" t="s">
        <v>4</v>
      </c>
      <c r="Y67" t="s">
        <v>2126</v>
      </c>
      <c r="Z67" t="s">
        <v>2091</v>
      </c>
      <c r="AE67" t="s">
        <v>2166</v>
      </c>
      <c r="AG67">
        <v>10</v>
      </c>
    </row>
    <row r="68" spans="1:36" hidden="1">
      <c r="A68" t="str">
        <f t="shared" ref="A68:A131" si="18">B68</f>
        <v>Counter</v>
      </c>
      <c r="B68" t="str">
        <f>C68&amp;D68</f>
        <v>Counter</v>
      </c>
      <c r="C68" s="5" t="s">
        <v>121</v>
      </c>
      <c r="D68" s="6"/>
      <c r="E68" s="5">
        <f t="shared" si="15"/>
        <v>75</v>
      </c>
      <c r="F68" s="36" t="s">
        <v>72</v>
      </c>
      <c r="G68" s="5">
        <v>40</v>
      </c>
      <c r="H68" s="5">
        <v>6800</v>
      </c>
      <c r="I68" s="5"/>
      <c r="J68" s="5"/>
      <c r="K68" s="5"/>
      <c r="L68" s="5">
        <v>45</v>
      </c>
      <c r="M68" s="5" t="s">
        <v>1531</v>
      </c>
      <c r="N68" s="5" t="str">
        <f t="shared" si="12"/>
        <v>Agl</v>
      </c>
      <c r="O68" s="5">
        <v>6</v>
      </c>
      <c r="P68" s="25" t="s">
        <v>1526</v>
      </c>
      <c r="Q68" s="13"/>
      <c r="R68" s="13"/>
      <c r="S68" s="15" t="s">
        <v>1648</v>
      </c>
      <c r="T68" s="13"/>
      <c r="U68" s="5" t="s">
        <v>1533</v>
      </c>
      <c r="V68" s="5" t="str">
        <f>W68</f>
        <v>Str</v>
      </c>
      <c r="W68" t="s">
        <v>4</v>
      </c>
      <c r="X68">
        <v>4</v>
      </c>
      <c r="Y68" t="s">
        <v>2126</v>
      </c>
      <c r="Z68" t="s">
        <v>121</v>
      </c>
    </row>
    <row r="69" spans="1:36" hidden="1">
      <c r="A69" t="str">
        <f t="shared" si="18"/>
        <v>Headbutt</v>
      </c>
      <c r="B69" t="str">
        <f>C69</f>
        <v>Headbutt</v>
      </c>
      <c r="C69" s="5" t="s">
        <v>2884</v>
      </c>
      <c r="D69" s="6" t="s">
        <v>2102</v>
      </c>
      <c r="E69" s="5">
        <f t="shared" si="15"/>
        <v>81</v>
      </c>
      <c r="F69" s="36">
        <v>51</v>
      </c>
      <c r="G69" s="5">
        <v>60</v>
      </c>
      <c r="H69" s="5">
        <v>6800</v>
      </c>
      <c r="I69" s="5"/>
      <c r="J69" s="5"/>
      <c r="K69" s="5"/>
      <c r="L69" s="5">
        <v>45</v>
      </c>
      <c r="M69" s="5" t="s">
        <v>1531</v>
      </c>
      <c r="N69" s="5">
        <v>0</v>
      </c>
      <c r="O69" s="5">
        <v>0</v>
      </c>
      <c r="P69" s="25" t="s">
        <v>1667</v>
      </c>
      <c r="Q69" s="13"/>
      <c r="R69" s="13"/>
      <c r="S69" s="15"/>
      <c r="T69" s="13" t="s">
        <v>1530</v>
      </c>
      <c r="U69" s="5" t="s">
        <v>1533</v>
      </c>
      <c r="V69" s="5" t="s">
        <v>2402</v>
      </c>
      <c r="W69" t="s">
        <v>2436</v>
      </c>
      <c r="X69">
        <v>6</v>
      </c>
      <c r="Y69" t="s">
        <v>2126</v>
      </c>
      <c r="Z69" t="s">
        <v>2091</v>
      </c>
      <c r="AB69">
        <v>80</v>
      </c>
      <c r="AD69" t="s">
        <v>2803</v>
      </c>
      <c r="AG69">
        <v>33</v>
      </c>
      <c r="AI69" t="s">
        <v>2819</v>
      </c>
    </row>
    <row r="70" spans="1:36" hidden="1">
      <c r="A70" t="str">
        <f t="shared" si="18"/>
        <v>Temptat</v>
      </c>
      <c r="B70" t="str">
        <f>C70&amp;D70</f>
        <v>Temptat</v>
      </c>
      <c r="C70" s="5" t="s">
        <v>709</v>
      </c>
      <c r="D70" s="6"/>
      <c r="E70" s="5">
        <f t="shared" si="15"/>
        <v>85</v>
      </c>
      <c r="F70" s="36">
        <v>55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ref="N70:N95" si="19">IF(ISERR(LEFT(M70,FIND("+",M70,1)-2)),0,LEFT(M70,FIND("+",M70,1)-2))</f>
        <v>0</v>
      </c>
      <c r="O70" s="5">
        <f t="shared" ref="O70:O77" si="20">IF(ISERR(RIGHT(M70,LEN(M70)-FIND("+",M70,1))),0,RIGHT(M70,LEN(M70)-FIND("+",M70,1)))</f>
        <v>0</v>
      </c>
      <c r="P70" s="25" t="s">
        <v>1678</v>
      </c>
      <c r="Q70" s="13"/>
      <c r="R70" s="13"/>
      <c r="S70" s="15"/>
      <c r="T70" s="13"/>
      <c r="U70" s="5" t="s">
        <v>1505</v>
      </c>
      <c r="V70" s="5" t="s">
        <v>6</v>
      </c>
      <c r="W70" t="s">
        <v>2137</v>
      </c>
      <c r="Y70" t="s">
        <v>1637</v>
      </c>
      <c r="Z70" t="s">
        <v>2095</v>
      </c>
      <c r="AD70" t="s">
        <v>1678</v>
      </c>
    </row>
    <row r="71" spans="1:36" hidden="1">
      <c r="A71" t="str">
        <f t="shared" si="18"/>
        <v>SMG</v>
      </c>
      <c r="B71" t="str">
        <f>C71</f>
        <v>SMG</v>
      </c>
      <c r="C71" s="5" t="s">
        <v>1687</v>
      </c>
      <c r="D71" s="6" t="s">
        <v>1650</v>
      </c>
      <c r="E71" s="5">
        <f t="shared" si="15"/>
        <v>90</v>
      </c>
      <c r="F71" s="36" t="s">
        <v>27</v>
      </c>
      <c r="G71" s="5">
        <v>30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1688</v>
      </c>
      <c r="Q71" s="13">
        <v>250</v>
      </c>
      <c r="R71" s="13"/>
      <c r="S71" s="15"/>
      <c r="T71" s="13" t="s">
        <v>1665</v>
      </c>
      <c r="U71" s="5">
        <v>5</v>
      </c>
      <c r="V71" s="5" t="s">
        <v>4</v>
      </c>
      <c r="W71" t="s">
        <v>2136</v>
      </c>
      <c r="Y71" t="s">
        <v>2127</v>
      </c>
      <c r="Z71" t="s">
        <v>2788</v>
      </c>
      <c r="AB71">
        <v>160</v>
      </c>
      <c r="AC71">
        <v>55</v>
      </c>
      <c r="AG71">
        <v>75</v>
      </c>
      <c r="AH71" t="s">
        <v>745</v>
      </c>
      <c r="AI71" t="s">
        <v>2734</v>
      </c>
      <c r="AJ71" t="s">
        <v>2763</v>
      </c>
    </row>
    <row r="72" spans="1:36" hidden="1">
      <c r="A72" t="str">
        <f t="shared" si="18"/>
        <v>SpeedUp</v>
      </c>
      <c r="B72" t="str">
        <f>C72&amp;D72</f>
        <v>SpeedUp</v>
      </c>
      <c r="C72" s="5" t="s">
        <v>1741</v>
      </c>
      <c r="D72" s="6"/>
      <c r="E72" s="5">
        <f t="shared" si="15"/>
        <v>112</v>
      </c>
      <c r="F72" s="36">
        <v>70</v>
      </c>
      <c r="G72" s="5">
        <v>20</v>
      </c>
      <c r="H72" s="5">
        <v>6800</v>
      </c>
      <c r="I72" s="5"/>
      <c r="J72" s="5"/>
      <c r="K72" s="5"/>
      <c r="L72" s="5">
        <v>45</v>
      </c>
      <c r="M72" s="5">
        <v>0</v>
      </c>
      <c r="N72" s="5">
        <f t="shared" si="19"/>
        <v>0</v>
      </c>
      <c r="O72" s="5">
        <f t="shared" si="20"/>
        <v>0</v>
      </c>
      <c r="P72" s="25" t="s">
        <v>1742</v>
      </c>
      <c r="Q72" s="13"/>
      <c r="R72" s="13"/>
      <c r="S72" s="15"/>
      <c r="T72" s="13"/>
      <c r="U72" s="5">
        <v>5</v>
      </c>
      <c r="V72" s="5" t="s">
        <v>2401</v>
      </c>
      <c r="W72" t="s">
        <v>2137</v>
      </c>
      <c r="Y72" t="s">
        <v>2128</v>
      </c>
      <c r="Z72" t="s">
        <v>2093</v>
      </c>
      <c r="AB72">
        <v>10</v>
      </c>
      <c r="AC72">
        <v>0</v>
      </c>
      <c r="AE72" t="s">
        <v>2795</v>
      </c>
    </row>
    <row r="73" spans="1:36" hidden="1">
      <c r="A73" t="str">
        <f t="shared" si="18"/>
        <v>Rocket</v>
      </c>
      <c r="B73" t="str">
        <f>C73&amp;D73</f>
        <v>Rocket</v>
      </c>
      <c r="C73" s="5" t="s">
        <v>644</v>
      </c>
      <c r="D73" s="6"/>
      <c r="E73" s="5">
        <f t="shared" si="15"/>
        <v>113</v>
      </c>
      <c r="F73" s="36">
        <v>71</v>
      </c>
      <c r="G73" s="5">
        <v>30</v>
      </c>
      <c r="H73" s="5">
        <v>6800</v>
      </c>
      <c r="I73" s="5"/>
      <c r="J73" s="5"/>
      <c r="K73" s="5"/>
      <c r="L73" s="5">
        <v>45</v>
      </c>
      <c r="M73" s="5" t="s">
        <v>1461</v>
      </c>
      <c r="N73" s="5" t="str">
        <f t="shared" si="19"/>
        <v>Str</v>
      </c>
      <c r="O73" s="5" t="str">
        <f t="shared" si="20"/>
        <v>10</v>
      </c>
      <c r="P73" s="25" t="s">
        <v>1743</v>
      </c>
      <c r="Q73" s="13">
        <v>160</v>
      </c>
      <c r="R73" s="13">
        <v>275</v>
      </c>
      <c r="S73" s="15"/>
      <c r="T73" s="13"/>
      <c r="U73" s="5" t="s">
        <v>1465</v>
      </c>
      <c r="V73" s="5" t="s">
        <v>4</v>
      </c>
      <c r="W73" t="s">
        <v>2136</v>
      </c>
      <c r="Y73" t="s">
        <v>2127</v>
      </c>
      <c r="Z73" t="s">
        <v>2091</v>
      </c>
      <c r="AB73">
        <v>160</v>
      </c>
      <c r="AC73">
        <v>55</v>
      </c>
      <c r="AD73" t="s">
        <v>2803</v>
      </c>
      <c r="AG73">
        <v>87</v>
      </c>
      <c r="AH73" t="s">
        <v>745</v>
      </c>
      <c r="AJ73" t="s">
        <v>2859</v>
      </c>
    </row>
    <row r="74" spans="1:36" hidden="1">
      <c r="A74" t="str">
        <f t="shared" si="18"/>
        <v>Revenge Sword</v>
      </c>
      <c r="B74" t="str">
        <f>CONCATENATE(C74, " ",D74)</f>
        <v>Revenge Sword</v>
      </c>
      <c r="C74" s="5" t="s">
        <v>1525</v>
      </c>
      <c r="D74" s="6" t="s">
        <v>108</v>
      </c>
      <c r="E74" s="5">
        <f t="shared" si="15"/>
        <v>20</v>
      </c>
      <c r="F74" s="36">
        <v>14</v>
      </c>
      <c r="G74" s="5">
        <v>40</v>
      </c>
      <c r="H74" s="5">
        <v>6800</v>
      </c>
      <c r="I74" s="5"/>
      <c r="J74" s="5"/>
      <c r="K74" s="5"/>
      <c r="L74" s="5">
        <v>45</v>
      </c>
      <c r="M74" s="5" t="s">
        <v>1461</v>
      </c>
      <c r="N74" s="5" t="str">
        <f t="shared" si="19"/>
        <v>Str</v>
      </c>
      <c r="O74" s="5" t="str">
        <f t="shared" si="20"/>
        <v>10</v>
      </c>
      <c r="P74" s="25" t="s">
        <v>1526</v>
      </c>
      <c r="Q74" s="13"/>
      <c r="R74" s="13"/>
      <c r="S74" s="15"/>
      <c r="T74" s="13"/>
      <c r="U74" s="5" t="s">
        <v>1465</v>
      </c>
      <c r="V74" s="5" t="str">
        <f>W74</f>
        <v>Str</v>
      </c>
      <c r="W74" t="s">
        <v>4</v>
      </c>
      <c r="X74">
        <v>6</v>
      </c>
      <c r="Y74" t="s">
        <v>2126</v>
      </c>
      <c r="Z74" t="s">
        <v>2091</v>
      </c>
      <c r="AE74" t="s">
        <v>121</v>
      </c>
    </row>
    <row r="75" spans="1:36" hidden="1">
      <c r="A75" t="str">
        <f t="shared" si="18"/>
        <v>Musket</v>
      </c>
      <c r="B75" t="str">
        <f>C75</f>
        <v>Musket</v>
      </c>
      <c r="C75" s="5" t="s">
        <v>1654</v>
      </c>
      <c r="D75" s="6" t="s">
        <v>1650</v>
      </c>
      <c r="E75" s="5">
        <f t="shared" si="15"/>
        <v>77</v>
      </c>
      <c r="F75" s="36" t="s">
        <v>1655</v>
      </c>
      <c r="G75" s="5">
        <v>50</v>
      </c>
      <c r="H75" s="5">
        <v>8000</v>
      </c>
      <c r="I75" s="5"/>
      <c r="J75" s="5"/>
      <c r="K75" s="5"/>
      <c r="L75" s="5">
        <v>63</v>
      </c>
      <c r="M75" s="5" t="s">
        <v>1467</v>
      </c>
      <c r="N75" s="5" t="str">
        <f t="shared" si="19"/>
        <v>Str</v>
      </c>
      <c r="O75" s="5" t="str">
        <f t="shared" si="20"/>
        <v>14</v>
      </c>
      <c r="P75" s="25" t="s">
        <v>1656</v>
      </c>
      <c r="Q75" s="13">
        <v>350</v>
      </c>
      <c r="R75" s="13">
        <v>500</v>
      </c>
      <c r="S75" s="15"/>
      <c r="T75" s="13" t="s">
        <v>1533</v>
      </c>
      <c r="U75" s="5" t="s">
        <v>1469</v>
      </c>
      <c r="V75" s="5" t="s">
        <v>4</v>
      </c>
      <c r="W75" t="s">
        <v>2136</v>
      </c>
      <c r="Y75" t="s">
        <v>2127</v>
      </c>
      <c r="Z75" t="s">
        <v>2091</v>
      </c>
      <c r="AB75">
        <v>350</v>
      </c>
      <c r="AC75">
        <v>75</v>
      </c>
      <c r="AG75">
        <v>100</v>
      </c>
      <c r="AH75" t="s">
        <v>745</v>
      </c>
      <c r="AI75" t="s">
        <v>2734</v>
      </c>
    </row>
    <row r="76" spans="1:36" hidden="1">
      <c r="A76" t="str">
        <f t="shared" si="18"/>
        <v>Giant Glove</v>
      </c>
      <c r="B76" t="str">
        <f>CONCATENATE(C76, " ",D76)</f>
        <v>Giant Glove</v>
      </c>
      <c r="C76" s="5" t="s">
        <v>466</v>
      </c>
      <c r="D76" s="6" t="s">
        <v>1616</v>
      </c>
      <c r="E76" s="5">
        <f t="shared" si="15"/>
        <v>61</v>
      </c>
      <c r="F76" s="36" t="s">
        <v>1618</v>
      </c>
      <c r="G76" s="5">
        <v>-2</v>
      </c>
      <c r="H76" s="5">
        <v>8500</v>
      </c>
      <c r="I76" s="5">
        <v>6</v>
      </c>
      <c r="J76" s="5" t="s">
        <v>4</v>
      </c>
      <c r="K76" s="5">
        <v>10</v>
      </c>
      <c r="L76" s="5">
        <v>81</v>
      </c>
      <c r="M76" s="5" t="s">
        <v>1547</v>
      </c>
      <c r="N76" s="5" t="str">
        <f t="shared" si="19"/>
        <v>Def</v>
      </c>
      <c r="O76" s="5" t="str">
        <f t="shared" si="20"/>
        <v>18</v>
      </c>
      <c r="P76" s="25" t="s">
        <v>1620</v>
      </c>
      <c r="U76" s="5" t="s">
        <v>1548</v>
      </c>
      <c r="V76" s="5" t="s">
        <v>2401</v>
      </c>
      <c r="Y76" t="s">
        <v>1609</v>
      </c>
    </row>
    <row r="77" spans="1:36" hidden="1">
      <c r="A77" t="str">
        <f t="shared" si="18"/>
        <v>Parasuit</v>
      </c>
      <c r="B77" t="str">
        <f>C77</f>
        <v>Parasuit</v>
      </c>
      <c r="C77" s="5" t="s">
        <v>1754</v>
      </c>
      <c r="D77" s="6"/>
      <c r="E77" s="5">
        <f t="shared" si="15"/>
        <v>118</v>
      </c>
      <c r="F77" s="36">
        <v>76</v>
      </c>
      <c r="G77" s="5">
        <v>-2</v>
      </c>
      <c r="H77" s="5">
        <v>9464</v>
      </c>
      <c r="I77" s="5">
        <v>73</v>
      </c>
      <c r="J77" s="5" t="s">
        <v>2376</v>
      </c>
      <c r="K77" s="5">
        <v>15</v>
      </c>
      <c r="L77" s="5">
        <v>144</v>
      </c>
      <c r="M77" s="5" t="s">
        <v>1755</v>
      </c>
      <c r="N77" s="5" t="str">
        <f t="shared" si="19"/>
        <v>Def</v>
      </c>
      <c r="O77" s="5" t="str">
        <f t="shared" si="20"/>
        <v>32</v>
      </c>
      <c r="P77" s="25" t="s">
        <v>1757</v>
      </c>
      <c r="U77" s="5" t="s">
        <v>1758</v>
      </c>
      <c r="V77" s="5" t="s">
        <v>2401</v>
      </c>
      <c r="Y77" t="s">
        <v>1609</v>
      </c>
      <c r="AA77" t="s">
        <v>2159</v>
      </c>
    </row>
    <row r="78" spans="1:36" hidden="1">
      <c r="A78" t="str">
        <f t="shared" si="18"/>
        <v>Gold Armor</v>
      </c>
      <c r="B78" t="str">
        <f>CONCATENATE(C78, " ",D78)</f>
        <v>Gold Armor</v>
      </c>
      <c r="C78" s="5" t="s">
        <v>1466</v>
      </c>
      <c r="D78" s="6" t="s">
        <v>1609</v>
      </c>
      <c r="E78" s="5">
        <f t="shared" si="15"/>
        <v>55</v>
      </c>
      <c r="F78" s="36">
        <v>37</v>
      </c>
      <c r="G78" s="5">
        <v>-2</v>
      </c>
      <c r="H78" s="5">
        <v>10000</v>
      </c>
      <c r="I78" s="5">
        <v>13</v>
      </c>
      <c r="J78" s="5"/>
      <c r="K78" s="5"/>
      <c r="L78" s="5">
        <v>45</v>
      </c>
      <c r="M78" s="5" t="s">
        <v>1543</v>
      </c>
      <c r="N78" s="5" t="str">
        <f t="shared" si="19"/>
        <v>Def</v>
      </c>
      <c r="O78" s="5">
        <v>8</v>
      </c>
      <c r="P78" s="25" t="s">
        <v>1612</v>
      </c>
      <c r="U78" s="5" t="s">
        <v>1545</v>
      </c>
      <c r="V78" s="5" t="s">
        <v>2401</v>
      </c>
      <c r="Y78" t="s">
        <v>1609</v>
      </c>
    </row>
    <row r="79" spans="1:36" hidden="1">
      <c r="A79" t="str">
        <f t="shared" si="18"/>
        <v xml:space="preserve">Tent </v>
      </c>
      <c r="B79" t="str">
        <f>CONCATENATE(C79, " ",D79)</f>
        <v xml:space="preserve">Tent </v>
      </c>
      <c r="C79" s="5" t="s">
        <v>1641</v>
      </c>
      <c r="D79" s="6"/>
      <c r="E79" s="5">
        <f t="shared" si="15"/>
        <v>71</v>
      </c>
      <c r="F79" s="36">
        <v>47</v>
      </c>
      <c r="G79" s="5">
        <v>1</v>
      </c>
      <c r="H79" s="5">
        <v>10000</v>
      </c>
      <c r="I79" s="5"/>
      <c r="J79" s="5"/>
      <c r="K79" s="5"/>
      <c r="L79" s="5">
        <v>9</v>
      </c>
      <c r="M79" s="5">
        <v>0</v>
      </c>
      <c r="N79" s="5">
        <f t="shared" si="19"/>
        <v>0</v>
      </c>
      <c r="O79" s="5">
        <f t="shared" ref="O79:O95" si="21">IF(ISERR(RIGHT(M79,LEN(M79)-FIND("+",M79,1))),0,RIGHT(M79,LEN(M79)-FIND("+",M79,1)))</f>
        <v>0</v>
      </c>
      <c r="P79" s="25" t="s">
        <v>1642</v>
      </c>
      <c r="U79" s="5">
        <v>1</v>
      </c>
      <c r="V79" s="5" t="s">
        <v>2401</v>
      </c>
      <c r="Y79" t="s">
        <v>2128</v>
      </c>
    </row>
    <row r="80" spans="1:36" hidden="1">
      <c r="A80" t="str">
        <f t="shared" si="18"/>
        <v>Gold Sword</v>
      </c>
      <c r="B80" t="str">
        <f>CONCATENATE(C80, " ",D80)</f>
        <v>Gold Sword</v>
      </c>
      <c r="C80" s="5" t="s">
        <v>1466</v>
      </c>
      <c r="D80" s="6" t="s">
        <v>108</v>
      </c>
      <c r="E80" s="5">
        <f t="shared" si="15"/>
        <v>5</v>
      </c>
      <c r="F80" s="36" t="s">
        <v>521</v>
      </c>
      <c r="G80" s="5">
        <v>50</v>
      </c>
      <c r="H80" s="5">
        <v>11000</v>
      </c>
      <c r="I80" s="5"/>
      <c r="J80" s="5"/>
      <c r="K80" s="5"/>
      <c r="L80" s="5">
        <v>63</v>
      </c>
      <c r="M80" s="5" t="s">
        <v>1467</v>
      </c>
      <c r="N80" s="5" t="str">
        <f t="shared" si="19"/>
        <v>Str</v>
      </c>
      <c r="O80" s="5" t="str">
        <f t="shared" si="21"/>
        <v>14</v>
      </c>
      <c r="P80" s="25" t="s">
        <v>1468</v>
      </c>
      <c r="Q80" s="13"/>
      <c r="R80" s="13"/>
      <c r="S80" s="15"/>
      <c r="T80" s="13"/>
      <c r="U80" s="5" t="s">
        <v>1469</v>
      </c>
      <c r="V80" s="5" t="str">
        <f>W80</f>
        <v>Str</v>
      </c>
      <c r="W80" t="s">
        <v>4</v>
      </c>
      <c r="X80">
        <v>11</v>
      </c>
      <c r="Y80" t="s">
        <v>2126</v>
      </c>
      <c r="Z80" t="s">
        <v>2091</v>
      </c>
    </row>
    <row r="81" spans="1:36" hidden="1">
      <c r="A81" t="str">
        <f t="shared" si="18"/>
        <v>Stone Book</v>
      </c>
      <c r="B81" t="str">
        <f>CONCATENATE(C81, " ",D81)</f>
        <v>Stone Book</v>
      </c>
      <c r="C81" s="5" t="s">
        <v>480</v>
      </c>
      <c r="D81" s="6" t="s">
        <v>1576</v>
      </c>
      <c r="E81" s="5">
        <f t="shared" si="15"/>
        <v>43</v>
      </c>
      <c r="F81" s="36" t="s">
        <v>596</v>
      </c>
      <c r="G81" s="5">
        <v>15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1588</v>
      </c>
      <c r="Q81" s="13"/>
      <c r="R81" s="13"/>
      <c r="S81" s="15"/>
      <c r="T81" s="13"/>
      <c r="U81" s="5" t="s">
        <v>1589</v>
      </c>
      <c r="V81" s="5" t="s">
        <v>6</v>
      </c>
      <c r="W81" t="s">
        <v>2137</v>
      </c>
      <c r="Y81" t="s">
        <v>1637</v>
      </c>
      <c r="Z81" t="s">
        <v>2095</v>
      </c>
      <c r="AD81" t="s">
        <v>480</v>
      </c>
    </row>
    <row r="82" spans="1:36" hidden="1">
      <c r="A82" t="str">
        <f t="shared" si="18"/>
        <v>Grenade</v>
      </c>
      <c r="B82" t="str">
        <f>C82&amp;D82</f>
        <v>Grenade</v>
      </c>
      <c r="C82" s="5" t="s">
        <v>604</v>
      </c>
      <c r="D82" s="6"/>
      <c r="E82" s="5">
        <f t="shared" si="15"/>
        <v>91</v>
      </c>
      <c r="F82" s="36" t="s">
        <v>32</v>
      </c>
      <c r="G82" s="5">
        <v>30</v>
      </c>
      <c r="H82" s="5">
        <v>11000</v>
      </c>
      <c r="I82" s="5"/>
      <c r="J82" s="5"/>
      <c r="K82" s="5"/>
      <c r="L82" s="5">
        <v>63</v>
      </c>
      <c r="M82" s="5">
        <v>0</v>
      </c>
      <c r="N82" s="5">
        <f t="shared" si="19"/>
        <v>0</v>
      </c>
      <c r="O82" s="5">
        <f t="shared" si="21"/>
        <v>0</v>
      </c>
      <c r="P82" s="25" t="s">
        <v>1689</v>
      </c>
      <c r="Q82" s="13">
        <v>350</v>
      </c>
      <c r="R82" s="13"/>
      <c r="S82" s="15"/>
      <c r="T82" s="13" t="s">
        <v>1533</v>
      </c>
      <c r="U82" s="5">
        <v>7</v>
      </c>
      <c r="V82" s="5" t="s">
        <v>5</v>
      </c>
      <c r="W82" t="s">
        <v>2136</v>
      </c>
      <c r="Y82" t="s">
        <v>2127</v>
      </c>
      <c r="Z82" t="s">
        <v>2095</v>
      </c>
      <c r="AB82">
        <v>350</v>
      </c>
      <c r="AC82">
        <v>0</v>
      </c>
      <c r="AG82">
        <v>100</v>
      </c>
    </row>
    <row r="83" spans="1:36" hidden="1">
      <c r="A83" t="str">
        <f t="shared" si="18"/>
        <v>Sypha</v>
      </c>
      <c r="B83" t="str">
        <f>C83&amp;D83</f>
        <v>Sypha</v>
      </c>
      <c r="C83" s="5" t="s">
        <v>706</v>
      </c>
      <c r="D83" s="6"/>
      <c r="E83" s="5">
        <f t="shared" si="15"/>
        <v>102</v>
      </c>
      <c r="F83" s="36">
        <v>66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1467</v>
      </c>
      <c r="N83" s="5" t="str">
        <f t="shared" si="19"/>
        <v>Str</v>
      </c>
      <c r="O83" s="5" t="str">
        <f t="shared" si="21"/>
        <v>14</v>
      </c>
      <c r="P83" s="25" t="s">
        <v>1714</v>
      </c>
      <c r="Q83" s="13"/>
      <c r="R83" s="13"/>
      <c r="S83" s="15"/>
      <c r="T83" s="13"/>
      <c r="U83" s="5" t="s">
        <v>1469</v>
      </c>
      <c r="V83" s="5" t="str">
        <f>W83</f>
        <v>Str</v>
      </c>
      <c r="W83" t="s">
        <v>4</v>
      </c>
      <c r="X83">
        <v>6</v>
      </c>
      <c r="Y83" t="s">
        <v>2126</v>
      </c>
      <c r="Z83" t="s">
        <v>2091</v>
      </c>
      <c r="AE83" t="s">
        <v>2092</v>
      </c>
      <c r="AG83">
        <v>100</v>
      </c>
    </row>
    <row r="84" spans="1:36" hidden="1">
      <c r="A84" t="str">
        <f t="shared" si="18"/>
        <v>Coin</v>
      </c>
      <c r="B84" t="str">
        <f>C84&amp;D84</f>
        <v>Coin</v>
      </c>
      <c r="C84" s="5" t="s">
        <v>707</v>
      </c>
      <c r="D84" s="6"/>
      <c r="E84" s="5">
        <f t="shared" si="15"/>
        <v>103</v>
      </c>
      <c r="F84" s="36">
        <v>67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1715</v>
      </c>
      <c r="N84" s="5" t="str">
        <f t="shared" si="19"/>
        <v>Agl</v>
      </c>
      <c r="O84" s="5">
        <v>10</v>
      </c>
      <c r="P84" s="25" t="s">
        <v>1716</v>
      </c>
      <c r="Q84" s="13">
        <v>50</v>
      </c>
      <c r="R84" s="37">
        <v>0.7</v>
      </c>
      <c r="S84" s="15"/>
      <c r="T84" s="13"/>
      <c r="U84" s="5" t="s">
        <v>1659</v>
      </c>
      <c r="V84" s="5" t="s">
        <v>5</v>
      </c>
      <c r="W84" t="s">
        <v>2136</v>
      </c>
      <c r="Y84" t="s">
        <v>2127</v>
      </c>
      <c r="Z84" t="s">
        <v>2091</v>
      </c>
      <c r="AB84">
        <v>50</v>
      </c>
      <c r="AC84">
        <v>80</v>
      </c>
      <c r="AG84">
        <v>80</v>
      </c>
    </row>
    <row r="85" spans="1:36" hidden="1">
      <c r="A85" t="str">
        <f t="shared" si="18"/>
        <v>Laser Sword</v>
      </c>
      <c r="B85" t="str">
        <f t="shared" ref="B85:B94" si="22">CONCATENATE(C85, " ",D85)</f>
        <v>Laser Sword</v>
      </c>
      <c r="C85" s="5" t="s">
        <v>1727</v>
      </c>
      <c r="D85" s="6" t="s">
        <v>108</v>
      </c>
      <c r="E85" s="5">
        <f t="shared" si="15"/>
        <v>108</v>
      </c>
      <c r="F85" s="36" t="s">
        <v>1728</v>
      </c>
      <c r="G85" s="5">
        <v>50</v>
      </c>
      <c r="H85" s="5">
        <v>11000</v>
      </c>
      <c r="I85" s="5"/>
      <c r="J85" s="5"/>
      <c r="K85" s="5"/>
      <c r="L85" s="5">
        <v>63</v>
      </c>
      <c r="M85" s="5" t="s">
        <v>1715</v>
      </c>
      <c r="N85" s="5" t="str">
        <f t="shared" si="19"/>
        <v>Agl</v>
      </c>
      <c r="O85" s="5" t="str">
        <f t="shared" ref="O85" si="23">IF(ISERR(RIGHT(M85,LEN(M85)-FIND("+",M85,1))),0,RIGHT(M85,LEN(M85)-FIND("+",M85,1)))</f>
        <v>14</v>
      </c>
      <c r="P85" s="25" t="s">
        <v>1730</v>
      </c>
      <c r="Q85" s="13"/>
      <c r="R85" s="13"/>
      <c r="S85" s="15"/>
      <c r="T85" s="13"/>
      <c r="U85" s="5" t="s">
        <v>1659</v>
      </c>
      <c r="V85" s="5" t="str">
        <f>W85</f>
        <v>Agl</v>
      </c>
      <c r="W85" t="s">
        <v>5</v>
      </c>
      <c r="X85">
        <v>4</v>
      </c>
      <c r="Y85" t="s">
        <v>2126</v>
      </c>
      <c r="Z85" t="s">
        <v>2091</v>
      </c>
      <c r="AE85" t="s">
        <v>2124</v>
      </c>
      <c r="AJ85" t="s">
        <v>2349</v>
      </c>
    </row>
    <row r="86" spans="1:36" hidden="1">
      <c r="A86" t="str">
        <f t="shared" si="18"/>
        <v>Flame Sword</v>
      </c>
      <c r="B86" t="str">
        <f t="shared" si="22"/>
        <v>Flame Sword</v>
      </c>
      <c r="C86" s="5" t="s">
        <v>49</v>
      </c>
      <c r="D86" s="6" t="s">
        <v>108</v>
      </c>
      <c r="E86" s="5">
        <f t="shared" si="15"/>
        <v>10</v>
      </c>
      <c r="F86" s="36" t="s">
        <v>1462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1487</v>
      </c>
      <c r="N86" s="5" t="str">
        <f t="shared" si="19"/>
        <v>Str</v>
      </c>
      <c r="O86" s="5" t="str">
        <f t="shared" si="21"/>
        <v>18</v>
      </c>
      <c r="P86" s="25" t="s">
        <v>1489</v>
      </c>
      <c r="Q86" s="13"/>
      <c r="R86" s="13"/>
      <c r="S86" s="15"/>
      <c r="T86" s="5" t="s">
        <v>1490</v>
      </c>
      <c r="U86" s="5" t="s">
        <v>1491</v>
      </c>
      <c r="V86" s="5" t="str">
        <f>W86</f>
        <v>Str</v>
      </c>
      <c r="W86" t="s">
        <v>4</v>
      </c>
      <c r="X86">
        <v>12</v>
      </c>
      <c r="Y86" t="s">
        <v>2126</v>
      </c>
      <c r="Z86" t="s">
        <v>2091</v>
      </c>
      <c r="AA86" t="s">
        <v>159</v>
      </c>
    </row>
    <row r="87" spans="1:36" hidden="1">
      <c r="A87" t="str">
        <f t="shared" si="18"/>
        <v>Ice Sword</v>
      </c>
      <c r="B87" t="str">
        <f t="shared" si="22"/>
        <v>Ice Sword</v>
      </c>
      <c r="C87" s="5" t="s">
        <v>439</v>
      </c>
      <c r="D87" s="6" t="s">
        <v>108</v>
      </c>
      <c r="E87" s="5">
        <f t="shared" si="15"/>
        <v>11</v>
      </c>
      <c r="F87" s="36" t="s">
        <v>642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1487</v>
      </c>
      <c r="N87" s="5" t="str">
        <f t="shared" si="19"/>
        <v>Str</v>
      </c>
      <c r="O87" s="5" t="str">
        <f t="shared" si="21"/>
        <v>18</v>
      </c>
      <c r="P87" s="25" t="s">
        <v>1493</v>
      </c>
      <c r="Q87" s="13"/>
      <c r="R87" s="13"/>
      <c r="S87" s="15"/>
      <c r="T87" s="5" t="s">
        <v>1494</v>
      </c>
      <c r="U87" s="5" t="s">
        <v>1491</v>
      </c>
      <c r="V87" s="5" t="str">
        <f>W87</f>
        <v>Str</v>
      </c>
      <c r="W87" t="s">
        <v>4</v>
      </c>
      <c r="X87">
        <v>12</v>
      </c>
      <c r="Y87" t="s">
        <v>2126</v>
      </c>
      <c r="Z87" t="s">
        <v>2091</v>
      </c>
      <c r="AA87" t="s">
        <v>439</v>
      </c>
    </row>
    <row r="88" spans="1:36" hidden="1">
      <c r="A88" t="str">
        <f t="shared" si="18"/>
        <v>Thunder Axe</v>
      </c>
      <c r="B88" t="str">
        <f t="shared" si="22"/>
        <v>Thunder Axe</v>
      </c>
      <c r="C88" s="5" t="s">
        <v>241</v>
      </c>
      <c r="D88" s="6" t="s">
        <v>503</v>
      </c>
      <c r="E88" s="5">
        <f t="shared" ref="E88:E119" si="24">HEX2DEC(F88)</f>
        <v>12</v>
      </c>
      <c r="F88" s="36" t="s">
        <v>1472</v>
      </c>
      <c r="G88" s="5">
        <v>40</v>
      </c>
      <c r="H88" s="5">
        <v>17000</v>
      </c>
      <c r="I88" s="5"/>
      <c r="J88" s="5"/>
      <c r="K88" s="5"/>
      <c r="L88" s="5">
        <v>81</v>
      </c>
      <c r="M88" s="5" t="s">
        <v>1487</v>
      </c>
      <c r="N88" s="5" t="str">
        <f t="shared" si="19"/>
        <v>Str</v>
      </c>
      <c r="O88" s="5" t="str">
        <f t="shared" si="21"/>
        <v>18</v>
      </c>
      <c r="P88" s="25" t="s">
        <v>1496</v>
      </c>
      <c r="Q88" s="13"/>
      <c r="R88" s="13"/>
      <c r="S88" s="15"/>
      <c r="T88" s="5" t="s">
        <v>1497</v>
      </c>
      <c r="U88" s="5" t="s">
        <v>1491</v>
      </c>
      <c r="V88" s="5" t="str">
        <f>W88</f>
        <v>Str</v>
      </c>
      <c r="W88" t="s">
        <v>4</v>
      </c>
      <c r="X88">
        <v>12</v>
      </c>
      <c r="Y88" t="s">
        <v>2126</v>
      </c>
      <c r="Z88" t="s">
        <v>2091</v>
      </c>
      <c r="AA88" t="s">
        <v>241</v>
      </c>
      <c r="AI88" t="s">
        <v>2837</v>
      </c>
    </row>
    <row r="89" spans="1:36" hidden="1">
      <c r="A89" t="str">
        <f t="shared" si="18"/>
        <v>Flame Shield</v>
      </c>
      <c r="B89" t="str">
        <f t="shared" si="22"/>
        <v>Flame Shield</v>
      </c>
      <c r="C89" s="5" t="s">
        <v>49</v>
      </c>
      <c r="D89" s="6" t="s">
        <v>1535</v>
      </c>
      <c r="E89" s="5">
        <f t="shared" si="24"/>
        <v>26</v>
      </c>
      <c r="F89" s="36" t="s">
        <v>1546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1547</v>
      </c>
      <c r="N89" s="5" t="str">
        <f t="shared" si="19"/>
        <v>Def</v>
      </c>
      <c r="O89" s="5" t="str">
        <f t="shared" si="21"/>
        <v>18</v>
      </c>
      <c r="P89" s="25" t="s">
        <v>2135</v>
      </c>
      <c r="Q89" s="13"/>
      <c r="R89" s="13"/>
      <c r="S89" s="15"/>
      <c r="T89" s="13"/>
      <c r="U89" s="5" t="s">
        <v>1548</v>
      </c>
      <c r="V89" s="5" t="s">
        <v>7</v>
      </c>
      <c r="Y89" t="s">
        <v>1535</v>
      </c>
      <c r="Z89" t="s">
        <v>2092</v>
      </c>
      <c r="AE89" t="s">
        <v>269</v>
      </c>
      <c r="AG89">
        <v>80</v>
      </c>
    </row>
    <row r="90" spans="1:36" hidden="1">
      <c r="A90" t="str">
        <f t="shared" si="18"/>
        <v>Ice Shield</v>
      </c>
      <c r="B90" t="str">
        <f t="shared" si="22"/>
        <v>Ice Shield</v>
      </c>
      <c r="C90" s="5" t="s">
        <v>439</v>
      </c>
      <c r="D90" s="6" t="s">
        <v>1535</v>
      </c>
      <c r="E90" s="5">
        <f t="shared" si="24"/>
        <v>27</v>
      </c>
      <c r="F90" s="36" t="s">
        <v>1549</v>
      </c>
      <c r="G90" s="5">
        <v>30</v>
      </c>
      <c r="H90" s="5">
        <v>17000</v>
      </c>
      <c r="I90" s="5"/>
      <c r="J90" s="5"/>
      <c r="K90" s="5"/>
      <c r="L90" s="5">
        <v>81</v>
      </c>
      <c r="M90" s="5" t="s">
        <v>1547</v>
      </c>
      <c r="N90" s="5" t="str">
        <f t="shared" si="19"/>
        <v>Def</v>
      </c>
      <c r="O90" s="5" t="str">
        <f t="shared" si="21"/>
        <v>18</v>
      </c>
      <c r="P90" s="25" t="s">
        <v>1550</v>
      </c>
      <c r="Q90" s="13"/>
      <c r="R90" s="13"/>
      <c r="S90" s="15"/>
      <c r="T90" s="13"/>
      <c r="U90" s="5" t="s">
        <v>1548</v>
      </c>
      <c r="V90" s="5" t="s">
        <v>7</v>
      </c>
      <c r="Y90" t="s">
        <v>1535</v>
      </c>
      <c r="Z90" t="s">
        <v>2092</v>
      </c>
      <c r="AE90" t="s">
        <v>50</v>
      </c>
      <c r="AG90">
        <v>80</v>
      </c>
    </row>
    <row r="91" spans="1:36" hidden="1">
      <c r="A91" t="str">
        <f t="shared" si="18"/>
        <v>Death Book</v>
      </c>
      <c r="B91" t="str">
        <f t="shared" si="22"/>
        <v>Death Book</v>
      </c>
      <c r="C91" s="5" t="s">
        <v>1590</v>
      </c>
      <c r="D91" s="6" t="s">
        <v>1576</v>
      </c>
      <c r="E91" s="5">
        <f t="shared" si="24"/>
        <v>44</v>
      </c>
      <c r="F91" s="36" t="s">
        <v>1509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1591</v>
      </c>
      <c r="Q91" s="13"/>
      <c r="R91" s="13"/>
      <c r="S91" s="15"/>
      <c r="T91" s="13"/>
      <c r="U91" s="5" t="s">
        <v>1592</v>
      </c>
      <c r="V91" s="5" t="s">
        <v>6</v>
      </c>
      <c r="W91" t="s">
        <v>2137</v>
      </c>
      <c r="Y91" t="s">
        <v>1637</v>
      </c>
      <c r="Z91" t="s">
        <v>2095</v>
      </c>
      <c r="AA91" t="s">
        <v>1590</v>
      </c>
      <c r="AD91" t="s">
        <v>2145</v>
      </c>
    </row>
    <row r="92" spans="1:36" hidden="1">
      <c r="A92" t="str">
        <f t="shared" si="18"/>
        <v>Mage Staff</v>
      </c>
      <c r="B92" t="str">
        <f t="shared" si="22"/>
        <v>Mage Staff</v>
      </c>
      <c r="C92" s="5" t="s">
        <v>1593</v>
      </c>
      <c r="D92" s="6" t="s">
        <v>1594</v>
      </c>
      <c r="E92" s="5">
        <f t="shared" si="24"/>
        <v>45</v>
      </c>
      <c r="F92" s="36" t="s">
        <v>1595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1597</v>
      </c>
      <c r="Q92" s="13"/>
      <c r="R92" s="13"/>
      <c r="S92" s="15"/>
      <c r="T92" s="13"/>
      <c r="U92" s="5" t="s">
        <v>1592</v>
      </c>
      <c r="V92" s="5" t="s">
        <v>6</v>
      </c>
      <c r="W92" t="s">
        <v>6</v>
      </c>
      <c r="X92">
        <v>8</v>
      </c>
      <c r="Y92" t="s">
        <v>1637</v>
      </c>
      <c r="Z92" t="s">
        <v>2096</v>
      </c>
      <c r="AA92" t="s">
        <v>159</v>
      </c>
    </row>
    <row r="93" spans="1:36" hidden="1">
      <c r="A93" t="str">
        <f t="shared" si="18"/>
        <v>Heal Staff</v>
      </c>
      <c r="B93" t="str">
        <f t="shared" si="22"/>
        <v>Heal Staff</v>
      </c>
      <c r="C93" s="5" t="s">
        <v>74</v>
      </c>
      <c r="D93" s="6" t="s">
        <v>1594</v>
      </c>
      <c r="E93" s="5">
        <f t="shared" si="24"/>
        <v>47</v>
      </c>
      <c r="F93" s="36" t="s">
        <v>1587</v>
      </c>
      <c r="G93" s="5">
        <v>15</v>
      </c>
      <c r="H93" s="5">
        <v>17000</v>
      </c>
      <c r="I93" s="5"/>
      <c r="J93" s="5"/>
      <c r="K93" s="5"/>
      <c r="L93" s="5">
        <v>81</v>
      </c>
      <c r="M93" s="5">
        <v>0</v>
      </c>
      <c r="N93" s="5">
        <f t="shared" si="19"/>
        <v>0</v>
      </c>
      <c r="O93" s="5">
        <f t="shared" si="21"/>
        <v>0</v>
      </c>
      <c r="P93" s="25" t="s">
        <v>1602</v>
      </c>
      <c r="Q93" s="13"/>
      <c r="R93" s="13"/>
      <c r="S93" s="15"/>
      <c r="T93" s="13"/>
      <c r="U93" s="5" t="s">
        <v>1592</v>
      </c>
      <c r="V93" s="5" t="s">
        <v>6</v>
      </c>
      <c r="W93" t="s">
        <v>6</v>
      </c>
      <c r="X93">
        <v>4</v>
      </c>
      <c r="Y93" t="s">
        <v>1637</v>
      </c>
      <c r="Z93" t="s">
        <v>2097</v>
      </c>
      <c r="AE93" t="s">
        <v>74</v>
      </c>
    </row>
    <row r="94" spans="1:36" hidden="1">
      <c r="A94" t="str">
        <f t="shared" si="18"/>
        <v>Hecate Boot</v>
      </c>
      <c r="B94" t="str">
        <f t="shared" si="22"/>
        <v>Hecate Boot</v>
      </c>
      <c r="C94" s="5" t="s">
        <v>1135</v>
      </c>
      <c r="D94" s="6" t="s">
        <v>1624</v>
      </c>
      <c r="E94" s="5">
        <f t="shared" si="24"/>
        <v>64</v>
      </c>
      <c r="F94" s="36">
        <v>40</v>
      </c>
      <c r="G94" s="5">
        <v>-2</v>
      </c>
      <c r="H94" s="5">
        <v>17000</v>
      </c>
      <c r="I94" s="5">
        <v>6</v>
      </c>
      <c r="J94" s="5" t="s">
        <v>6</v>
      </c>
      <c r="K94" s="5">
        <v>15</v>
      </c>
      <c r="L94" s="5">
        <v>81</v>
      </c>
      <c r="M94" s="5" t="s">
        <v>1547</v>
      </c>
      <c r="N94" s="5" t="str">
        <f t="shared" si="19"/>
        <v>Def</v>
      </c>
      <c r="O94" s="5" t="str">
        <f t="shared" si="21"/>
        <v>18</v>
      </c>
      <c r="P94" s="25" t="s">
        <v>1627</v>
      </c>
      <c r="U94" s="5" t="s">
        <v>1548</v>
      </c>
      <c r="V94" s="5" t="s">
        <v>2401</v>
      </c>
      <c r="Y94" t="s">
        <v>1609</v>
      </c>
    </row>
    <row r="95" spans="1:36" hidden="1">
      <c r="A95" t="str">
        <f t="shared" si="18"/>
        <v>Magnum</v>
      </c>
      <c r="B95" t="str">
        <f>C95</f>
        <v>Magnum</v>
      </c>
      <c r="C95" s="5" t="s">
        <v>550</v>
      </c>
      <c r="D95" s="6" t="s">
        <v>1650</v>
      </c>
      <c r="E95" s="5">
        <f t="shared" si="24"/>
        <v>78</v>
      </c>
      <c r="F95" s="36" t="s">
        <v>1657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1487</v>
      </c>
      <c r="N95" s="5" t="str">
        <f t="shared" si="19"/>
        <v>Str</v>
      </c>
      <c r="O95" s="5" t="str">
        <f t="shared" si="21"/>
        <v>18</v>
      </c>
      <c r="P95" s="25" t="s">
        <v>1658</v>
      </c>
      <c r="Q95" s="13">
        <v>450</v>
      </c>
      <c r="R95" s="13">
        <v>750</v>
      </c>
      <c r="S95" s="15"/>
      <c r="T95" s="13" t="s">
        <v>1659</v>
      </c>
      <c r="U95" s="5" t="s">
        <v>1491</v>
      </c>
      <c r="V95" s="5" t="s">
        <v>4</v>
      </c>
      <c r="W95" t="s">
        <v>2136</v>
      </c>
      <c r="Y95" t="s">
        <v>2127</v>
      </c>
      <c r="Z95" t="s">
        <v>2091</v>
      </c>
      <c r="AB95">
        <v>450</v>
      </c>
      <c r="AC95">
        <v>150</v>
      </c>
      <c r="AG95">
        <v>150</v>
      </c>
      <c r="AH95" t="s">
        <v>745</v>
      </c>
      <c r="AI95" t="s">
        <v>2734</v>
      </c>
    </row>
    <row r="96" spans="1:36" hidden="1">
      <c r="A96" t="str">
        <f t="shared" si="18"/>
        <v>JumpKick</v>
      </c>
      <c r="B96" t="str">
        <f>C96</f>
        <v>JumpKick</v>
      </c>
      <c r="C96" s="5" t="s">
        <v>2437</v>
      </c>
      <c r="D96" s="6" t="s">
        <v>2102</v>
      </c>
      <c r="E96" s="5">
        <f t="shared" si="24"/>
        <v>82</v>
      </c>
      <c r="F96" s="36">
        <v>52</v>
      </c>
      <c r="G96" s="5">
        <v>50</v>
      </c>
      <c r="H96" s="5">
        <v>17000</v>
      </c>
      <c r="I96" s="5"/>
      <c r="J96" s="5"/>
      <c r="K96" s="5"/>
      <c r="L96" s="5">
        <v>81</v>
      </c>
      <c r="M96" s="5" t="s">
        <v>1668</v>
      </c>
      <c r="N96" s="5">
        <v>0</v>
      </c>
      <c r="O96" s="5">
        <v>0</v>
      </c>
      <c r="P96" s="25" t="s">
        <v>1669</v>
      </c>
      <c r="Q96" s="13"/>
      <c r="R96" s="13"/>
      <c r="S96" s="15"/>
      <c r="T96" s="13" t="s">
        <v>1530</v>
      </c>
      <c r="U96" s="5" t="s">
        <v>1670</v>
      </c>
      <c r="V96" s="5" t="s">
        <v>2402</v>
      </c>
      <c r="W96" t="s">
        <v>2436</v>
      </c>
      <c r="X96">
        <v>7</v>
      </c>
      <c r="Y96" t="s">
        <v>2126</v>
      </c>
      <c r="Z96" t="s">
        <v>2095</v>
      </c>
      <c r="AB96">
        <v>80</v>
      </c>
      <c r="AI96" t="s">
        <v>2819</v>
      </c>
      <c r="AJ96" t="s">
        <v>2370</v>
      </c>
    </row>
    <row r="97" spans="1:36" hidden="1">
      <c r="A97" t="str">
        <f t="shared" si="18"/>
        <v>Bazooka</v>
      </c>
      <c r="B97" t="str">
        <f>C97</f>
        <v>Bazooka</v>
      </c>
      <c r="C97" s="5" t="s">
        <v>548</v>
      </c>
      <c r="D97" s="6" t="s">
        <v>1690</v>
      </c>
      <c r="E97" s="5">
        <f t="shared" si="24"/>
        <v>92</v>
      </c>
      <c r="F97" s="36" t="s">
        <v>1691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ref="N97:N118" si="25">IF(ISERR(LEFT(M97,FIND("+",M97,1)-2)),0,LEFT(M97,FIND("+",M97,1)-2))</f>
        <v>0</v>
      </c>
      <c r="O97" s="5">
        <f>IF(ISERR(RIGHT(M97,LEN(M97)-FIND("+",M97,1))),0,RIGHT(M97,LEN(M97)-FIND("+",M97,1)))</f>
        <v>0</v>
      </c>
      <c r="P97" s="25" t="s">
        <v>1692</v>
      </c>
      <c r="Q97" s="13">
        <v>490</v>
      </c>
      <c r="R97" s="13"/>
      <c r="S97" s="15"/>
      <c r="T97" s="13"/>
      <c r="U97" s="5">
        <v>9</v>
      </c>
      <c r="V97" s="5" t="s">
        <v>4</v>
      </c>
      <c r="W97" t="s">
        <v>2136</v>
      </c>
      <c r="Y97" t="s">
        <v>2127</v>
      </c>
      <c r="Z97" t="s">
        <v>2095</v>
      </c>
      <c r="AB97">
        <v>490</v>
      </c>
      <c r="AC97">
        <f>AB97*0.1</f>
        <v>49</v>
      </c>
      <c r="AG97">
        <v>100</v>
      </c>
      <c r="AH97" t="s">
        <v>745</v>
      </c>
    </row>
    <row r="98" spans="1:36" hidden="1">
      <c r="A98" t="str">
        <f t="shared" si="18"/>
        <v>Flamethrower</v>
      </c>
      <c r="B98" t="s">
        <v>2789</v>
      </c>
      <c r="C98" s="5" t="s">
        <v>159</v>
      </c>
      <c r="D98" s="6" t="s">
        <v>1650</v>
      </c>
      <c r="E98" s="5">
        <f t="shared" si="24"/>
        <v>95</v>
      </c>
      <c r="F98" s="36" t="s">
        <v>1699</v>
      </c>
      <c r="G98" s="5">
        <v>30</v>
      </c>
      <c r="H98" s="5">
        <v>17000</v>
      </c>
      <c r="I98" s="5"/>
      <c r="J98" s="5"/>
      <c r="K98" s="5"/>
      <c r="L98" s="5">
        <v>81</v>
      </c>
      <c r="M98" s="5">
        <v>0</v>
      </c>
      <c r="N98" s="5">
        <f t="shared" si="25"/>
        <v>0</v>
      </c>
      <c r="O98" s="5">
        <f>IF(ISERR(RIGHT(M98,LEN(M98)-FIND("+",M98,1))),0,RIGHT(M98,LEN(M98)-FIND("+",M98,1)))</f>
        <v>0</v>
      </c>
      <c r="P98" s="25" t="s">
        <v>1700</v>
      </c>
      <c r="Q98" s="13">
        <v>250</v>
      </c>
      <c r="R98" s="13"/>
      <c r="S98" s="15"/>
      <c r="T98" s="13" t="s">
        <v>1659</v>
      </c>
      <c r="U98" s="5">
        <v>9</v>
      </c>
      <c r="V98" s="5" t="s">
        <v>4</v>
      </c>
      <c r="W98" t="s">
        <v>2136</v>
      </c>
      <c r="Y98" t="s">
        <v>1637</v>
      </c>
      <c r="Z98" t="s">
        <v>2788</v>
      </c>
      <c r="AA98" t="s">
        <v>159</v>
      </c>
      <c r="AB98">
        <v>250</v>
      </c>
      <c r="AC98">
        <v>50</v>
      </c>
      <c r="AE98" t="s">
        <v>2434</v>
      </c>
      <c r="AH98" t="s">
        <v>745</v>
      </c>
      <c r="AJ98" t="s">
        <v>2790</v>
      </c>
    </row>
    <row r="99" spans="1:36" hidden="1">
      <c r="A99" t="str">
        <f t="shared" si="18"/>
        <v>Army Helm</v>
      </c>
      <c r="B99" t="str">
        <f t="shared" ref="B99:B106" si="26">CONCATENATE(C99, " ",D99)</f>
        <v>Army Helm</v>
      </c>
      <c r="C99" s="5" t="s">
        <v>1708</v>
      </c>
      <c r="D99" s="6" t="s">
        <v>1605</v>
      </c>
      <c r="E99" s="5">
        <f t="shared" si="24"/>
        <v>99</v>
      </c>
      <c r="F99" s="36">
        <v>63</v>
      </c>
      <c r="G99" s="5">
        <v>-2</v>
      </c>
      <c r="H99" s="5">
        <v>17000</v>
      </c>
      <c r="I99" s="5">
        <v>13</v>
      </c>
      <c r="J99" s="5"/>
      <c r="K99" s="5"/>
      <c r="L99" s="5">
        <v>81</v>
      </c>
      <c r="M99" s="5" t="s">
        <v>1547</v>
      </c>
      <c r="N99" s="5" t="str">
        <f t="shared" si="25"/>
        <v>Def</v>
      </c>
      <c r="O99" s="5">
        <v>13</v>
      </c>
      <c r="P99" s="25" t="s">
        <v>1612</v>
      </c>
      <c r="U99" s="5" t="s">
        <v>1548</v>
      </c>
      <c r="V99" s="5" t="s">
        <v>2401</v>
      </c>
      <c r="Y99" t="s">
        <v>1609</v>
      </c>
    </row>
    <row r="100" spans="1:36" hidden="1">
      <c r="A100" t="str">
        <f t="shared" si="18"/>
        <v>Army Armor</v>
      </c>
      <c r="B100" t="str">
        <f t="shared" si="26"/>
        <v>Army Armor</v>
      </c>
      <c r="C100" s="5" t="s">
        <v>1708</v>
      </c>
      <c r="D100" s="6" t="s">
        <v>1609</v>
      </c>
      <c r="E100" s="5">
        <f t="shared" si="24"/>
        <v>100</v>
      </c>
      <c r="F100" s="36">
        <v>64</v>
      </c>
      <c r="G100" s="5">
        <v>-2</v>
      </c>
      <c r="H100" s="5">
        <v>17000</v>
      </c>
      <c r="I100" s="5">
        <v>16</v>
      </c>
      <c r="J100" s="5"/>
      <c r="K100" s="5"/>
      <c r="L100" s="5">
        <v>63</v>
      </c>
      <c r="M100" s="5" t="s">
        <v>1709</v>
      </c>
      <c r="N100" s="5" t="str">
        <f t="shared" si="25"/>
        <v>Def</v>
      </c>
      <c r="O100" s="5">
        <v>13</v>
      </c>
      <c r="P100" s="25" t="s">
        <v>1710</v>
      </c>
      <c r="U100" s="5" t="s">
        <v>1711</v>
      </c>
      <c r="V100" s="5" t="s">
        <v>2401</v>
      </c>
      <c r="Y100" t="s">
        <v>1609</v>
      </c>
    </row>
    <row r="101" spans="1:36" hidden="1">
      <c r="A101" t="str">
        <f t="shared" si="18"/>
        <v>Psi Sword</v>
      </c>
      <c r="B101" t="str">
        <f t="shared" si="26"/>
        <v>Psi Sword</v>
      </c>
      <c r="C101" s="5" t="s">
        <v>825</v>
      </c>
      <c r="D101" s="6" t="s">
        <v>108</v>
      </c>
      <c r="E101" s="5">
        <f t="shared" si="24"/>
        <v>110</v>
      </c>
      <c r="F101" s="36" t="s">
        <v>1735</v>
      </c>
      <c r="G101" s="5">
        <v>50</v>
      </c>
      <c r="H101" s="5">
        <v>17000</v>
      </c>
      <c r="I101" s="5"/>
      <c r="J101" s="5"/>
      <c r="K101" s="5"/>
      <c r="L101" s="5">
        <v>81</v>
      </c>
      <c r="M101" s="5">
        <v>0</v>
      </c>
      <c r="N101" s="5">
        <f t="shared" si="25"/>
        <v>0</v>
      </c>
      <c r="O101" s="5">
        <f>IF(ISERR(RIGHT(M101,LEN(M101)-FIND("+",M101,1))),0,RIGHT(M101,LEN(M101)-FIND("+",M101,1)))</f>
        <v>0</v>
      </c>
      <c r="P101" s="25" t="s">
        <v>1737</v>
      </c>
      <c r="Q101" s="13"/>
      <c r="R101" s="13"/>
      <c r="S101" s="15"/>
      <c r="T101" s="13"/>
      <c r="U101" s="5" t="s">
        <v>1592</v>
      </c>
      <c r="V101" s="5" t="s">
        <v>5</v>
      </c>
      <c r="W101" t="s">
        <v>6</v>
      </c>
      <c r="X101">
        <v>12</v>
      </c>
      <c r="Y101" t="s">
        <v>2126</v>
      </c>
      <c r="Z101" t="s">
        <v>2091</v>
      </c>
    </row>
    <row r="102" spans="1:36" hidden="1">
      <c r="A102" t="str">
        <f t="shared" si="18"/>
        <v>Giant Helm</v>
      </c>
      <c r="B102" t="str">
        <f t="shared" si="26"/>
        <v>Giant Helm</v>
      </c>
      <c r="C102" s="5" t="s">
        <v>466</v>
      </c>
      <c r="D102" s="6" t="s">
        <v>1605</v>
      </c>
      <c r="E102" s="5">
        <f t="shared" si="24"/>
        <v>115</v>
      </c>
      <c r="F102" s="36">
        <v>73</v>
      </c>
      <c r="G102" s="5">
        <v>-2</v>
      </c>
      <c r="H102" s="5">
        <v>17000</v>
      </c>
      <c r="I102" s="5">
        <v>13</v>
      </c>
      <c r="J102" s="5" t="s">
        <v>4</v>
      </c>
      <c r="K102" s="5">
        <v>10</v>
      </c>
      <c r="L102" s="5">
        <v>81</v>
      </c>
      <c r="M102" s="5" t="s">
        <v>1547</v>
      </c>
      <c r="N102" s="5" t="str">
        <f t="shared" si="25"/>
        <v>Def</v>
      </c>
      <c r="O102" s="5">
        <v>13</v>
      </c>
      <c r="P102" s="25" t="s">
        <v>1748</v>
      </c>
      <c r="U102" s="5" t="s">
        <v>1548</v>
      </c>
      <c r="V102" s="5" t="s">
        <v>2401</v>
      </c>
      <c r="Y102" t="s">
        <v>1609</v>
      </c>
    </row>
    <row r="103" spans="1:36" hidden="1">
      <c r="A103" t="str">
        <f t="shared" si="18"/>
        <v>Ninja Glove</v>
      </c>
      <c r="B103" t="str">
        <f t="shared" si="26"/>
        <v>Ninja Glove</v>
      </c>
      <c r="C103" s="5" t="s">
        <v>538</v>
      </c>
      <c r="D103" s="6" t="s">
        <v>1616</v>
      </c>
      <c r="E103" s="5">
        <f t="shared" si="24"/>
        <v>62</v>
      </c>
      <c r="F103" s="36" t="s">
        <v>1621</v>
      </c>
      <c r="G103" s="5">
        <v>-2</v>
      </c>
      <c r="H103" s="5">
        <v>18000</v>
      </c>
      <c r="I103" s="5">
        <v>10</v>
      </c>
      <c r="J103" s="5"/>
      <c r="K103" s="5"/>
      <c r="L103" s="5">
        <v>117</v>
      </c>
      <c r="M103" s="5" t="s">
        <v>1499</v>
      </c>
      <c r="N103" s="5" t="str">
        <f t="shared" si="25"/>
        <v>Def</v>
      </c>
      <c r="O103" s="5">
        <v>20</v>
      </c>
      <c r="P103" s="25" t="s">
        <v>1622</v>
      </c>
      <c r="U103" s="5" t="s">
        <v>1502</v>
      </c>
      <c r="V103" s="5" t="s">
        <v>2401</v>
      </c>
      <c r="Y103" t="s">
        <v>1609</v>
      </c>
      <c r="AA103" t="s">
        <v>1888</v>
      </c>
    </row>
    <row r="104" spans="1:36" hidden="1">
      <c r="A104" t="str">
        <f t="shared" si="18"/>
        <v>Coral Sword</v>
      </c>
      <c r="B104" t="str">
        <f t="shared" si="26"/>
        <v>Coral Sword</v>
      </c>
      <c r="C104" s="5" t="s">
        <v>1470</v>
      </c>
      <c r="D104" s="6" t="s">
        <v>108</v>
      </c>
      <c r="E104" s="5">
        <f t="shared" si="24"/>
        <v>6</v>
      </c>
      <c r="F104" s="36" t="s">
        <v>543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1471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1474</v>
      </c>
      <c r="Q104" s="13"/>
      <c r="R104" s="13"/>
      <c r="S104" s="15"/>
      <c r="T104" s="13"/>
      <c r="U104" s="5" t="s">
        <v>1475</v>
      </c>
      <c r="V104" s="5" t="str">
        <f>W104</f>
        <v>Str</v>
      </c>
      <c r="W104" t="s">
        <v>4</v>
      </c>
      <c r="X104">
        <v>13</v>
      </c>
      <c r="Y104" t="s">
        <v>2126</v>
      </c>
      <c r="Z104" t="s">
        <v>2091</v>
      </c>
      <c r="AA104" t="s">
        <v>1294</v>
      </c>
    </row>
    <row r="105" spans="1:36" hidden="1">
      <c r="A105" t="str">
        <f t="shared" si="18"/>
        <v>Ogre Axe</v>
      </c>
      <c r="B105" t="str">
        <f t="shared" si="26"/>
        <v>Ogre Axe</v>
      </c>
      <c r="C105" s="5" t="s">
        <v>462</v>
      </c>
      <c r="D105" s="6" t="s">
        <v>503</v>
      </c>
      <c r="E105" s="5">
        <f t="shared" si="24"/>
        <v>7</v>
      </c>
      <c r="F105" s="36" t="s">
        <v>692</v>
      </c>
      <c r="G105" s="5">
        <v>40</v>
      </c>
      <c r="H105" s="5">
        <v>26000</v>
      </c>
      <c r="I105" s="5"/>
      <c r="J105" s="5"/>
      <c r="K105" s="5"/>
      <c r="L105" s="5">
        <v>99</v>
      </c>
      <c r="M105" s="5" t="s">
        <v>1471</v>
      </c>
      <c r="N105" s="5" t="str">
        <f t="shared" si="25"/>
        <v>Str</v>
      </c>
      <c r="O105" s="5" t="str">
        <f>IF(ISERR(RIGHT(M105,LEN(M105)-FIND("+",M105,1))),0,RIGHT(M105,LEN(M105)-FIND("+",M105,1)))</f>
        <v>22</v>
      </c>
      <c r="P105" s="25" t="s">
        <v>1477</v>
      </c>
      <c r="Q105" s="13"/>
      <c r="R105" s="13"/>
      <c r="S105" s="15"/>
      <c r="T105" s="13"/>
      <c r="U105" s="5" t="s">
        <v>1475</v>
      </c>
      <c r="V105" s="5" t="str">
        <f>W105</f>
        <v>Str</v>
      </c>
      <c r="W105" t="s">
        <v>4</v>
      </c>
      <c r="X105">
        <v>13</v>
      </c>
      <c r="Y105" t="s">
        <v>2126</v>
      </c>
      <c r="Z105" t="s">
        <v>2091</v>
      </c>
      <c r="AA105" t="s">
        <v>1314</v>
      </c>
      <c r="AI105" t="s">
        <v>2837</v>
      </c>
    </row>
    <row r="106" spans="1:36" hidden="1">
      <c r="A106" t="str">
        <f t="shared" si="18"/>
        <v>Dragon Armor</v>
      </c>
      <c r="B106" t="str">
        <f t="shared" si="26"/>
        <v>Dragon Armor</v>
      </c>
      <c r="C106" s="5" t="s">
        <v>337</v>
      </c>
      <c r="D106" s="6" t="s">
        <v>1609</v>
      </c>
      <c r="E106" s="5">
        <f t="shared" si="24"/>
        <v>56</v>
      </c>
      <c r="F106" s="36">
        <v>38</v>
      </c>
      <c r="G106" s="5">
        <v>-2</v>
      </c>
      <c r="H106" s="5">
        <v>26000</v>
      </c>
      <c r="I106" s="5">
        <v>21</v>
      </c>
      <c r="J106" s="5"/>
      <c r="K106" s="5"/>
      <c r="L106" s="5">
        <v>81</v>
      </c>
      <c r="M106" s="5" t="s">
        <v>1547</v>
      </c>
      <c r="N106" s="5" t="str">
        <f t="shared" si="25"/>
        <v>Def</v>
      </c>
      <c r="O106" s="5">
        <v>20</v>
      </c>
      <c r="P106" s="25" t="s">
        <v>1613</v>
      </c>
      <c r="U106" s="5" t="s">
        <v>1548</v>
      </c>
      <c r="V106" s="5" t="s">
        <v>2401</v>
      </c>
      <c r="Y106" t="s">
        <v>1609</v>
      </c>
      <c r="AA106" t="s">
        <v>2157</v>
      </c>
    </row>
    <row r="107" spans="1:36" hidden="1">
      <c r="A107" t="str">
        <f t="shared" si="18"/>
        <v>Vulcan</v>
      </c>
      <c r="B107" t="str">
        <f>C107</f>
        <v>Vulcan</v>
      </c>
      <c r="C107" s="5" t="s">
        <v>1693</v>
      </c>
      <c r="D107" s="6" t="s">
        <v>1690</v>
      </c>
      <c r="E107" s="5">
        <f t="shared" si="24"/>
        <v>93</v>
      </c>
      <c r="F107" s="36" t="s">
        <v>1694</v>
      </c>
      <c r="G107" s="5">
        <v>30</v>
      </c>
      <c r="H107" s="5">
        <v>26000</v>
      </c>
      <c r="I107" s="5"/>
      <c r="J107" s="5"/>
      <c r="K107" s="5"/>
      <c r="L107" s="5">
        <v>99</v>
      </c>
      <c r="M107" s="5">
        <v>0</v>
      </c>
      <c r="N107" s="5">
        <f t="shared" si="25"/>
        <v>0</v>
      </c>
      <c r="O107" s="5">
        <f>IF(ISERR(RIGHT(M107,LEN(M107)-FIND("+",M107,1))),0,RIGHT(M107,LEN(M107)-FIND("+",M107,1)))</f>
        <v>0</v>
      </c>
      <c r="P107" s="25" t="s">
        <v>1695</v>
      </c>
      <c r="Q107" s="13">
        <v>660</v>
      </c>
      <c r="R107" s="13"/>
      <c r="S107" s="15"/>
      <c r="T107" s="13"/>
      <c r="U107" s="5">
        <v>11</v>
      </c>
      <c r="V107" s="5" t="s">
        <v>4</v>
      </c>
      <c r="W107" t="s">
        <v>2136</v>
      </c>
      <c r="Y107" t="s">
        <v>2127</v>
      </c>
      <c r="Z107" t="s">
        <v>2788</v>
      </c>
      <c r="AB107">
        <v>660</v>
      </c>
      <c r="AC107">
        <f>AB107*0.1</f>
        <v>66</v>
      </c>
      <c r="AG107">
        <v>150</v>
      </c>
      <c r="AH107" t="s">
        <v>745</v>
      </c>
    </row>
    <row r="108" spans="1:36" hidden="1">
      <c r="A108" t="str">
        <f t="shared" si="18"/>
        <v>Giant Armor</v>
      </c>
      <c r="B108" t="str">
        <f>CONCATENATE(C108, " ",D108)</f>
        <v>Giant Armor</v>
      </c>
      <c r="C108" s="5" t="s">
        <v>466</v>
      </c>
      <c r="D108" s="6" t="s">
        <v>1609</v>
      </c>
      <c r="E108" s="5">
        <f t="shared" si="24"/>
        <v>98</v>
      </c>
      <c r="F108" s="36">
        <v>62</v>
      </c>
      <c r="G108" s="5">
        <v>-2</v>
      </c>
      <c r="H108" s="5">
        <v>26000</v>
      </c>
      <c r="I108" s="5">
        <v>20</v>
      </c>
      <c r="J108" s="5" t="s">
        <v>4</v>
      </c>
      <c r="K108" s="5">
        <v>10</v>
      </c>
      <c r="L108" s="5">
        <v>81</v>
      </c>
      <c r="M108" s="5" t="s">
        <v>1547</v>
      </c>
      <c r="N108" s="5" t="str">
        <f t="shared" si="25"/>
        <v>Def</v>
      </c>
      <c r="O108" s="5">
        <v>13</v>
      </c>
      <c r="P108" s="25" t="s">
        <v>1707</v>
      </c>
      <c r="U108" s="5" t="s">
        <v>1548</v>
      </c>
      <c r="V108" s="5" t="s">
        <v>2401</v>
      </c>
      <c r="Y108" t="s">
        <v>1609</v>
      </c>
    </row>
    <row r="109" spans="1:36" hidden="1">
      <c r="A109" t="str">
        <f t="shared" si="18"/>
        <v>Samurai Shield</v>
      </c>
      <c r="B109" t="str">
        <f>CONCATENATE(C109, " ",D109)</f>
        <v>Samurai Shield</v>
      </c>
      <c r="C109" s="5" t="s">
        <v>535</v>
      </c>
      <c r="D109" s="6" t="s">
        <v>1535</v>
      </c>
      <c r="E109" s="5">
        <f t="shared" si="24"/>
        <v>105</v>
      </c>
      <c r="F109" s="36">
        <v>69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1719</v>
      </c>
      <c r="N109" s="5" t="str">
        <f t="shared" si="25"/>
        <v>Def</v>
      </c>
      <c r="O109" s="5" t="str">
        <f t="shared" ref="O109:O114" si="27">IF(ISERR(RIGHT(M109,LEN(M109)-FIND("+",M109,1))),0,RIGHT(M109,LEN(M109)-FIND("+",M109,1)))</f>
        <v>22</v>
      </c>
      <c r="P109" s="25" t="s">
        <v>1720</v>
      </c>
      <c r="Q109" s="13"/>
      <c r="R109" s="13"/>
      <c r="S109" s="15"/>
      <c r="T109" s="13"/>
      <c r="U109" s="5" t="s">
        <v>1721</v>
      </c>
      <c r="V109" s="5" t="s">
        <v>7</v>
      </c>
      <c r="Y109" t="s">
        <v>1535</v>
      </c>
      <c r="Z109" t="s">
        <v>2092</v>
      </c>
      <c r="AA109" t="s">
        <v>480</v>
      </c>
      <c r="AG109">
        <v>99</v>
      </c>
    </row>
    <row r="110" spans="1:36" hidden="1">
      <c r="A110" t="str">
        <f t="shared" si="18"/>
        <v>Muramas</v>
      </c>
      <c r="B110" t="str">
        <f>C110</f>
        <v>Muramas</v>
      </c>
      <c r="C110" s="5" t="s">
        <v>1722</v>
      </c>
      <c r="D110" s="6" t="s">
        <v>108</v>
      </c>
      <c r="E110" s="5">
        <f t="shared" si="24"/>
        <v>106</v>
      </c>
      <c r="F110" s="36" t="s">
        <v>452</v>
      </c>
      <c r="G110" s="5">
        <v>40</v>
      </c>
      <c r="H110" s="5">
        <v>26000</v>
      </c>
      <c r="I110" s="5"/>
      <c r="J110" s="5"/>
      <c r="K110" s="5"/>
      <c r="L110" s="5">
        <v>99</v>
      </c>
      <c r="M110" s="5" t="s">
        <v>1471</v>
      </c>
      <c r="N110" s="5" t="str">
        <f t="shared" si="25"/>
        <v>Str</v>
      </c>
      <c r="O110" s="5" t="str">
        <f t="shared" si="27"/>
        <v>22</v>
      </c>
      <c r="P110" s="25" t="s">
        <v>1724</v>
      </c>
      <c r="Q110" s="13"/>
      <c r="R110" s="13"/>
      <c r="S110" s="15"/>
      <c r="T110" s="13"/>
      <c r="U110" s="5" t="s">
        <v>1475</v>
      </c>
      <c r="V110" s="5" t="str">
        <f>W110</f>
        <v>Str</v>
      </c>
      <c r="W110" t="s">
        <v>4</v>
      </c>
      <c r="X110">
        <v>15</v>
      </c>
      <c r="Y110" t="s">
        <v>2126</v>
      </c>
      <c r="Z110" t="s">
        <v>2091</v>
      </c>
      <c r="AA110" t="s">
        <v>1326</v>
      </c>
    </row>
    <row r="111" spans="1:36" hidden="1">
      <c r="A111" t="str">
        <f t="shared" si="18"/>
        <v>CatClaw</v>
      </c>
      <c r="B111" t="str">
        <f>C111</f>
        <v>CatClaw</v>
      </c>
      <c r="C111" s="5" t="s">
        <v>778</v>
      </c>
      <c r="D111" s="6" t="s">
        <v>1515</v>
      </c>
      <c r="E111" s="5">
        <f t="shared" si="24"/>
        <v>17</v>
      </c>
      <c r="F111" s="36">
        <v>11</v>
      </c>
      <c r="G111" s="5">
        <v>50</v>
      </c>
      <c r="H111" s="5">
        <v>26000</v>
      </c>
      <c r="I111" s="5"/>
      <c r="J111" s="5"/>
      <c r="K111" s="5"/>
      <c r="L111" s="5">
        <v>99</v>
      </c>
      <c r="M111" s="5" t="s">
        <v>1516</v>
      </c>
      <c r="N111" s="5" t="str">
        <f t="shared" si="25"/>
        <v>Agl</v>
      </c>
      <c r="O111" s="5" t="str">
        <f t="shared" si="27"/>
        <v>22</v>
      </c>
      <c r="P111" s="25" t="s">
        <v>1517</v>
      </c>
      <c r="Q111" s="13"/>
      <c r="R111" s="13"/>
      <c r="S111" s="15"/>
      <c r="T111" s="13"/>
      <c r="U111" s="5" t="s">
        <v>1518</v>
      </c>
      <c r="V111" s="5" t="str">
        <f>W111</f>
        <v>Agl</v>
      </c>
      <c r="W111" t="s">
        <v>5</v>
      </c>
      <c r="X111">
        <v>13</v>
      </c>
      <c r="Y111" t="s">
        <v>2126</v>
      </c>
      <c r="Z111" t="s">
        <v>2091</v>
      </c>
      <c r="AJ111" t="s">
        <v>2350</v>
      </c>
    </row>
    <row r="112" spans="1:36" hidden="1">
      <c r="A112" t="str">
        <f t="shared" si="18"/>
        <v>Dragon Sword</v>
      </c>
      <c r="B112" t="str">
        <f t="shared" ref="B112:B118" si="28">CONCATENATE(C112, " ",D112)</f>
        <v>Dragon Sword</v>
      </c>
      <c r="C112" s="5" t="s">
        <v>337</v>
      </c>
      <c r="D112" s="6" t="s">
        <v>108</v>
      </c>
      <c r="E112" s="5">
        <f t="shared" si="24"/>
        <v>8</v>
      </c>
      <c r="F112" s="36" t="s">
        <v>887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1478</v>
      </c>
      <c r="N112" s="5" t="str">
        <f t="shared" si="25"/>
        <v>Str</v>
      </c>
      <c r="O112" s="5" t="str">
        <f t="shared" si="27"/>
        <v>26</v>
      </c>
      <c r="P112" s="25" t="s">
        <v>1480</v>
      </c>
      <c r="Q112" s="13"/>
      <c r="R112" s="13"/>
      <c r="S112" s="15"/>
      <c r="T112" s="13"/>
      <c r="U112" s="5" t="s">
        <v>1481</v>
      </c>
      <c r="V112" s="5" t="str">
        <f>W112</f>
        <v>Str</v>
      </c>
      <c r="W112" t="s">
        <v>4</v>
      </c>
      <c r="X112">
        <v>14</v>
      </c>
      <c r="Y112" t="s">
        <v>2126</v>
      </c>
      <c r="Z112" t="s">
        <v>2091</v>
      </c>
      <c r="AA112" t="s">
        <v>1301</v>
      </c>
    </row>
    <row r="113" spans="1:35" hidden="1">
      <c r="A113" t="str">
        <f t="shared" si="18"/>
        <v>Defend Sword</v>
      </c>
      <c r="B113" t="str">
        <f t="shared" si="28"/>
        <v>Defend Sword</v>
      </c>
      <c r="C113" s="5" t="s">
        <v>1498</v>
      </c>
      <c r="D113" s="6" t="s">
        <v>108</v>
      </c>
      <c r="E113" s="5">
        <f t="shared" si="24"/>
        <v>13</v>
      </c>
      <c r="F113" s="36" t="s">
        <v>1473</v>
      </c>
      <c r="G113" s="5">
        <v>40</v>
      </c>
      <c r="H113" s="5">
        <v>36000</v>
      </c>
      <c r="I113" s="5"/>
      <c r="J113" s="5"/>
      <c r="K113" s="5"/>
      <c r="L113" s="5">
        <v>117</v>
      </c>
      <c r="M113" s="5" t="s">
        <v>1499</v>
      </c>
      <c r="N113" s="5" t="str">
        <f t="shared" si="25"/>
        <v>Def</v>
      </c>
      <c r="O113" s="5" t="str">
        <f t="shared" si="27"/>
        <v>26</v>
      </c>
      <c r="P113" s="25" t="s">
        <v>1500</v>
      </c>
      <c r="Q113" s="13"/>
      <c r="R113" s="13"/>
      <c r="S113" s="15"/>
      <c r="T113" s="5" t="s">
        <v>1501</v>
      </c>
      <c r="U113" s="5" t="s">
        <v>1502</v>
      </c>
      <c r="V113" s="5" t="str">
        <f>W113</f>
        <v>Str</v>
      </c>
      <c r="W113" t="s">
        <v>4</v>
      </c>
      <c r="X113">
        <v>14</v>
      </c>
      <c r="Y113" t="s">
        <v>2126</v>
      </c>
      <c r="Z113" t="s">
        <v>2091</v>
      </c>
      <c r="AE113" t="s">
        <v>2092</v>
      </c>
      <c r="AG113">
        <v>80</v>
      </c>
    </row>
    <row r="114" spans="1:35" hidden="1">
      <c r="A114" t="str">
        <f t="shared" si="18"/>
        <v>Rune Axe</v>
      </c>
      <c r="B114" t="str">
        <f t="shared" si="28"/>
        <v>Rune Axe</v>
      </c>
      <c r="C114" s="5" t="s">
        <v>1503</v>
      </c>
      <c r="D114" s="6" t="s">
        <v>503</v>
      </c>
      <c r="E114" s="5">
        <f t="shared" si="24"/>
        <v>14</v>
      </c>
      <c r="F114" s="36" t="s">
        <v>1479</v>
      </c>
      <c r="G114" s="5">
        <v>40</v>
      </c>
      <c r="H114" s="5">
        <v>36000</v>
      </c>
      <c r="I114" s="5"/>
      <c r="J114" s="5"/>
      <c r="K114" s="5"/>
      <c r="L114" s="5">
        <v>45</v>
      </c>
      <c r="M114" s="5">
        <v>0</v>
      </c>
      <c r="N114" s="5">
        <f t="shared" si="25"/>
        <v>0</v>
      </c>
      <c r="O114" s="5">
        <f t="shared" si="27"/>
        <v>0</v>
      </c>
      <c r="P114" s="25" t="s">
        <v>1504</v>
      </c>
      <c r="Q114" s="13"/>
      <c r="R114" s="13"/>
      <c r="S114" s="15"/>
      <c r="T114" s="13"/>
      <c r="U114" s="5" t="s">
        <v>1505</v>
      </c>
      <c r="V114" s="5" t="str">
        <f>W114</f>
        <v>Str</v>
      </c>
      <c r="W114" t="s">
        <v>4</v>
      </c>
      <c r="X114">
        <v>12</v>
      </c>
      <c r="Y114" t="s">
        <v>2126</v>
      </c>
      <c r="Z114" t="s">
        <v>2091</v>
      </c>
      <c r="AE114" t="s">
        <v>2139</v>
      </c>
      <c r="AI114" t="s">
        <v>2837</v>
      </c>
    </row>
    <row r="115" spans="1:35" hidden="1">
      <c r="A115" t="str">
        <f t="shared" si="18"/>
        <v>Dragon Shield</v>
      </c>
      <c r="B115" t="str">
        <f t="shared" si="28"/>
        <v>Dragon Shield</v>
      </c>
      <c r="C115" s="5" t="s">
        <v>337</v>
      </c>
      <c r="D115" s="6" t="s">
        <v>1535</v>
      </c>
      <c r="E115" s="5">
        <f t="shared" si="24"/>
        <v>28</v>
      </c>
      <c r="F115" s="36" t="s">
        <v>1551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1499</v>
      </c>
      <c r="N115" s="5" t="str">
        <f t="shared" si="25"/>
        <v>Def</v>
      </c>
      <c r="O115" s="5">
        <v>20</v>
      </c>
      <c r="P115" s="25" t="s">
        <v>1553</v>
      </c>
      <c r="Q115" s="13"/>
      <c r="R115" s="13"/>
      <c r="S115" s="15"/>
      <c r="T115" s="13"/>
      <c r="U115" s="5" t="s">
        <v>1502</v>
      </c>
      <c r="V115" s="5" t="s">
        <v>7</v>
      </c>
      <c r="Y115" t="s">
        <v>1535</v>
      </c>
      <c r="Z115" t="s">
        <v>2092</v>
      </c>
      <c r="AE115" t="s">
        <v>2348</v>
      </c>
      <c r="AG115">
        <v>90</v>
      </c>
    </row>
    <row r="116" spans="1:35" hidden="1">
      <c r="A116" t="str">
        <f t="shared" si="18"/>
        <v>Samurai Bow</v>
      </c>
      <c r="B116" t="str">
        <f t="shared" si="28"/>
        <v>Samurai Bow</v>
      </c>
      <c r="C116" s="5" t="s">
        <v>535</v>
      </c>
      <c r="D116" s="6" t="s">
        <v>744</v>
      </c>
      <c r="E116" s="5">
        <f t="shared" si="24"/>
        <v>35</v>
      </c>
      <c r="F116" s="36">
        <v>23</v>
      </c>
      <c r="G116" s="5">
        <v>30</v>
      </c>
      <c r="H116" s="5">
        <v>36000</v>
      </c>
      <c r="I116" s="5"/>
      <c r="J116" s="5"/>
      <c r="K116" s="5"/>
      <c r="L116" s="5">
        <v>117</v>
      </c>
      <c r="M116" s="5" t="s">
        <v>1572</v>
      </c>
      <c r="N116" s="5" t="str">
        <f t="shared" si="25"/>
        <v>Agl</v>
      </c>
      <c r="O116" s="5" t="str">
        <f>IF(ISERR(RIGHT(M116,LEN(M116)-FIND("+",M116,1))),0,RIGHT(M116,LEN(M116)-FIND("+",M116,1)))</f>
        <v>26</v>
      </c>
      <c r="P116" s="25" t="s">
        <v>1574</v>
      </c>
      <c r="Q116" s="13">
        <v>1000</v>
      </c>
      <c r="R116" s="13">
        <v>1084</v>
      </c>
      <c r="S116" s="15"/>
      <c r="T116" s="13"/>
      <c r="U116" s="5" t="s">
        <v>1575</v>
      </c>
      <c r="V116" s="5" t="s">
        <v>5</v>
      </c>
      <c r="W116" t="s">
        <v>2136</v>
      </c>
      <c r="Y116" t="s">
        <v>2127</v>
      </c>
      <c r="Z116" t="s">
        <v>2095</v>
      </c>
      <c r="AB116">
        <v>1000</v>
      </c>
      <c r="AC116" t="s">
        <v>4</v>
      </c>
      <c r="AE116" t="s">
        <v>2434</v>
      </c>
      <c r="AI116" t="s">
        <v>2850</v>
      </c>
    </row>
    <row r="117" spans="1:35">
      <c r="A117" t="str">
        <f t="shared" si="18"/>
        <v>Wizard Staff</v>
      </c>
      <c r="B117" t="str">
        <f t="shared" si="28"/>
        <v>Wizard Staff</v>
      </c>
      <c r="C117" s="5" t="s">
        <v>636</v>
      </c>
      <c r="D117" s="6" t="s">
        <v>1594</v>
      </c>
      <c r="E117" s="5">
        <f t="shared" si="24"/>
        <v>46</v>
      </c>
      <c r="F117" s="36" t="s">
        <v>1598</v>
      </c>
      <c r="G117" s="5">
        <v>10</v>
      </c>
      <c r="H117" s="5">
        <v>36000</v>
      </c>
      <c r="I117" s="5"/>
      <c r="J117" s="5"/>
      <c r="K117" s="5"/>
      <c r="L117" s="5">
        <v>117</v>
      </c>
      <c r="M117" s="5">
        <v>0</v>
      </c>
      <c r="N117" s="5">
        <f t="shared" si="25"/>
        <v>0</v>
      </c>
      <c r="O117" s="5">
        <f>IF(ISERR(RIGHT(M117,LEN(M117)-FIND("+",M117,1))),0,RIGHT(M117,LEN(M117)-FIND("+",M117,1)))</f>
        <v>0</v>
      </c>
      <c r="P117" s="25" t="s">
        <v>2154</v>
      </c>
      <c r="Q117" s="13"/>
      <c r="R117" s="13"/>
      <c r="S117" s="15"/>
      <c r="T117" s="13"/>
      <c r="U117" s="5" t="s">
        <v>1600</v>
      </c>
      <c r="V117" s="5" t="s">
        <v>6</v>
      </c>
      <c r="W117" t="s">
        <v>2137</v>
      </c>
      <c r="Y117" t="s">
        <v>1637</v>
      </c>
      <c r="Z117" t="s">
        <v>2096</v>
      </c>
      <c r="AA117" t="s">
        <v>1590</v>
      </c>
      <c r="AD117" t="s">
        <v>2145</v>
      </c>
    </row>
    <row r="118" spans="1:35" hidden="1">
      <c r="A118" t="str">
        <f t="shared" si="18"/>
        <v>Dragon Helm</v>
      </c>
      <c r="B118" t="str">
        <f t="shared" si="28"/>
        <v>Dragon Helm</v>
      </c>
      <c r="C118" s="5" t="s">
        <v>337</v>
      </c>
      <c r="D118" s="6" t="s">
        <v>1605</v>
      </c>
      <c r="E118" s="5">
        <f t="shared" si="24"/>
        <v>52</v>
      </c>
      <c r="F118" s="36">
        <v>34</v>
      </c>
      <c r="G118" s="5">
        <v>-2</v>
      </c>
      <c r="H118" s="5">
        <v>36000</v>
      </c>
      <c r="I118" s="5">
        <v>20</v>
      </c>
      <c r="J118" s="5"/>
      <c r="K118" s="5"/>
      <c r="L118" s="5">
        <v>117</v>
      </c>
      <c r="M118" s="5" t="s">
        <v>1499</v>
      </c>
      <c r="N118" s="5" t="str">
        <f t="shared" si="25"/>
        <v>Def</v>
      </c>
      <c r="O118" s="5">
        <v>20</v>
      </c>
      <c r="P118" s="25" t="s">
        <v>1608</v>
      </c>
      <c r="U118" s="5" t="s">
        <v>1502</v>
      </c>
      <c r="V118" s="5" t="s">
        <v>2401</v>
      </c>
      <c r="Y118" t="s">
        <v>1609</v>
      </c>
      <c r="AA118" t="s">
        <v>1894</v>
      </c>
    </row>
    <row r="119" spans="1:35" hidden="1">
      <c r="A119" t="str">
        <f t="shared" si="18"/>
        <v>Jyudo</v>
      </c>
      <c r="B119" t="str">
        <f>C119</f>
        <v>Jyudo</v>
      </c>
      <c r="C119" s="5" t="s">
        <v>565</v>
      </c>
      <c r="D119" s="6" t="s">
        <v>2102</v>
      </c>
      <c r="E119" s="5">
        <f t="shared" si="24"/>
        <v>83</v>
      </c>
      <c r="F119" s="36">
        <v>53</v>
      </c>
      <c r="G119" s="5">
        <v>50</v>
      </c>
      <c r="H119" s="5">
        <v>36000</v>
      </c>
      <c r="I119" s="5"/>
      <c r="J119" s="5"/>
      <c r="K119" s="5"/>
      <c r="L119" s="5">
        <v>117</v>
      </c>
      <c r="M119" s="5" t="s">
        <v>1572</v>
      </c>
      <c r="N119" s="5">
        <v>0</v>
      </c>
      <c r="O119" s="5">
        <v>0</v>
      </c>
      <c r="P119" s="25" t="s">
        <v>1672</v>
      </c>
      <c r="Q119" s="13"/>
      <c r="R119" s="13"/>
      <c r="S119" s="15"/>
      <c r="T119" s="13" t="s">
        <v>1530</v>
      </c>
      <c r="U119" s="5" t="s">
        <v>1575</v>
      </c>
      <c r="V119" s="5" t="s">
        <v>2402</v>
      </c>
      <c r="W119" t="s">
        <v>2436</v>
      </c>
      <c r="X119">
        <v>9</v>
      </c>
      <c r="Y119" t="s">
        <v>2126</v>
      </c>
      <c r="Z119" t="s">
        <v>121</v>
      </c>
      <c r="AB119">
        <v>85</v>
      </c>
      <c r="AE119" t="s">
        <v>2092</v>
      </c>
      <c r="AG119">
        <v>50</v>
      </c>
      <c r="AI119" t="s">
        <v>2819</v>
      </c>
    </row>
    <row r="120" spans="1:35" hidden="1">
      <c r="A120" t="str">
        <f t="shared" si="18"/>
        <v>Tank</v>
      </c>
      <c r="B120" t="str">
        <f>C120</f>
        <v>Tank</v>
      </c>
      <c r="C120" s="5" t="s">
        <v>1134</v>
      </c>
      <c r="D120" s="6" t="s">
        <v>1690</v>
      </c>
      <c r="E120" s="5">
        <f t="shared" ref="E120:E154" si="29">HEX2DEC(F120)</f>
        <v>94</v>
      </c>
      <c r="F120" s="36" t="s">
        <v>1696</v>
      </c>
      <c r="G120" s="5">
        <v>20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ref="N120:N126" si="30">IF(ISERR(LEFT(M120,FIND("+",M120,1)-2)),0,LEFT(M120,FIND("+",M120,1)-2))</f>
        <v>0</v>
      </c>
      <c r="O120" s="5">
        <f t="shared" ref="O120:O126" si="31">IF(ISERR(RIGHT(M120,LEN(M120)-FIND("+",M120,1))),0,RIGHT(M120,LEN(M120)-FIND("+",M120,1)))</f>
        <v>0</v>
      </c>
      <c r="P120" s="25" t="s">
        <v>1698</v>
      </c>
      <c r="Q120" s="13">
        <v>850</v>
      </c>
      <c r="R120" s="13"/>
      <c r="S120" s="15"/>
      <c r="T120" s="13"/>
      <c r="U120" s="5">
        <v>13</v>
      </c>
      <c r="V120" s="5" t="s">
        <v>4</v>
      </c>
      <c r="W120" t="s">
        <v>2136</v>
      </c>
      <c r="Y120" t="s">
        <v>2127</v>
      </c>
      <c r="Z120" t="s">
        <v>2095</v>
      </c>
      <c r="AB120">
        <v>850</v>
      </c>
      <c r="AC120">
        <f>AB120*0.1</f>
        <v>85</v>
      </c>
      <c r="AE120" t="s">
        <v>2435</v>
      </c>
      <c r="AG120">
        <v>70</v>
      </c>
      <c r="AH120" t="s">
        <v>745</v>
      </c>
    </row>
    <row r="121" spans="1:35" hidden="1">
      <c r="A121" t="str">
        <f t="shared" si="18"/>
        <v>Missile</v>
      </c>
      <c r="B121" t="str">
        <f>C121</f>
        <v>Missile</v>
      </c>
      <c r="C121" s="5" t="s">
        <v>1701</v>
      </c>
      <c r="D121" s="6" t="s">
        <v>1690</v>
      </c>
      <c r="E121" s="5">
        <f t="shared" si="29"/>
        <v>96</v>
      </c>
      <c r="F121" s="36">
        <v>60</v>
      </c>
      <c r="G121" s="5">
        <v>10</v>
      </c>
      <c r="H121" s="5">
        <v>36000</v>
      </c>
      <c r="I121" s="5"/>
      <c r="J121" s="5"/>
      <c r="K121" s="5"/>
      <c r="L121" s="5">
        <v>117</v>
      </c>
      <c r="M121" s="5">
        <v>0</v>
      </c>
      <c r="N121" s="5">
        <f t="shared" si="30"/>
        <v>0</v>
      </c>
      <c r="O121" s="5">
        <f t="shared" si="31"/>
        <v>0</v>
      </c>
      <c r="P121" s="25" t="s">
        <v>1702</v>
      </c>
      <c r="Q121" s="13">
        <v>300</v>
      </c>
      <c r="R121" s="13"/>
      <c r="S121" s="15"/>
      <c r="T121" s="13"/>
      <c r="U121" s="5">
        <v>13</v>
      </c>
      <c r="V121" s="5" t="s">
        <v>4</v>
      </c>
      <c r="W121" t="s">
        <v>2136</v>
      </c>
      <c r="Y121" t="s">
        <v>2127</v>
      </c>
      <c r="Z121" t="s">
        <v>2096</v>
      </c>
      <c r="AB121">
        <v>300</v>
      </c>
      <c r="AC121">
        <v>100</v>
      </c>
      <c r="AE121" t="s">
        <v>2434</v>
      </c>
      <c r="AH121" t="s">
        <v>745</v>
      </c>
    </row>
    <row r="122" spans="1:35" hidden="1">
      <c r="A122" t="str">
        <f t="shared" si="18"/>
        <v>Laser Gun</v>
      </c>
      <c r="B122" t="str">
        <f>CONCATENATE(C122, " ",D122)</f>
        <v>Laser Gun</v>
      </c>
      <c r="C122" s="5" t="s">
        <v>1727</v>
      </c>
      <c r="D122" s="6" t="s">
        <v>1650</v>
      </c>
      <c r="E122" s="5">
        <f t="shared" si="29"/>
        <v>111</v>
      </c>
      <c r="F122" s="36" t="s">
        <v>1738</v>
      </c>
      <c r="G122" s="5">
        <v>30</v>
      </c>
      <c r="H122" s="5">
        <v>36000</v>
      </c>
      <c r="I122" s="5"/>
      <c r="J122" s="5"/>
      <c r="K122" s="5"/>
      <c r="L122" s="5">
        <v>117</v>
      </c>
      <c r="M122" s="5" t="s">
        <v>1572</v>
      </c>
      <c r="N122" s="5" t="str">
        <f t="shared" si="30"/>
        <v>Agl</v>
      </c>
      <c r="O122" s="5" t="str">
        <f t="shared" si="31"/>
        <v>26</v>
      </c>
      <c r="P122" s="25" t="s">
        <v>1740</v>
      </c>
      <c r="Q122" s="13"/>
      <c r="R122" s="13"/>
      <c r="S122" s="15"/>
      <c r="T122" s="13"/>
      <c r="U122" s="5" t="s">
        <v>1575</v>
      </c>
      <c r="V122" s="5" t="s">
        <v>5</v>
      </c>
      <c r="W122" t="s">
        <v>2136</v>
      </c>
      <c r="Y122" t="s">
        <v>2127</v>
      </c>
      <c r="Z122" t="s">
        <v>2091</v>
      </c>
      <c r="AB122">
        <v>350</v>
      </c>
      <c r="AC122">
        <v>50</v>
      </c>
      <c r="AE122" t="s">
        <v>2433</v>
      </c>
      <c r="AH122" t="s">
        <v>745</v>
      </c>
      <c r="AI122" t="s">
        <v>2734</v>
      </c>
    </row>
    <row r="123" spans="1:35" hidden="1">
      <c r="A123" t="str">
        <f t="shared" si="18"/>
        <v>Battle Armor</v>
      </c>
      <c r="B123" t="str">
        <f>CONCATENATE(C123, " ",D123)</f>
        <v>Battle Armor</v>
      </c>
      <c r="C123" s="5" t="s">
        <v>1457</v>
      </c>
      <c r="D123" s="6" t="s">
        <v>1609</v>
      </c>
      <c r="E123" s="5">
        <f t="shared" si="29"/>
        <v>117</v>
      </c>
      <c r="F123" s="36">
        <v>75</v>
      </c>
      <c r="G123" s="5">
        <v>-2</v>
      </c>
      <c r="H123" s="5">
        <v>39000</v>
      </c>
      <c r="I123" s="5">
        <v>26</v>
      </c>
      <c r="J123" s="5" t="s">
        <v>4</v>
      </c>
      <c r="K123" s="5">
        <v>5</v>
      </c>
      <c r="L123" s="5">
        <v>99</v>
      </c>
      <c r="M123" s="5" t="s">
        <v>1719</v>
      </c>
      <c r="N123" s="5" t="str">
        <f t="shared" si="30"/>
        <v>Def</v>
      </c>
      <c r="O123" s="5" t="str">
        <f t="shared" si="31"/>
        <v>22</v>
      </c>
      <c r="P123" s="25" t="s">
        <v>1753</v>
      </c>
      <c r="U123" s="5" t="s">
        <v>1721</v>
      </c>
      <c r="V123" s="5" t="s">
        <v>2401</v>
      </c>
      <c r="Y123" t="s">
        <v>1609</v>
      </c>
    </row>
    <row r="124" spans="1:35" hidden="1">
      <c r="A124" t="str">
        <f t="shared" si="18"/>
        <v>Sun Sword</v>
      </c>
      <c r="B124" t="str">
        <f>CONCATENATE(C124, " ",D124)</f>
        <v>Sun Sword</v>
      </c>
      <c r="C124" s="5" t="s">
        <v>777</v>
      </c>
      <c r="D124" s="6" t="s">
        <v>108</v>
      </c>
      <c r="E124" s="5">
        <f t="shared" si="29"/>
        <v>9</v>
      </c>
      <c r="F124" s="36" t="s">
        <v>891</v>
      </c>
      <c r="G124" s="5">
        <v>40</v>
      </c>
      <c r="H124" s="5">
        <v>50000</v>
      </c>
      <c r="I124" s="5"/>
      <c r="J124" s="5"/>
      <c r="K124" s="5"/>
      <c r="L124" s="5">
        <v>144</v>
      </c>
      <c r="M124" s="5" t="s">
        <v>1482</v>
      </c>
      <c r="N124" s="5" t="str">
        <f t="shared" si="30"/>
        <v>Str</v>
      </c>
      <c r="O124" s="5" t="str">
        <f t="shared" si="31"/>
        <v>32</v>
      </c>
      <c r="P124" s="25" t="s">
        <v>1485</v>
      </c>
      <c r="Q124" s="13"/>
      <c r="R124" s="13"/>
      <c r="S124" s="15"/>
      <c r="T124" s="13"/>
      <c r="U124" s="5" t="s">
        <v>1486</v>
      </c>
      <c r="V124" s="5" t="str">
        <f>W124</f>
        <v>Str</v>
      </c>
      <c r="W124" t="s">
        <v>4</v>
      </c>
      <c r="X124">
        <v>15</v>
      </c>
      <c r="Y124" t="s">
        <v>2126</v>
      </c>
      <c r="Z124" t="s">
        <v>2091</v>
      </c>
      <c r="AA124" t="s">
        <v>1319</v>
      </c>
    </row>
    <row r="125" spans="1:35" hidden="1">
      <c r="A125" t="str">
        <f t="shared" si="18"/>
        <v>Xcalibr</v>
      </c>
      <c r="B125" t="str">
        <f>C125</f>
        <v>Xcalibr</v>
      </c>
      <c r="C125" s="5" t="s">
        <v>1569</v>
      </c>
      <c r="D125" s="6" t="s">
        <v>108</v>
      </c>
      <c r="E125" s="5">
        <f t="shared" si="29"/>
        <v>34</v>
      </c>
      <c r="F125" s="36">
        <v>22</v>
      </c>
      <c r="G125" s="5">
        <v>-2</v>
      </c>
      <c r="H125" s="5">
        <v>50000</v>
      </c>
      <c r="I125" s="5"/>
      <c r="J125" s="5"/>
      <c r="K125" s="5"/>
      <c r="L125" s="5">
        <v>144</v>
      </c>
      <c r="M125" s="5" t="s">
        <v>1482</v>
      </c>
      <c r="N125" s="5" t="str">
        <f t="shared" si="30"/>
        <v>Str</v>
      </c>
      <c r="O125" s="5" t="str">
        <f t="shared" si="31"/>
        <v>32</v>
      </c>
      <c r="P125" s="25" t="s">
        <v>1570</v>
      </c>
      <c r="Q125" s="13"/>
      <c r="R125" s="13"/>
      <c r="S125" s="15" t="s">
        <v>1571</v>
      </c>
      <c r="T125" s="13"/>
      <c r="U125" s="5" t="s">
        <v>1486</v>
      </c>
      <c r="V125" s="5" t="str">
        <f>W125</f>
        <v>Str</v>
      </c>
      <c r="W125" t="s">
        <v>4</v>
      </c>
      <c r="X125">
        <v>15</v>
      </c>
      <c r="Y125" t="s">
        <v>2127</v>
      </c>
      <c r="Z125" t="s">
        <v>2095</v>
      </c>
      <c r="AB125">
        <v>1050</v>
      </c>
      <c r="AC125">
        <v>0</v>
      </c>
      <c r="AE125" t="s">
        <v>2434</v>
      </c>
    </row>
    <row r="126" spans="1:35" hidden="1">
      <c r="A126" t="str">
        <f t="shared" si="18"/>
        <v>Flare Book</v>
      </c>
      <c r="B126" t="str">
        <f>CONCATENATE(C126, " ",D126)</f>
        <v>Flare Book</v>
      </c>
      <c r="C126" s="5" t="s">
        <v>483</v>
      </c>
      <c r="D126" s="6" t="s">
        <v>1576</v>
      </c>
      <c r="E126" s="5">
        <f t="shared" si="29"/>
        <v>48</v>
      </c>
      <c r="F126" s="36">
        <v>30</v>
      </c>
      <c r="G126" s="5">
        <v>10</v>
      </c>
      <c r="H126" s="5">
        <v>50000</v>
      </c>
      <c r="I126" s="5"/>
      <c r="J126" s="5"/>
      <c r="K126" s="5"/>
      <c r="L126" s="5">
        <v>144</v>
      </c>
      <c r="M126" s="5">
        <v>0</v>
      </c>
      <c r="N126" s="5">
        <f t="shared" si="30"/>
        <v>0</v>
      </c>
      <c r="O126" s="5">
        <f t="shared" si="31"/>
        <v>0</v>
      </c>
      <c r="P126" s="25" t="s">
        <v>1603</v>
      </c>
      <c r="Q126" s="13"/>
      <c r="R126" s="13"/>
      <c r="S126" s="15"/>
      <c r="T126" s="13"/>
      <c r="U126" s="5" t="s">
        <v>1604</v>
      </c>
      <c r="V126" s="5" t="s">
        <v>6</v>
      </c>
      <c r="W126" t="s">
        <v>6</v>
      </c>
      <c r="X126">
        <v>13</v>
      </c>
      <c r="Y126" t="s">
        <v>1637</v>
      </c>
      <c r="Z126" t="s">
        <v>2096</v>
      </c>
    </row>
    <row r="127" spans="1:35" hidden="1">
      <c r="A127" t="str">
        <f t="shared" si="18"/>
        <v>Karate</v>
      </c>
      <c r="B127" t="str">
        <f>C127</f>
        <v>Karate</v>
      </c>
      <c r="C127" s="5" t="s">
        <v>566</v>
      </c>
      <c r="D127" s="6" t="s">
        <v>2102</v>
      </c>
      <c r="E127" s="5">
        <f t="shared" si="29"/>
        <v>84</v>
      </c>
      <c r="F127" s="36">
        <v>54</v>
      </c>
      <c r="G127" s="5">
        <v>40</v>
      </c>
      <c r="H127" s="5">
        <v>50000</v>
      </c>
      <c r="I127" s="5"/>
      <c r="J127" s="5"/>
      <c r="K127" s="5"/>
      <c r="L127" s="5">
        <v>144</v>
      </c>
      <c r="M127" s="5" t="s">
        <v>1673</v>
      </c>
      <c r="N127" s="5">
        <v>0</v>
      </c>
      <c r="O127" s="5">
        <v>0</v>
      </c>
      <c r="P127" s="25" t="s">
        <v>1674</v>
      </c>
      <c r="Q127" s="13"/>
      <c r="R127" s="13"/>
      <c r="S127" s="15" t="s">
        <v>1675</v>
      </c>
      <c r="T127" s="13" t="s">
        <v>1530</v>
      </c>
      <c r="U127" s="5" t="s">
        <v>1676</v>
      </c>
      <c r="V127" s="5" t="s">
        <v>2402</v>
      </c>
      <c r="W127" t="s">
        <v>2436</v>
      </c>
      <c r="X127">
        <v>12</v>
      </c>
      <c r="Y127" t="s">
        <v>2126</v>
      </c>
      <c r="Z127" t="s">
        <v>2091</v>
      </c>
      <c r="AB127">
        <v>90</v>
      </c>
      <c r="AF127">
        <v>2</v>
      </c>
      <c r="AI127" t="s">
        <v>2819</v>
      </c>
    </row>
    <row r="128" spans="1:35" hidden="1">
      <c r="A128" t="str">
        <f t="shared" si="18"/>
        <v>Gungnir</v>
      </c>
      <c r="B128" t="str">
        <f>C128</f>
        <v>Gungnir</v>
      </c>
      <c r="C128" s="5" t="s">
        <v>765</v>
      </c>
      <c r="D128" s="6" t="s">
        <v>1725</v>
      </c>
      <c r="E128" s="5">
        <f t="shared" si="29"/>
        <v>107</v>
      </c>
      <c r="F128" s="36" t="s">
        <v>52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1482</v>
      </c>
      <c r="N128" s="5" t="str">
        <f t="shared" ref="N128:N162" si="32">IF(ISERR(LEFT(M128,FIND("+",M128,1)-2)),0,LEFT(M128,FIND("+",M128,1)-2))</f>
        <v>Str</v>
      </c>
      <c r="O128" s="5" t="str">
        <f t="shared" ref="O128:O162" si="33">IF(ISERR(RIGHT(M128,LEN(M128)-FIND("+",M128,1))),0,RIGHT(M128,LEN(M128)-FIND("+",M128,1)))</f>
        <v>32</v>
      </c>
      <c r="P128" s="25" t="s">
        <v>1570</v>
      </c>
      <c r="Q128" s="13"/>
      <c r="R128" s="13"/>
      <c r="S128" s="15"/>
      <c r="T128" s="13"/>
      <c r="U128" s="5" t="s">
        <v>1486</v>
      </c>
      <c r="V128" s="5" t="str">
        <f>W128</f>
        <v>Str</v>
      </c>
      <c r="W128" t="s">
        <v>4</v>
      </c>
      <c r="X128">
        <v>15</v>
      </c>
      <c r="Y128" t="s">
        <v>2127</v>
      </c>
      <c r="Z128" t="s">
        <v>2095</v>
      </c>
      <c r="AB128">
        <v>1050</v>
      </c>
      <c r="AC128">
        <v>0</v>
      </c>
    </row>
    <row r="129" spans="1:36" hidden="1">
      <c r="A129" t="str">
        <f t="shared" si="18"/>
        <v>Psi Gun</v>
      </c>
      <c r="B129" t="str">
        <f>CONCATENATE(C129, " ",D129)</f>
        <v>Psi Gun</v>
      </c>
      <c r="C129" s="5" t="s">
        <v>825</v>
      </c>
      <c r="D129" s="6" t="s">
        <v>1650</v>
      </c>
      <c r="E129" s="5">
        <f t="shared" si="29"/>
        <v>114</v>
      </c>
      <c r="F129" s="36">
        <v>72</v>
      </c>
      <c r="G129" s="5">
        <v>30</v>
      </c>
      <c r="H129" s="5">
        <v>50000</v>
      </c>
      <c r="I129" s="5"/>
      <c r="J129" s="5"/>
      <c r="K129" s="5"/>
      <c r="L129" s="5">
        <v>144</v>
      </c>
      <c r="M129" s="5" t="s">
        <v>1744</v>
      </c>
      <c r="N129" s="5" t="str">
        <f t="shared" si="32"/>
        <v xml:space="preserve"> Mana</v>
      </c>
      <c r="O129" s="5" t="str">
        <f t="shared" si="33"/>
        <v>0</v>
      </c>
      <c r="P129" s="25" t="s">
        <v>1746</v>
      </c>
      <c r="Q129" s="13"/>
      <c r="R129" s="13"/>
      <c r="S129" s="15"/>
      <c r="T129" s="13"/>
      <c r="U129" s="5" t="s">
        <v>1604</v>
      </c>
      <c r="V129" s="5" t="s">
        <v>5</v>
      </c>
      <c r="W129" t="s">
        <v>6</v>
      </c>
      <c r="X129">
        <v>12</v>
      </c>
      <c r="Y129" t="s">
        <v>2127</v>
      </c>
      <c r="Z129" t="s">
        <v>2095</v>
      </c>
      <c r="AI129" t="s">
        <v>2734</v>
      </c>
    </row>
    <row r="130" spans="1:36">
      <c r="A130" t="str">
        <f t="shared" si="18"/>
        <v>Hyper Cannon</v>
      </c>
      <c r="B130" t="str">
        <f>CONCATENATE(C130, " ",D130)</f>
        <v>Hyper Cannon</v>
      </c>
      <c r="C130" s="5" t="s">
        <v>1749</v>
      </c>
      <c r="D130" s="6" t="s">
        <v>1690</v>
      </c>
      <c r="E130" s="5">
        <f t="shared" si="29"/>
        <v>116</v>
      </c>
      <c r="F130" s="36">
        <v>74</v>
      </c>
      <c r="G130" s="5">
        <v>3</v>
      </c>
      <c r="H130" s="5">
        <v>50000</v>
      </c>
      <c r="I130" s="5"/>
      <c r="J130" s="5"/>
      <c r="K130" s="5"/>
      <c r="L130" s="5">
        <v>144</v>
      </c>
      <c r="M130" s="5">
        <v>0</v>
      </c>
      <c r="N130" s="5">
        <f t="shared" si="32"/>
        <v>0</v>
      </c>
      <c r="O130" s="5">
        <f t="shared" si="33"/>
        <v>0</v>
      </c>
      <c r="P130" s="25" t="s">
        <v>1751</v>
      </c>
      <c r="Q130" s="13"/>
      <c r="R130" s="13"/>
      <c r="S130" s="15" t="s">
        <v>1752</v>
      </c>
      <c r="T130" s="13"/>
      <c r="U130" s="5">
        <v>16</v>
      </c>
      <c r="V130" s="5" t="s">
        <v>2401</v>
      </c>
      <c r="W130" t="s">
        <v>2137</v>
      </c>
      <c r="Y130" t="s">
        <v>2127</v>
      </c>
      <c r="Z130" t="s">
        <v>2096</v>
      </c>
      <c r="AE130" t="s">
        <v>388</v>
      </c>
    </row>
    <row r="131" spans="1:36" hidden="1">
      <c r="A131" t="str">
        <f t="shared" si="18"/>
        <v>Glass Sword</v>
      </c>
      <c r="B131" t="str">
        <f>CONCATENATE(C131, " ",D131)</f>
        <v>Glass Sword</v>
      </c>
      <c r="C131" s="5" t="s">
        <v>1522</v>
      </c>
      <c r="D131" s="6" t="s">
        <v>108</v>
      </c>
      <c r="E131" s="5">
        <f t="shared" si="29"/>
        <v>19</v>
      </c>
      <c r="F131" s="36">
        <v>13</v>
      </c>
      <c r="G131" s="5">
        <v>1</v>
      </c>
      <c r="H131" s="5">
        <v>50000</v>
      </c>
      <c r="I131" s="5"/>
      <c r="J131" s="5"/>
      <c r="K131" s="5"/>
      <c r="L131" s="5">
        <v>144</v>
      </c>
      <c r="M131" s="5" t="s">
        <v>1482</v>
      </c>
      <c r="N131" s="5" t="str">
        <f t="shared" si="32"/>
        <v>Str</v>
      </c>
      <c r="O131" s="5" t="str">
        <f t="shared" si="33"/>
        <v>32</v>
      </c>
      <c r="P131" s="25" t="s">
        <v>1523</v>
      </c>
      <c r="Q131" s="13"/>
      <c r="R131" s="13"/>
      <c r="S131" s="15" t="s">
        <v>1524</v>
      </c>
      <c r="T131" s="13"/>
      <c r="U131" s="5" t="s">
        <v>1486</v>
      </c>
      <c r="V131" s="5" t="s">
        <v>2401</v>
      </c>
      <c r="W131" t="s">
        <v>2136</v>
      </c>
      <c r="Y131" t="s">
        <v>2126</v>
      </c>
      <c r="Z131" t="s">
        <v>2091</v>
      </c>
      <c r="AB131">
        <v>1000</v>
      </c>
      <c r="AC131">
        <v>100</v>
      </c>
      <c r="AE131" t="s">
        <v>2433</v>
      </c>
    </row>
    <row r="132" spans="1:36" hidden="1">
      <c r="A132" t="str">
        <f t="shared" ref="A132:A200" si="34">B132</f>
        <v>Arthur Armor</v>
      </c>
      <c r="B132" t="str">
        <f>CONCATENATE(C132, " ",D132)</f>
        <v>Arthur Armor</v>
      </c>
      <c r="C132" s="5" t="s">
        <v>1614</v>
      </c>
      <c r="D132" s="6" t="s">
        <v>1609</v>
      </c>
      <c r="E132" s="5">
        <f t="shared" si="29"/>
        <v>57</v>
      </c>
      <c r="F132" s="36">
        <v>39</v>
      </c>
      <c r="G132" s="5">
        <v>-2</v>
      </c>
      <c r="H132" s="5">
        <v>54000</v>
      </c>
      <c r="I132" s="5">
        <v>31</v>
      </c>
      <c r="J132" s="5"/>
      <c r="K132" s="5"/>
      <c r="L132" s="5">
        <v>117</v>
      </c>
      <c r="M132" s="5" t="s">
        <v>1499</v>
      </c>
      <c r="N132" s="5" t="str">
        <f t="shared" si="32"/>
        <v>Def</v>
      </c>
      <c r="O132" s="5" t="str">
        <f t="shared" si="33"/>
        <v>26</v>
      </c>
      <c r="P132" s="25" t="s">
        <v>1615</v>
      </c>
      <c r="U132" s="5" t="s">
        <v>1502</v>
      </c>
      <c r="V132" s="5" t="s">
        <v>2401</v>
      </c>
      <c r="Y132" t="s">
        <v>1609</v>
      </c>
      <c r="AA132" t="s">
        <v>480</v>
      </c>
    </row>
    <row r="133" spans="1:36" hidden="1">
      <c r="A133" t="str">
        <f t="shared" si="34"/>
        <v>Nail</v>
      </c>
      <c r="B133" t="str">
        <f t="shared" ref="B133:B175" si="35">C133&amp;D133</f>
        <v>Nail</v>
      </c>
      <c r="C133" s="5" t="s">
        <v>316</v>
      </c>
      <c r="D133" s="6"/>
      <c r="E133" s="5">
        <f t="shared" si="29"/>
        <v>128</v>
      </c>
      <c r="F133" s="36">
        <v>80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1448</v>
      </c>
      <c r="Q133" s="13" t="s">
        <v>1780</v>
      </c>
      <c r="R133" s="13"/>
      <c r="S133" s="15"/>
      <c r="T133" s="13"/>
      <c r="U133" s="5">
        <v>1</v>
      </c>
      <c r="V133" s="5" t="str">
        <f t="shared" ref="V133:V161" si="36">W133</f>
        <v>Str</v>
      </c>
      <c r="W133" t="s">
        <v>4</v>
      </c>
      <c r="X133">
        <v>6</v>
      </c>
      <c r="Y133" t="s">
        <v>2126</v>
      </c>
      <c r="Z133" t="s">
        <v>2091</v>
      </c>
    </row>
    <row r="134" spans="1:36" hidden="1">
      <c r="A134" t="str">
        <f t="shared" si="34"/>
        <v>Tusk</v>
      </c>
      <c r="B134" t="str">
        <f t="shared" si="35"/>
        <v>Tusk</v>
      </c>
      <c r="C134" s="5" t="s">
        <v>37</v>
      </c>
      <c r="D134" s="6"/>
      <c r="E134" s="5">
        <f t="shared" si="29"/>
        <v>129</v>
      </c>
      <c r="F134" s="36">
        <v>81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1455</v>
      </c>
      <c r="Q134" s="13" t="s">
        <v>1781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8</v>
      </c>
      <c r="Y134" t="s">
        <v>2126</v>
      </c>
      <c r="Z134" t="s">
        <v>2091</v>
      </c>
    </row>
    <row r="135" spans="1:36" hidden="1">
      <c r="A135" t="str">
        <f t="shared" si="34"/>
        <v>Tongue</v>
      </c>
      <c r="B135" t="str">
        <f t="shared" si="35"/>
        <v>Tongue</v>
      </c>
      <c r="C135" s="5" t="s">
        <v>277</v>
      </c>
      <c r="D135" s="6"/>
      <c r="E135" s="5">
        <f t="shared" si="29"/>
        <v>130</v>
      </c>
      <c r="F135" s="36">
        <v>82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1448</v>
      </c>
      <c r="Q135" s="13" t="s">
        <v>1780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2126</v>
      </c>
      <c r="Z135" t="s">
        <v>2091</v>
      </c>
      <c r="AD135" t="s">
        <v>2803</v>
      </c>
      <c r="AG135">
        <v>50</v>
      </c>
    </row>
    <row r="136" spans="1:36" hidden="1">
      <c r="A136" t="str">
        <f t="shared" si="34"/>
        <v>Stab</v>
      </c>
      <c r="B136" t="str">
        <f t="shared" si="35"/>
        <v>Stab</v>
      </c>
      <c r="C136" s="5" t="s">
        <v>114</v>
      </c>
      <c r="D136" s="6"/>
      <c r="E136" s="5">
        <f t="shared" si="29"/>
        <v>131</v>
      </c>
      <c r="F136" s="36">
        <v>83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1448</v>
      </c>
      <c r="Q136" s="13" t="s">
        <v>1780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6</v>
      </c>
      <c r="Y136" t="s">
        <v>2126</v>
      </c>
      <c r="Z136" t="s">
        <v>2091</v>
      </c>
    </row>
    <row r="137" spans="1:36" hidden="1">
      <c r="A137" t="str">
        <f t="shared" si="34"/>
        <v>Branch</v>
      </c>
      <c r="B137" t="str">
        <f t="shared" si="35"/>
        <v>Branch</v>
      </c>
      <c r="C137" s="5" t="s">
        <v>59</v>
      </c>
      <c r="D137" s="6"/>
      <c r="E137" s="5">
        <f t="shared" si="29"/>
        <v>132</v>
      </c>
      <c r="F137" s="36">
        <v>84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1448</v>
      </c>
      <c r="Q137" s="13" t="s">
        <v>1780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2126</v>
      </c>
      <c r="Z137" t="s">
        <v>2091</v>
      </c>
      <c r="AJ137" t="s">
        <v>2822</v>
      </c>
    </row>
    <row r="138" spans="1:36" hidden="1">
      <c r="A138" t="str">
        <f t="shared" si="34"/>
        <v>Bash</v>
      </c>
      <c r="B138" t="str">
        <f t="shared" si="35"/>
        <v>Bash</v>
      </c>
      <c r="C138" s="5" t="s">
        <v>29</v>
      </c>
      <c r="D138" s="6"/>
      <c r="E138" s="5">
        <f t="shared" si="29"/>
        <v>133</v>
      </c>
      <c r="F138" s="36">
        <v>85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1455</v>
      </c>
      <c r="Q138" s="13" t="s">
        <v>1781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8</v>
      </c>
      <c r="Y138" t="s">
        <v>2126</v>
      </c>
      <c r="Z138" t="s">
        <v>2091</v>
      </c>
    </row>
    <row r="139" spans="1:36" hidden="1">
      <c r="A139" t="str">
        <f t="shared" si="34"/>
        <v>Punch</v>
      </c>
      <c r="B139" t="str">
        <f t="shared" si="35"/>
        <v>Punch</v>
      </c>
      <c r="C139" s="5" t="s">
        <v>19</v>
      </c>
      <c r="D139" s="6"/>
      <c r="E139" s="5">
        <f t="shared" si="29"/>
        <v>134</v>
      </c>
      <c r="F139" s="36">
        <v>86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1448</v>
      </c>
      <c r="Q139" s="13" t="s">
        <v>1780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6</v>
      </c>
      <c r="Y139" t="s">
        <v>2126</v>
      </c>
      <c r="Z139" t="s">
        <v>2091</v>
      </c>
    </row>
    <row r="140" spans="1:36" hidden="1">
      <c r="A140" t="str">
        <f t="shared" si="34"/>
        <v>Kick</v>
      </c>
      <c r="B140" t="str">
        <f t="shared" si="35"/>
        <v>Kick</v>
      </c>
      <c r="C140" s="5" t="s">
        <v>98</v>
      </c>
      <c r="D140" s="6"/>
      <c r="E140" s="5">
        <f t="shared" si="29"/>
        <v>135</v>
      </c>
      <c r="F140" s="36">
        <v>87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1455</v>
      </c>
      <c r="Q140" s="13" t="s">
        <v>1781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2126</v>
      </c>
      <c r="Z140" t="s">
        <v>2091</v>
      </c>
    </row>
    <row r="141" spans="1:36" hidden="1">
      <c r="A141" t="str">
        <f t="shared" si="34"/>
        <v>Horn</v>
      </c>
      <c r="B141" t="str">
        <f t="shared" si="35"/>
        <v>Horn</v>
      </c>
      <c r="C141" s="5" t="s">
        <v>197</v>
      </c>
      <c r="D141" s="6"/>
      <c r="E141" s="5">
        <f t="shared" si="29"/>
        <v>136</v>
      </c>
      <c r="F141" s="36">
        <v>88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1455</v>
      </c>
      <c r="Q141" s="13" t="s">
        <v>1781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8</v>
      </c>
      <c r="Y141" t="s">
        <v>2126</v>
      </c>
      <c r="Z141" t="s">
        <v>2091</v>
      </c>
    </row>
    <row r="142" spans="1:36" hidden="1">
      <c r="A142" t="str">
        <f t="shared" si="34"/>
        <v>Thorn</v>
      </c>
      <c r="B142" t="str">
        <f t="shared" si="35"/>
        <v>Thorn</v>
      </c>
      <c r="C142" s="5" t="s">
        <v>41</v>
      </c>
      <c r="D142" s="6"/>
      <c r="E142" s="5">
        <f t="shared" si="29"/>
        <v>137</v>
      </c>
      <c r="F142" s="36">
        <v>89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1448</v>
      </c>
      <c r="Q142" s="13" t="s">
        <v>1780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6</v>
      </c>
      <c r="Y142" t="s">
        <v>2126</v>
      </c>
      <c r="Z142" t="s">
        <v>2091</v>
      </c>
      <c r="AE142" t="s">
        <v>121</v>
      </c>
    </row>
    <row r="143" spans="1:36" hidden="1">
      <c r="A143" t="str">
        <f t="shared" si="34"/>
        <v>Sword</v>
      </c>
      <c r="B143" t="str">
        <f t="shared" si="35"/>
        <v>Sword</v>
      </c>
      <c r="C143" s="5" t="s">
        <v>108</v>
      </c>
      <c r="D143" s="6"/>
      <c r="E143" s="5">
        <f t="shared" si="29"/>
        <v>138</v>
      </c>
      <c r="F143" s="36" t="s">
        <v>1520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1455</v>
      </c>
      <c r="Q143" s="13" t="s">
        <v>1781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8</v>
      </c>
      <c r="Y143" t="s">
        <v>2126</v>
      </c>
      <c r="Z143" t="s">
        <v>2091</v>
      </c>
    </row>
    <row r="144" spans="1:36" hidden="1">
      <c r="A144" t="str">
        <f t="shared" si="34"/>
        <v>Wicked Blade</v>
      </c>
      <c r="B144" t="s">
        <v>2858</v>
      </c>
      <c r="C144" s="5" t="s">
        <v>2858</v>
      </c>
      <c r="D144" s="6"/>
      <c r="E144" s="5"/>
      <c r="F144" s="36"/>
      <c r="G144" s="5">
        <v>15</v>
      </c>
      <c r="H144" s="5"/>
      <c r="I144" s="5"/>
      <c r="J144" s="5"/>
      <c r="K144" s="5"/>
      <c r="L144" s="5">
        <v>9</v>
      </c>
      <c r="M144" s="5"/>
      <c r="N144" s="5">
        <v>0</v>
      </c>
      <c r="O144" s="5">
        <v>0</v>
      </c>
      <c r="P144" s="25"/>
      <c r="Q144" s="13"/>
      <c r="R144" s="13"/>
      <c r="S144" s="15"/>
      <c r="T144" s="13"/>
      <c r="U144" s="5"/>
      <c r="V144" s="5" t="s">
        <v>4</v>
      </c>
      <c r="W144" t="s">
        <v>4</v>
      </c>
      <c r="X144">
        <v>10</v>
      </c>
      <c r="Y144" t="s">
        <v>2126</v>
      </c>
      <c r="Z144" t="s">
        <v>2091</v>
      </c>
      <c r="AJ144" t="s">
        <v>2857</v>
      </c>
    </row>
    <row r="145" spans="1:36" hidden="1">
      <c r="A145" t="str">
        <f t="shared" si="34"/>
        <v>Chomp</v>
      </c>
      <c r="B145" t="str">
        <f t="shared" si="35"/>
        <v>Chomp</v>
      </c>
      <c r="C145" s="5" t="s">
        <v>2827</v>
      </c>
      <c r="D145" s="6"/>
      <c r="E145" s="5">
        <f t="shared" si="29"/>
        <v>139</v>
      </c>
      <c r="F145" s="36" t="s">
        <v>1463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1455</v>
      </c>
      <c r="Q145" s="13" t="s">
        <v>1781</v>
      </c>
      <c r="R145" s="13"/>
      <c r="S145" s="15"/>
      <c r="T145" s="13"/>
      <c r="U145" s="5">
        <v>1</v>
      </c>
      <c r="V145" s="5" t="str">
        <f t="shared" si="36"/>
        <v>Str</v>
      </c>
      <c r="W145" t="s">
        <v>4</v>
      </c>
      <c r="X145">
        <v>10</v>
      </c>
      <c r="Y145" t="s">
        <v>2126</v>
      </c>
      <c r="Z145" t="s">
        <v>2091</v>
      </c>
      <c r="AJ145" t="s">
        <v>2828</v>
      </c>
    </row>
    <row r="146" spans="1:36" hidden="1">
      <c r="A146" t="str">
        <f t="shared" si="34"/>
        <v>Crush</v>
      </c>
      <c r="B146" t="s">
        <v>2699</v>
      </c>
      <c r="C146" s="5" t="s">
        <v>2699</v>
      </c>
      <c r="D146" s="6"/>
      <c r="E146" s="5"/>
      <c r="F146" s="36"/>
      <c r="G146" s="5">
        <v>15</v>
      </c>
      <c r="H146" s="5"/>
      <c r="I146" s="5"/>
      <c r="J146" s="5"/>
      <c r="K146" s="5"/>
      <c r="L146" s="5">
        <v>9</v>
      </c>
      <c r="M146" s="5"/>
      <c r="N146" s="5">
        <v>0</v>
      </c>
      <c r="O146" s="5">
        <v>0</v>
      </c>
      <c r="P146" s="25"/>
      <c r="Q146" s="13"/>
      <c r="R146" s="13"/>
      <c r="S146" s="15"/>
      <c r="T146" s="13"/>
      <c r="U146" s="5"/>
      <c r="V146" s="5" t="s">
        <v>4</v>
      </c>
      <c r="W146" t="s">
        <v>4</v>
      </c>
      <c r="X146">
        <v>10</v>
      </c>
      <c r="Y146" t="s">
        <v>2126</v>
      </c>
      <c r="Z146" t="s">
        <v>2091</v>
      </c>
    </row>
    <row r="147" spans="1:36" hidden="1">
      <c r="A147" t="str">
        <f t="shared" si="34"/>
        <v>Ravage</v>
      </c>
      <c r="B147" t="s">
        <v>2882</v>
      </c>
      <c r="C147" s="5" t="s">
        <v>2882</v>
      </c>
      <c r="D147" s="6"/>
      <c r="E147" s="5"/>
      <c r="F147" s="36"/>
      <c r="G147" s="5">
        <v>10</v>
      </c>
      <c r="H147" s="5"/>
      <c r="I147" s="5"/>
      <c r="J147" s="5"/>
      <c r="K147" s="5"/>
      <c r="L147" s="5">
        <v>9</v>
      </c>
      <c r="M147" s="5"/>
      <c r="N147" s="5">
        <v>0</v>
      </c>
      <c r="O147" s="5">
        <v>0</v>
      </c>
      <c r="P147" s="25"/>
      <c r="Q147" s="13"/>
      <c r="R147" s="13"/>
      <c r="S147" s="15"/>
      <c r="T147" s="13"/>
      <c r="U147" s="5"/>
      <c r="V147" s="5" t="s">
        <v>4</v>
      </c>
      <c r="W147" t="s">
        <v>4</v>
      </c>
      <c r="X147">
        <v>7</v>
      </c>
      <c r="Y147" t="s">
        <v>2126</v>
      </c>
      <c r="Z147" t="s">
        <v>2896</v>
      </c>
      <c r="AF147">
        <v>2</v>
      </c>
    </row>
    <row r="148" spans="1:36" hidden="1">
      <c r="A148" t="str">
        <f t="shared" si="34"/>
        <v>Beak</v>
      </c>
      <c r="B148" t="str">
        <f t="shared" si="35"/>
        <v>Beak</v>
      </c>
      <c r="C148" s="5" t="s">
        <v>346</v>
      </c>
      <c r="D148" s="6"/>
      <c r="E148" s="5">
        <f t="shared" si="29"/>
        <v>140</v>
      </c>
      <c r="F148" s="36" t="s">
        <v>1484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1787</v>
      </c>
      <c r="Q148" s="13" t="s">
        <v>1780</v>
      </c>
      <c r="R148" s="13"/>
      <c r="S148" s="15"/>
      <c r="T148" s="13"/>
      <c r="U148" s="5">
        <v>1</v>
      </c>
      <c r="V148" s="5" t="str">
        <f t="shared" si="36"/>
        <v>Agl</v>
      </c>
      <c r="W148" t="s">
        <v>5</v>
      </c>
      <c r="X148">
        <v>6</v>
      </c>
      <c r="Y148" t="s">
        <v>2126</v>
      </c>
      <c r="Z148" t="s">
        <v>2091</v>
      </c>
    </row>
    <row r="149" spans="1:36" hidden="1">
      <c r="A149" t="str">
        <f t="shared" si="34"/>
        <v>Tail</v>
      </c>
      <c r="B149" t="str">
        <f t="shared" si="35"/>
        <v>Tail</v>
      </c>
      <c r="C149" s="5" t="s">
        <v>147</v>
      </c>
      <c r="D149" s="6"/>
      <c r="E149" s="5">
        <f t="shared" si="29"/>
        <v>141</v>
      </c>
      <c r="F149" s="36" t="s">
        <v>1488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1788</v>
      </c>
      <c r="Q149" s="13" t="s">
        <v>1781</v>
      </c>
      <c r="R149" s="13"/>
      <c r="S149" s="15"/>
      <c r="T149" s="13"/>
      <c r="U149" s="5">
        <v>1</v>
      </c>
      <c r="V149" s="5" t="str">
        <f t="shared" si="36"/>
        <v>Agl</v>
      </c>
      <c r="W149" t="s">
        <v>5</v>
      </c>
      <c r="X149">
        <v>8</v>
      </c>
      <c r="Y149" t="s">
        <v>2126</v>
      </c>
      <c r="Z149" t="s">
        <v>2091</v>
      </c>
      <c r="AJ149" t="s">
        <v>2353</v>
      </c>
    </row>
    <row r="150" spans="1:36" hidden="1">
      <c r="A150" t="str">
        <f t="shared" si="34"/>
        <v>Mandible</v>
      </c>
      <c r="B150" t="str">
        <f t="shared" si="35"/>
        <v>Mandible</v>
      </c>
      <c r="C150" s="5" t="s">
        <v>2783</v>
      </c>
      <c r="D150" s="6"/>
      <c r="E150" s="5">
        <f t="shared" si="29"/>
        <v>142</v>
      </c>
      <c r="F150" s="36" t="s">
        <v>1492</v>
      </c>
      <c r="G150" s="5">
        <v>30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1455</v>
      </c>
      <c r="Q150" s="13" t="s">
        <v>1781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8</v>
      </c>
      <c r="Y150" t="s">
        <v>2126</v>
      </c>
      <c r="Z150" t="s">
        <v>2091</v>
      </c>
      <c r="AE150" t="s">
        <v>2124</v>
      </c>
      <c r="AJ150" t="s">
        <v>2784</v>
      </c>
    </row>
    <row r="151" spans="1:36" hidden="1">
      <c r="A151" t="str">
        <f t="shared" si="34"/>
        <v>Fin</v>
      </c>
      <c r="B151" t="str">
        <f t="shared" si="35"/>
        <v>Fin</v>
      </c>
      <c r="C151" s="5" t="s">
        <v>249</v>
      </c>
      <c r="D151" s="6"/>
      <c r="E151" s="5">
        <f t="shared" si="29"/>
        <v>143</v>
      </c>
      <c r="F151" s="36" t="s">
        <v>1495</v>
      </c>
      <c r="G151" s="5">
        <v>30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1787</v>
      </c>
      <c r="Q151" s="13" t="s">
        <v>1780</v>
      </c>
      <c r="R151" s="13"/>
      <c r="S151" s="15"/>
      <c r="T151" s="13"/>
      <c r="U151" s="5">
        <v>1</v>
      </c>
      <c r="V151" s="5" t="str">
        <f t="shared" si="36"/>
        <v>Agl</v>
      </c>
      <c r="W151" t="s">
        <v>5</v>
      </c>
      <c r="X151">
        <v>6</v>
      </c>
      <c r="Y151" t="s">
        <v>2126</v>
      </c>
      <c r="Z151" t="s">
        <v>2091</v>
      </c>
    </row>
    <row r="152" spans="1:36" hidden="1">
      <c r="A152" t="str">
        <f t="shared" si="34"/>
        <v>Tentacle</v>
      </c>
      <c r="B152" t="str">
        <f t="shared" si="35"/>
        <v>Tentacle</v>
      </c>
      <c r="C152" s="5" t="s">
        <v>229</v>
      </c>
      <c r="D152" s="6"/>
      <c r="E152" s="5">
        <f t="shared" si="29"/>
        <v>144</v>
      </c>
      <c r="F152" s="36">
        <v>90</v>
      </c>
      <c r="G152" s="5">
        <v>30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1448</v>
      </c>
      <c r="Q152" s="13" t="s">
        <v>1780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8</v>
      </c>
      <c r="Y152" t="s">
        <v>2126</v>
      </c>
      <c r="Z152" t="s">
        <v>2091</v>
      </c>
    </row>
    <row r="153" spans="1:36" hidden="1">
      <c r="A153" t="str">
        <f t="shared" si="34"/>
        <v>W-Pincer</v>
      </c>
      <c r="B153" t="str">
        <f t="shared" si="35"/>
        <v>W-Pincer</v>
      </c>
      <c r="C153" s="5" t="s">
        <v>262</v>
      </c>
      <c r="D153" s="6"/>
      <c r="E153" s="5">
        <f t="shared" si="29"/>
        <v>145</v>
      </c>
      <c r="F153" s="36">
        <v>91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1790</v>
      </c>
      <c r="Q153" s="13"/>
      <c r="R153" s="13"/>
      <c r="S153" s="15"/>
      <c r="T153" s="13"/>
      <c r="U153" s="5">
        <v>1</v>
      </c>
      <c r="V153" s="5" t="str">
        <f t="shared" si="36"/>
        <v>Str</v>
      </c>
      <c r="W153" t="s">
        <v>4</v>
      </c>
      <c r="X153">
        <v>8</v>
      </c>
      <c r="Y153" t="s">
        <v>2126</v>
      </c>
      <c r="Z153" t="s">
        <v>2091</v>
      </c>
      <c r="AF153">
        <v>2</v>
      </c>
    </row>
    <row r="154" spans="1:36" hidden="1">
      <c r="A154" t="str">
        <f t="shared" si="34"/>
        <v>W-Attack</v>
      </c>
      <c r="B154" t="str">
        <f t="shared" si="35"/>
        <v>W-Attack</v>
      </c>
      <c r="C154" s="5" t="s">
        <v>118</v>
      </c>
      <c r="D154" s="6"/>
      <c r="E154" s="5">
        <f t="shared" si="29"/>
        <v>146</v>
      </c>
      <c r="F154" s="36">
        <v>92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1792</v>
      </c>
      <c r="Q154" s="13" t="s">
        <v>1780</v>
      </c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X154">
        <v>6</v>
      </c>
      <c r="Y154" t="s">
        <v>2126</v>
      </c>
      <c r="Z154" t="s">
        <v>2091</v>
      </c>
      <c r="AF154">
        <v>2</v>
      </c>
    </row>
    <row r="155" spans="1:36" hidden="1">
      <c r="A155" t="str">
        <f t="shared" si="34"/>
        <v>4-Heads</v>
      </c>
      <c r="B155" t="str">
        <f t="shared" si="35"/>
        <v>4-Heads</v>
      </c>
      <c r="C155" s="5" t="s">
        <v>297</v>
      </c>
      <c r="D155" s="6"/>
      <c r="E155" s="5">
        <f t="shared" ref="E155:E182" si="37">HEX2DEC(F155)</f>
        <v>147</v>
      </c>
      <c r="F155" s="36">
        <v>93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1794</v>
      </c>
      <c r="Q155" s="13" t="s">
        <v>1795</v>
      </c>
      <c r="R155" s="13"/>
      <c r="S155" s="15"/>
      <c r="T155" s="13"/>
      <c r="U155" s="5">
        <v>1</v>
      </c>
      <c r="V155" s="5" t="str">
        <f t="shared" si="36"/>
        <v>Str</v>
      </c>
      <c r="W155" t="s">
        <v>4</v>
      </c>
      <c r="X155">
        <v>6</v>
      </c>
      <c r="Y155" t="s">
        <v>2126</v>
      </c>
      <c r="Z155" t="s">
        <v>2091</v>
      </c>
      <c r="AF155">
        <v>4</v>
      </c>
    </row>
    <row r="156" spans="1:36" hidden="1">
      <c r="A156" t="str">
        <f t="shared" si="34"/>
        <v>8-Legs</v>
      </c>
      <c r="B156" t="str">
        <f t="shared" si="35"/>
        <v>8-Legs</v>
      </c>
      <c r="C156" s="5" t="s">
        <v>237</v>
      </c>
      <c r="D156" s="6"/>
      <c r="E156" s="5">
        <f t="shared" si="37"/>
        <v>148</v>
      </c>
      <c r="F156" s="36">
        <v>94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1796</v>
      </c>
      <c r="Q156" s="13" t="s">
        <v>1797</v>
      </c>
      <c r="R156" s="13"/>
      <c r="S156" s="15"/>
      <c r="T156" s="13"/>
      <c r="U156" s="5">
        <v>1</v>
      </c>
      <c r="V156" s="5" t="str">
        <f t="shared" si="36"/>
        <v>Str</v>
      </c>
      <c r="W156" t="s">
        <v>4</v>
      </c>
      <c r="X156">
        <v>5</v>
      </c>
      <c r="Y156" t="s">
        <v>2126</v>
      </c>
      <c r="Z156" t="s">
        <v>2091</v>
      </c>
      <c r="AF156">
        <v>8</v>
      </c>
    </row>
    <row r="157" spans="1:36" hidden="1">
      <c r="A157" t="str">
        <f t="shared" si="34"/>
        <v>Touch</v>
      </c>
      <c r="B157" t="str">
        <f t="shared" si="35"/>
        <v>Touch</v>
      </c>
      <c r="C157" s="5" t="s">
        <v>517</v>
      </c>
      <c r="D157" s="6"/>
      <c r="E157" s="5">
        <f t="shared" si="37"/>
        <v>149</v>
      </c>
      <c r="F157" s="36">
        <v>95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5">
        <f t="shared" si="32"/>
        <v>0</v>
      </c>
      <c r="O157" s="5">
        <f t="shared" si="33"/>
        <v>0</v>
      </c>
      <c r="P157" s="25" t="s">
        <v>1521</v>
      </c>
      <c r="Q157" s="13"/>
      <c r="R157" s="13"/>
      <c r="S157" s="15"/>
      <c r="T157" s="13"/>
      <c r="U157" s="5">
        <v>1</v>
      </c>
      <c r="V157" s="5" t="str">
        <f t="shared" si="36"/>
        <v>Mana</v>
      </c>
      <c r="W157" t="s">
        <v>6</v>
      </c>
      <c r="X157">
        <v>6</v>
      </c>
      <c r="Y157" t="s">
        <v>1637</v>
      </c>
      <c r="Z157" t="s">
        <v>2091</v>
      </c>
      <c r="AE157" t="s">
        <v>429</v>
      </c>
      <c r="AG157">
        <v>25</v>
      </c>
      <c r="AJ157" t="s">
        <v>2378</v>
      </c>
    </row>
    <row r="158" spans="1:36" hidden="1">
      <c r="A158" t="str">
        <f t="shared" si="34"/>
        <v>Saw</v>
      </c>
      <c r="B158" t="str">
        <f t="shared" si="35"/>
        <v>Saw</v>
      </c>
      <c r="C158" s="5" t="s">
        <v>502</v>
      </c>
      <c r="D158" s="6"/>
      <c r="E158" s="5">
        <f t="shared" si="37"/>
        <v>150</v>
      </c>
      <c r="F158" s="36">
        <v>96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5">
        <f t="shared" si="32"/>
        <v>0</v>
      </c>
      <c r="O158" s="5">
        <f t="shared" si="33"/>
        <v>0</v>
      </c>
      <c r="P158" s="25" t="s">
        <v>1647</v>
      </c>
      <c r="Q158" s="13"/>
      <c r="R158" s="13"/>
      <c r="S158" s="15"/>
      <c r="T158" s="13"/>
      <c r="U158" s="5">
        <v>1</v>
      </c>
      <c r="V158" s="5" t="str">
        <f t="shared" si="36"/>
        <v>Str</v>
      </c>
      <c r="W158" t="s">
        <v>4</v>
      </c>
      <c r="Y158" t="s">
        <v>2126</v>
      </c>
      <c r="Z158" t="s">
        <v>2091</v>
      </c>
      <c r="AE158" t="s">
        <v>2166</v>
      </c>
      <c r="AG158">
        <v>10</v>
      </c>
    </row>
    <row r="159" spans="1:36" hidden="1">
      <c r="A159" t="str">
        <f t="shared" si="34"/>
        <v>Dissolve</v>
      </c>
      <c r="B159" t="str">
        <f t="shared" si="35"/>
        <v>Dissolve</v>
      </c>
      <c r="C159" s="5" t="s">
        <v>130</v>
      </c>
      <c r="D159" s="6"/>
      <c r="E159" s="5">
        <f t="shared" si="37"/>
        <v>151</v>
      </c>
      <c r="F159" s="36">
        <v>97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5">
        <f t="shared" si="32"/>
        <v>0</v>
      </c>
      <c r="O159" s="5">
        <f t="shared" si="33"/>
        <v>0</v>
      </c>
      <c r="P159" s="25" t="s">
        <v>1799</v>
      </c>
      <c r="Q159" s="13"/>
      <c r="R159" s="13"/>
      <c r="S159" s="15"/>
      <c r="T159" s="13"/>
      <c r="U159" s="5">
        <v>1</v>
      </c>
      <c r="V159" s="5" t="str">
        <f t="shared" si="36"/>
        <v>Mana</v>
      </c>
      <c r="W159" t="s">
        <v>6</v>
      </c>
      <c r="X159">
        <v>6</v>
      </c>
      <c r="Y159" t="s">
        <v>1637</v>
      </c>
      <c r="Z159" t="s">
        <v>2091</v>
      </c>
      <c r="AE159" t="s">
        <v>130</v>
      </c>
      <c r="AG159">
        <v>33</v>
      </c>
      <c r="AJ159" t="s">
        <v>2378</v>
      </c>
    </row>
    <row r="160" spans="1:36" hidden="1">
      <c r="A160" t="str">
        <f t="shared" si="34"/>
        <v>Absorb</v>
      </c>
      <c r="B160" t="str">
        <f t="shared" si="35"/>
        <v>Absorb</v>
      </c>
      <c r="C160" s="5" t="s">
        <v>54</v>
      </c>
      <c r="D160" s="6"/>
      <c r="E160" s="5">
        <f t="shared" si="37"/>
        <v>152</v>
      </c>
      <c r="F160" s="36">
        <v>98</v>
      </c>
      <c r="G160" s="5">
        <v>15</v>
      </c>
      <c r="H160" s="5"/>
      <c r="I160" s="5"/>
      <c r="J160" s="5"/>
      <c r="K160" s="5"/>
      <c r="L160" s="5">
        <v>9</v>
      </c>
      <c r="M160" s="5">
        <v>0</v>
      </c>
      <c r="N160" s="5">
        <f t="shared" si="32"/>
        <v>0</v>
      </c>
      <c r="O160" s="5">
        <f t="shared" si="33"/>
        <v>0</v>
      </c>
      <c r="P160" s="25" t="s">
        <v>1800</v>
      </c>
      <c r="Q160" s="13"/>
      <c r="R160" s="13"/>
      <c r="S160" s="15"/>
      <c r="T160" s="13"/>
      <c r="U160" s="5">
        <v>1</v>
      </c>
      <c r="V160" s="5" t="str">
        <f t="shared" si="36"/>
        <v>Mana</v>
      </c>
      <c r="W160" t="s">
        <v>6</v>
      </c>
      <c r="X160">
        <v>6</v>
      </c>
      <c r="Y160" t="s">
        <v>1637</v>
      </c>
      <c r="Z160" t="s">
        <v>2091</v>
      </c>
      <c r="AE160" t="s">
        <v>54</v>
      </c>
      <c r="AG160">
        <v>25</v>
      </c>
      <c r="AJ160" t="s">
        <v>2378</v>
      </c>
    </row>
    <row r="161" spans="1:36" hidden="1">
      <c r="A161" t="str">
        <f t="shared" si="34"/>
        <v>Cure</v>
      </c>
      <c r="B161" t="str">
        <f t="shared" si="35"/>
        <v>Cure</v>
      </c>
      <c r="C161" s="5" t="s">
        <v>212</v>
      </c>
      <c r="D161" s="6"/>
      <c r="E161" s="5">
        <f t="shared" si="37"/>
        <v>153</v>
      </c>
      <c r="F161" s="36">
        <v>99</v>
      </c>
      <c r="G161" s="5">
        <v>15</v>
      </c>
      <c r="H161" s="5"/>
      <c r="I161" s="5"/>
      <c r="J161" s="5"/>
      <c r="K161" s="5"/>
      <c r="L161" s="5">
        <v>9</v>
      </c>
      <c r="M161" s="5" t="s">
        <v>1744</v>
      </c>
      <c r="N161" s="5" t="str">
        <f t="shared" si="32"/>
        <v xml:space="preserve"> Mana</v>
      </c>
      <c r="O161" s="5" t="str">
        <f t="shared" si="33"/>
        <v>0</v>
      </c>
      <c r="P161" s="25" t="s">
        <v>1577</v>
      </c>
      <c r="Q161" s="13"/>
      <c r="R161" s="13"/>
      <c r="S161" s="15"/>
      <c r="T161" s="13"/>
      <c r="U161" s="5" t="s">
        <v>1801</v>
      </c>
      <c r="V161" s="5" t="str">
        <f t="shared" si="36"/>
        <v>Mana</v>
      </c>
      <c r="W161" t="s">
        <v>6</v>
      </c>
      <c r="X161">
        <v>4</v>
      </c>
      <c r="Y161" t="s">
        <v>1637</v>
      </c>
      <c r="Z161" t="s">
        <v>2094</v>
      </c>
      <c r="AE161" t="s">
        <v>74</v>
      </c>
    </row>
    <row r="162" spans="1:36" hidden="1">
      <c r="A162" t="str">
        <f t="shared" si="34"/>
        <v>Defense</v>
      </c>
      <c r="B162" t="str">
        <f t="shared" si="35"/>
        <v>Defense</v>
      </c>
      <c r="C162" s="5" t="s">
        <v>115</v>
      </c>
      <c r="D162" s="6"/>
      <c r="E162" s="5">
        <f t="shared" si="37"/>
        <v>154</v>
      </c>
      <c r="F162" s="36" t="s">
        <v>1703</v>
      </c>
      <c r="G162" s="5">
        <v>30</v>
      </c>
      <c r="H162" s="5"/>
      <c r="I162" s="5"/>
      <c r="J162" s="5"/>
      <c r="K162" s="5"/>
      <c r="L162" s="5">
        <v>9</v>
      </c>
      <c r="M162" s="5" t="s">
        <v>1536</v>
      </c>
      <c r="N162" s="5" t="str">
        <f t="shared" si="32"/>
        <v>Def</v>
      </c>
      <c r="O162" s="5" t="str">
        <f t="shared" si="33"/>
        <v>2</v>
      </c>
      <c r="P162" s="25" t="s">
        <v>1802</v>
      </c>
      <c r="Q162" s="13"/>
      <c r="R162" s="13"/>
      <c r="S162" s="15"/>
      <c r="T162" s="13"/>
      <c r="U162" s="5" t="s">
        <v>1538</v>
      </c>
      <c r="V162" s="5" t="s">
        <v>7</v>
      </c>
      <c r="Y162" t="s">
        <v>1535</v>
      </c>
      <c r="Z162" t="s">
        <v>2092</v>
      </c>
      <c r="AG162">
        <v>80</v>
      </c>
    </row>
    <row r="163" spans="1:36" hidden="1">
      <c r="A163" t="str">
        <f t="shared" si="34"/>
        <v>Shell</v>
      </c>
      <c r="B163" t="str">
        <f t="shared" si="35"/>
        <v>Shell</v>
      </c>
      <c r="C163" s="5" t="s">
        <v>238</v>
      </c>
      <c r="D163" s="6"/>
      <c r="E163" s="5">
        <f t="shared" si="37"/>
        <v>155</v>
      </c>
      <c r="F163" s="36" t="s">
        <v>1803</v>
      </c>
      <c r="G163" s="5">
        <v>30</v>
      </c>
      <c r="H163" s="5"/>
      <c r="I163" s="5"/>
      <c r="J163" s="5"/>
      <c r="K163" s="5"/>
      <c r="L163" s="5">
        <v>9</v>
      </c>
      <c r="M163" s="5" t="s">
        <v>1536</v>
      </c>
      <c r="N163" s="5" t="str">
        <f t="shared" ref="N163:N196" si="38">IF(ISERR(LEFT(M163,FIND("+",M163,1)-2)),0,LEFT(M163,FIND("+",M163,1)-2))</f>
        <v>Def</v>
      </c>
      <c r="O163" s="5" t="str">
        <f t="shared" ref="O163:O196" si="39">IF(ISERR(RIGHT(M163,LEN(M163)-FIND("+",M163,1))),0,RIGHT(M163,LEN(M163)-FIND("+",M163,1)))</f>
        <v>2</v>
      </c>
      <c r="P163" s="25" t="s">
        <v>1802</v>
      </c>
      <c r="Q163" s="13"/>
      <c r="R163" s="13"/>
      <c r="S163" s="15"/>
      <c r="T163" s="13"/>
      <c r="U163" s="5" t="s">
        <v>1538</v>
      </c>
      <c r="V163" s="5" t="s">
        <v>7</v>
      </c>
      <c r="Y163" t="s">
        <v>1934</v>
      </c>
      <c r="Z163" t="s">
        <v>2092</v>
      </c>
      <c r="AE163" t="s">
        <v>2843</v>
      </c>
      <c r="AG163">
        <v>80</v>
      </c>
    </row>
    <row r="164" spans="1:36" hidden="1">
      <c r="A164" t="str">
        <f t="shared" si="34"/>
        <v>Mirror</v>
      </c>
      <c r="B164" t="str">
        <f t="shared" si="35"/>
        <v>Mirror</v>
      </c>
      <c r="C164" s="5" t="s">
        <v>208</v>
      </c>
      <c r="D164" s="6"/>
      <c r="E164" s="5">
        <f t="shared" si="37"/>
        <v>157</v>
      </c>
      <c r="F164" s="36" t="s">
        <v>1729</v>
      </c>
      <c r="G164" s="5">
        <v>15</v>
      </c>
      <c r="H164" s="5"/>
      <c r="I164" s="5"/>
      <c r="J164" s="5"/>
      <c r="K164" s="5"/>
      <c r="L164" s="5">
        <v>9</v>
      </c>
      <c r="M164" s="5" t="s">
        <v>1744</v>
      </c>
      <c r="N164" s="5" t="str">
        <f t="shared" si="38"/>
        <v xml:space="preserve"> Mana</v>
      </c>
      <c r="O164" s="5" t="str">
        <f t="shared" si="39"/>
        <v>0</v>
      </c>
      <c r="P164" s="25" t="s">
        <v>1804</v>
      </c>
      <c r="Q164" s="13"/>
      <c r="R164" s="13"/>
      <c r="S164" s="15"/>
      <c r="T164" s="13"/>
      <c r="U164" s="5" t="s">
        <v>1801</v>
      </c>
      <c r="V164" s="5" t="s">
        <v>6</v>
      </c>
      <c r="Y164" t="s">
        <v>1535</v>
      </c>
      <c r="Z164" t="s">
        <v>2098</v>
      </c>
    </row>
    <row r="165" spans="1:36" hidden="1">
      <c r="A165" t="str">
        <f t="shared" si="34"/>
        <v>Riposte</v>
      </c>
      <c r="B165" t="s">
        <v>2798</v>
      </c>
      <c r="C165" s="5" t="s">
        <v>2798</v>
      </c>
      <c r="D165" s="6"/>
      <c r="E165" s="5">
        <f t="shared" si="37"/>
        <v>158</v>
      </c>
      <c r="F165" s="36" t="s">
        <v>1508</v>
      </c>
      <c r="G165" s="5">
        <v>30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1805</v>
      </c>
      <c r="Q165" s="13"/>
      <c r="R165" s="13"/>
      <c r="S165" s="15"/>
      <c r="T165" s="13"/>
      <c r="U165" s="5">
        <v>1</v>
      </c>
      <c r="V165" s="5" t="str">
        <f t="shared" ref="V165:V177" si="40">W165</f>
        <v>Str</v>
      </c>
      <c r="W165" t="s">
        <v>4</v>
      </c>
      <c r="X165">
        <v>4</v>
      </c>
      <c r="Y165" t="s">
        <v>2126</v>
      </c>
      <c r="Z165" t="s">
        <v>121</v>
      </c>
      <c r="AE165" t="s">
        <v>2846</v>
      </c>
      <c r="AJ165" t="s">
        <v>2151</v>
      </c>
    </row>
    <row r="166" spans="1:36" hidden="1">
      <c r="A166" t="str">
        <f t="shared" si="34"/>
        <v>Backlash</v>
      </c>
      <c r="B166" t="s">
        <v>2150</v>
      </c>
      <c r="C166" s="5" t="s">
        <v>2150</v>
      </c>
      <c r="D166" s="6"/>
      <c r="E166" s="5"/>
      <c r="F166" s="36"/>
      <c r="G166" s="5">
        <v>30</v>
      </c>
      <c r="H166" s="5"/>
      <c r="I166" s="5"/>
      <c r="J166" s="5"/>
      <c r="K166" s="5"/>
      <c r="L166" s="5"/>
      <c r="M166" s="5"/>
      <c r="N166" s="5"/>
      <c r="O166" s="5"/>
      <c r="P166" s="25"/>
      <c r="Q166" s="13"/>
      <c r="R166" s="13"/>
      <c r="S166" s="15"/>
      <c r="T166" s="13"/>
      <c r="U166" s="5"/>
      <c r="V166" s="5" t="s">
        <v>6</v>
      </c>
      <c r="W166" t="s">
        <v>6</v>
      </c>
      <c r="X166">
        <v>3</v>
      </c>
      <c r="Y166" t="s">
        <v>1637</v>
      </c>
      <c r="Z166" t="s">
        <v>121</v>
      </c>
      <c r="AA166" t="s">
        <v>241</v>
      </c>
      <c r="AE166" t="s">
        <v>2846</v>
      </c>
    </row>
    <row r="167" spans="1:36" hidden="1">
      <c r="A167" t="str">
        <f t="shared" si="34"/>
        <v>Burning</v>
      </c>
      <c r="B167" t="str">
        <f t="shared" si="35"/>
        <v>Burning</v>
      </c>
      <c r="C167" s="5" t="s">
        <v>154</v>
      </c>
      <c r="D167" s="6"/>
      <c r="E167" s="5">
        <f t="shared" si="37"/>
        <v>159</v>
      </c>
      <c r="F167" s="36" t="s">
        <v>1739</v>
      </c>
      <c r="G167" s="5">
        <v>30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1806</v>
      </c>
      <c r="Q167" s="13"/>
      <c r="R167" s="13"/>
      <c r="S167" s="15"/>
      <c r="T167" s="13"/>
      <c r="U167" s="5">
        <v>1</v>
      </c>
      <c r="V167" s="5" t="s">
        <v>7</v>
      </c>
      <c r="W167" t="s">
        <v>6</v>
      </c>
      <c r="X167">
        <v>3</v>
      </c>
      <c r="Y167" t="s">
        <v>2126</v>
      </c>
      <c r="Z167" t="s">
        <v>121</v>
      </c>
      <c r="AA167" t="s">
        <v>159</v>
      </c>
      <c r="AE167" t="s">
        <v>2846</v>
      </c>
    </row>
    <row r="168" spans="1:36" hidden="1">
      <c r="A168" t="str">
        <f t="shared" si="34"/>
        <v>2-Swords</v>
      </c>
      <c r="B168" t="str">
        <f t="shared" si="35"/>
        <v>2-Swords</v>
      </c>
      <c r="C168" s="5" t="s">
        <v>428</v>
      </c>
      <c r="D168" s="6"/>
      <c r="E168" s="5">
        <f t="shared" si="37"/>
        <v>160</v>
      </c>
      <c r="F168" s="36" t="s">
        <v>1476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1790</v>
      </c>
      <c r="Q168" s="13"/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8</v>
      </c>
      <c r="Y168" t="s">
        <v>2126</v>
      </c>
      <c r="Z168" t="s">
        <v>2091</v>
      </c>
      <c r="AF168">
        <v>2</v>
      </c>
    </row>
    <row r="169" spans="1:36" hidden="1">
      <c r="A169" t="str">
        <f t="shared" si="34"/>
        <v>2-Tusks</v>
      </c>
      <c r="B169" t="str">
        <f t="shared" si="35"/>
        <v>2-Tusks</v>
      </c>
      <c r="C169" s="5" t="s">
        <v>383</v>
      </c>
      <c r="D169" s="6"/>
      <c r="E169" s="5">
        <f t="shared" si="37"/>
        <v>161</v>
      </c>
      <c r="F169" s="36" t="s">
        <v>1447</v>
      </c>
      <c r="G169" s="5">
        <v>15</v>
      </c>
      <c r="H169" s="5"/>
      <c r="I169" s="5"/>
      <c r="J169" s="5"/>
      <c r="K169" s="5"/>
      <c r="L169" s="5">
        <v>9</v>
      </c>
      <c r="M169" s="5">
        <v>0</v>
      </c>
      <c r="N169" s="5">
        <f t="shared" si="38"/>
        <v>0</v>
      </c>
      <c r="O169" s="5">
        <f t="shared" si="39"/>
        <v>0</v>
      </c>
      <c r="P169" s="25" t="s">
        <v>1790</v>
      </c>
      <c r="Q169" s="13"/>
      <c r="R169" s="13"/>
      <c r="S169" s="15"/>
      <c r="T169" s="13"/>
      <c r="U169" s="5">
        <v>1</v>
      </c>
      <c r="V169" s="5" t="str">
        <f t="shared" si="40"/>
        <v>Str</v>
      </c>
      <c r="W169" t="s">
        <v>4</v>
      </c>
      <c r="X169">
        <v>8</v>
      </c>
      <c r="Y169" t="s">
        <v>2126</v>
      </c>
      <c r="Z169" t="s">
        <v>2091</v>
      </c>
      <c r="AF169">
        <v>2</v>
      </c>
    </row>
    <row r="170" spans="1:36" hidden="1">
      <c r="A170" t="str">
        <f t="shared" si="34"/>
        <v>3-Heads</v>
      </c>
      <c r="B170" t="str">
        <f t="shared" si="35"/>
        <v>3-Heads</v>
      </c>
      <c r="C170" s="5" t="s">
        <v>412</v>
      </c>
      <c r="D170" s="6"/>
      <c r="E170" s="5">
        <f t="shared" si="37"/>
        <v>162</v>
      </c>
      <c r="F170" s="36" t="s">
        <v>1808</v>
      </c>
      <c r="G170" s="5">
        <v>15</v>
      </c>
      <c r="H170" s="5"/>
      <c r="I170" s="5"/>
      <c r="J170" s="5"/>
      <c r="K170" s="5"/>
      <c r="L170" s="5">
        <v>9</v>
      </c>
      <c r="M170" s="5">
        <v>0</v>
      </c>
      <c r="N170" s="5">
        <f t="shared" si="38"/>
        <v>0</v>
      </c>
      <c r="O170" s="5">
        <f t="shared" si="39"/>
        <v>0</v>
      </c>
      <c r="P170" s="25" t="s">
        <v>1810</v>
      </c>
      <c r="Q170" s="13" t="s">
        <v>1795</v>
      </c>
      <c r="R170" s="13"/>
      <c r="S170" s="15"/>
      <c r="T170" s="13"/>
      <c r="U170" s="5">
        <v>1</v>
      </c>
      <c r="V170" s="5" t="str">
        <f t="shared" si="40"/>
        <v>Str</v>
      </c>
      <c r="W170" t="s">
        <v>4</v>
      </c>
      <c r="X170">
        <v>6</v>
      </c>
      <c r="Y170" t="s">
        <v>2126</v>
      </c>
      <c r="Z170" t="s">
        <v>2091</v>
      </c>
      <c r="AF170">
        <v>3</v>
      </c>
    </row>
    <row r="171" spans="1:36" hidden="1">
      <c r="A171" t="str">
        <f t="shared" si="34"/>
        <v>3-Horns</v>
      </c>
      <c r="B171" t="str">
        <f t="shared" si="35"/>
        <v>3-Horns</v>
      </c>
      <c r="C171" s="5" t="s">
        <v>325</v>
      </c>
      <c r="D171" s="6"/>
      <c r="E171" s="5">
        <f t="shared" si="37"/>
        <v>163</v>
      </c>
      <c r="F171" s="36" t="s">
        <v>1556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8"/>
        <v>0</v>
      </c>
      <c r="O171" s="5">
        <f t="shared" si="39"/>
        <v>0</v>
      </c>
      <c r="P171" s="25" t="s">
        <v>1811</v>
      </c>
      <c r="Q171" s="13" t="s">
        <v>1795</v>
      </c>
      <c r="R171" s="13"/>
      <c r="S171" s="15"/>
      <c r="T171" s="13"/>
      <c r="U171" s="5">
        <v>1</v>
      </c>
      <c r="V171" s="5" t="str">
        <f t="shared" si="40"/>
        <v>Str</v>
      </c>
      <c r="W171" t="s">
        <v>4</v>
      </c>
      <c r="X171">
        <v>8</v>
      </c>
      <c r="Y171" t="s">
        <v>2126</v>
      </c>
      <c r="Z171" t="s">
        <v>2091</v>
      </c>
      <c r="AF171">
        <v>3</v>
      </c>
    </row>
    <row r="172" spans="1:36" hidden="1">
      <c r="A172" t="str">
        <f t="shared" si="34"/>
        <v>6-Arms</v>
      </c>
      <c r="B172" t="str">
        <f t="shared" si="35"/>
        <v>6-Arms</v>
      </c>
      <c r="C172" s="5" t="s">
        <v>456</v>
      </c>
      <c r="D172" s="6"/>
      <c r="E172" s="5">
        <f t="shared" si="37"/>
        <v>164</v>
      </c>
      <c r="F172" s="36" t="s">
        <v>1601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38"/>
        <v>0</v>
      </c>
      <c r="O172" s="5">
        <f t="shared" si="39"/>
        <v>0</v>
      </c>
      <c r="P172" s="25" t="s">
        <v>1813</v>
      </c>
      <c r="Q172" s="13"/>
      <c r="R172" s="13"/>
      <c r="S172" s="15"/>
      <c r="T172" s="13"/>
      <c r="U172" s="5">
        <v>1</v>
      </c>
      <c r="V172" s="5" t="str">
        <f t="shared" si="40"/>
        <v>Str</v>
      </c>
      <c r="W172" t="s">
        <v>4</v>
      </c>
      <c r="X172">
        <v>5</v>
      </c>
      <c r="Y172" t="s">
        <v>2126</v>
      </c>
      <c r="Z172" t="s">
        <v>2091</v>
      </c>
      <c r="AF172">
        <v>6</v>
      </c>
    </row>
    <row r="173" spans="1:36" hidden="1">
      <c r="A173" t="str">
        <f t="shared" si="34"/>
        <v>Critical</v>
      </c>
      <c r="B173" t="str">
        <f t="shared" si="35"/>
        <v>Critical</v>
      </c>
      <c r="C173" s="5" t="s">
        <v>126</v>
      </c>
      <c r="D173" s="6"/>
      <c r="E173" s="5">
        <f t="shared" si="37"/>
        <v>165</v>
      </c>
      <c r="F173" s="36" t="s">
        <v>1681</v>
      </c>
      <c r="G173" s="5">
        <v>10</v>
      </c>
      <c r="H173" s="5"/>
      <c r="I173" s="5"/>
      <c r="J173" s="5"/>
      <c r="K173" s="5"/>
      <c r="L173" s="5">
        <v>9</v>
      </c>
      <c r="M173" s="5">
        <v>0</v>
      </c>
      <c r="N173" s="5">
        <f t="shared" si="38"/>
        <v>0</v>
      </c>
      <c r="O173" s="5">
        <f t="shared" si="39"/>
        <v>0</v>
      </c>
      <c r="P173" s="25" t="s">
        <v>1815</v>
      </c>
      <c r="Q173" s="13"/>
      <c r="R173" s="13"/>
      <c r="S173" s="15"/>
      <c r="T173" s="13"/>
      <c r="U173" s="5">
        <v>1</v>
      </c>
      <c r="V173" s="5" t="str">
        <f t="shared" si="40"/>
        <v>Str</v>
      </c>
      <c r="W173" t="s">
        <v>4</v>
      </c>
      <c r="X173">
        <v>8</v>
      </c>
      <c r="Y173" t="s">
        <v>2126</v>
      </c>
      <c r="Z173" t="s">
        <v>2091</v>
      </c>
      <c r="AE173" t="s">
        <v>126</v>
      </c>
    </row>
    <row r="174" spans="1:36" hidden="1">
      <c r="A174" t="str">
        <f t="shared" si="34"/>
        <v>Honey</v>
      </c>
      <c r="B174" t="str">
        <f t="shared" si="35"/>
        <v>Honey</v>
      </c>
      <c r="C174" s="5" t="s">
        <v>421</v>
      </c>
      <c r="D174" s="6"/>
      <c r="E174" s="5">
        <f t="shared" si="37"/>
        <v>167</v>
      </c>
      <c r="F174" s="36" t="s">
        <v>1816</v>
      </c>
      <c r="G174" s="5">
        <v>10</v>
      </c>
      <c r="H174" s="5"/>
      <c r="I174" s="5"/>
      <c r="J174" s="5"/>
      <c r="K174" s="5"/>
      <c r="L174" s="5">
        <v>9</v>
      </c>
      <c r="M174" s="5" t="s">
        <v>1744</v>
      </c>
      <c r="N174" s="5" t="str">
        <f t="shared" si="38"/>
        <v xml:space="preserve"> Mana</v>
      </c>
      <c r="O174" s="5" t="str">
        <f t="shared" si="39"/>
        <v>0</v>
      </c>
      <c r="P174" s="25" t="s">
        <v>1577</v>
      </c>
      <c r="Q174" s="13"/>
      <c r="R174" s="13"/>
      <c r="S174" s="15"/>
      <c r="T174" s="13"/>
      <c r="U174" s="5" t="s">
        <v>1801</v>
      </c>
      <c r="V174" s="5" t="str">
        <f t="shared" si="40"/>
        <v>Mana</v>
      </c>
      <c r="W174" t="s">
        <v>6</v>
      </c>
      <c r="X174">
        <v>4</v>
      </c>
      <c r="Y174" t="s">
        <v>1637</v>
      </c>
      <c r="Z174" t="s">
        <v>2094</v>
      </c>
      <c r="AE174" t="s">
        <v>74</v>
      </c>
    </row>
    <row r="175" spans="1:36" hidden="1">
      <c r="A175" t="str">
        <f t="shared" si="34"/>
        <v>Heal</v>
      </c>
      <c r="B175" t="str">
        <f t="shared" si="35"/>
        <v>Heal</v>
      </c>
      <c r="C175" s="5" t="s">
        <v>74</v>
      </c>
      <c r="D175" s="6"/>
      <c r="E175" s="5">
        <f t="shared" si="37"/>
        <v>168</v>
      </c>
      <c r="F175" s="36" t="s">
        <v>1666</v>
      </c>
      <c r="G175" s="5">
        <v>10</v>
      </c>
      <c r="H175" s="5"/>
      <c r="I175" s="5"/>
      <c r="J175" s="5"/>
      <c r="K175" s="5"/>
      <c r="L175" s="5">
        <v>9</v>
      </c>
      <c r="M175" s="5" t="s">
        <v>1744</v>
      </c>
      <c r="N175" s="5" t="str">
        <f t="shared" si="38"/>
        <v xml:space="preserve"> Mana</v>
      </c>
      <c r="O175" s="5" t="str">
        <f t="shared" si="39"/>
        <v>0</v>
      </c>
      <c r="P175" s="25" t="s">
        <v>1577</v>
      </c>
      <c r="Q175" s="13"/>
      <c r="R175" s="13"/>
      <c r="S175" s="15"/>
      <c r="T175" s="13"/>
      <c r="U175" s="5" t="s">
        <v>1801</v>
      </c>
      <c r="V175" s="5" t="str">
        <f t="shared" si="40"/>
        <v>Mana</v>
      </c>
      <c r="W175" t="s">
        <v>6</v>
      </c>
      <c r="X175">
        <v>4</v>
      </c>
      <c r="Y175" t="s">
        <v>1637</v>
      </c>
      <c r="Z175" t="s">
        <v>2094</v>
      </c>
      <c r="AD175" t="s">
        <v>2345</v>
      </c>
      <c r="AE175" t="s">
        <v>74</v>
      </c>
      <c r="AJ175" t="s">
        <v>2671</v>
      </c>
    </row>
    <row r="176" spans="1:36" hidden="1">
      <c r="A176" t="str">
        <f t="shared" si="34"/>
        <v>Life</v>
      </c>
      <c r="B176" t="s">
        <v>75</v>
      </c>
      <c r="C176" s="5" t="s">
        <v>75</v>
      </c>
      <c r="D176" s="6" t="s">
        <v>1554</v>
      </c>
      <c r="E176" s="5">
        <f t="shared" si="37"/>
        <v>169</v>
      </c>
      <c r="F176" s="36" t="s">
        <v>1812</v>
      </c>
      <c r="G176" s="5">
        <v>3</v>
      </c>
      <c r="H176" s="5"/>
      <c r="I176" s="5"/>
      <c r="J176" s="5"/>
      <c r="K176" s="5"/>
      <c r="L176" s="5">
        <v>9</v>
      </c>
      <c r="M176" s="5" t="s">
        <v>1744</v>
      </c>
      <c r="N176" s="5" t="str">
        <f t="shared" si="38"/>
        <v xml:space="preserve"> Mana</v>
      </c>
      <c r="O176" s="5" t="str">
        <f t="shared" si="39"/>
        <v>0</v>
      </c>
      <c r="P176" s="25" t="s">
        <v>1817</v>
      </c>
      <c r="Q176" s="13"/>
      <c r="R176" s="13"/>
      <c r="S176" s="15"/>
      <c r="T176" s="13"/>
      <c r="U176" s="5" t="s">
        <v>1801</v>
      </c>
      <c r="V176" s="5" t="str">
        <f t="shared" si="40"/>
        <v>Mana</v>
      </c>
      <c r="W176" t="s">
        <v>6</v>
      </c>
      <c r="X176">
        <v>6</v>
      </c>
      <c r="Y176" t="s">
        <v>1637</v>
      </c>
      <c r="Z176" t="s">
        <v>2094</v>
      </c>
      <c r="AD176" t="s">
        <v>2344</v>
      </c>
      <c r="AE176" t="s">
        <v>74</v>
      </c>
      <c r="AJ176" t="s">
        <v>2148</v>
      </c>
    </row>
    <row r="177" spans="1:36" hidden="1">
      <c r="A177" t="str">
        <f t="shared" si="34"/>
        <v>W-Kick</v>
      </c>
      <c r="B177" t="str">
        <f t="shared" ref="B177:B210" si="41">C177&amp;D177</f>
        <v>W-Kick</v>
      </c>
      <c r="C177" s="5" t="s">
        <v>402</v>
      </c>
      <c r="D177" s="6"/>
      <c r="E177" s="5">
        <f t="shared" si="37"/>
        <v>170</v>
      </c>
      <c r="F177" s="36" t="s">
        <v>1697</v>
      </c>
      <c r="G177" s="5">
        <v>15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1790</v>
      </c>
      <c r="Q177" s="13"/>
      <c r="R177" s="13"/>
      <c r="S177" s="15"/>
      <c r="T177" s="13"/>
      <c r="U177" s="5">
        <v>1</v>
      </c>
      <c r="V177" s="5" t="str">
        <f t="shared" si="40"/>
        <v>Str</v>
      </c>
      <c r="W177" t="s">
        <v>4</v>
      </c>
      <c r="X177">
        <v>8</v>
      </c>
      <c r="Y177" t="s">
        <v>2126</v>
      </c>
      <c r="Z177" t="s">
        <v>2091</v>
      </c>
      <c r="AF177">
        <v>2</v>
      </c>
    </row>
    <row r="178" spans="1:36" hidden="1">
      <c r="A178" t="str">
        <f t="shared" si="34"/>
        <v>ParaNail</v>
      </c>
      <c r="B178" t="str">
        <f t="shared" si="41"/>
        <v>ParaNail</v>
      </c>
      <c r="C178" s="5" t="s">
        <v>189</v>
      </c>
      <c r="D178" s="6"/>
      <c r="E178" s="5">
        <f t="shared" si="37"/>
        <v>171</v>
      </c>
      <c r="F178" s="36" t="s">
        <v>1807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1820</v>
      </c>
      <c r="Q178" s="13"/>
      <c r="R178" s="13"/>
      <c r="S178" s="15"/>
      <c r="T178" s="13"/>
      <c r="U178" s="5">
        <v>1</v>
      </c>
      <c r="V178" s="5" t="s">
        <v>4</v>
      </c>
      <c r="W178" t="s">
        <v>4</v>
      </c>
      <c r="X178">
        <v>6</v>
      </c>
      <c r="Y178" t="s">
        <v>2126</v>
      </c>
      <c r="Z178" t="s">
        <v>2091</v>
      </c>
      <c r="AD178" t="s">
        <v>1680</v>
      </c>
      <c r="AJ178" t="s">
        <v>2404</v>
      </c>
    </row>
    <row r="179" spans="1:36" hidden="1">
      <c r="A179" t="str">
        <f t="shared" si="34"/>
        <v>Wind Up</v>
      </c>
      <c r="B179" t="str">
        <f t="shared" si="41"/>
        <v>Wind Up</v>
      </c>
      <c r="C179" s="5" t="s">
        <v>65</v>
      </c>
      <c r="D179" s="6"/>
      <c r="E179" s="5">
        <f t="shared" si="37"/>
        <v>172</v>
      </c>
      <c r="F179" s="36" t="s">
        <v>1821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1820</v>
      </c>
      <c r="Q179" s="13"/>
      <c r="R179" s="13"/>
      <c r="S179" s="15"/>
      <c r="T179" s="13"/>
      <c r="U179" s="5">
        <v>1</v>
      </c>
      <c r="V179" s="5" t="s">
        <v>5</v>
      </c>
      <c r="W179" t="s">
        <v>4</v>
      </c>
      <c r="X179">
        <v>6</v>
      </c>
      <c r="Y179" t="s">
        <v>2126</v>
      </c>
      <c r="Z179" t="s">
        <v>2091</v>
      </c>
      <c r="AD179" t="s">
        <v>2803</v>
      </c>
      <c r="AG179">
        <v>50</v>
      </c>
      <c r="AJ179" t="s">
        <v>2670</v>
      </c>
    </row>
    <row r="180" spans="1:36" hidden="1">
      <c r="A180" t="str">
        <f t="shared" si="34"/>
        <v>Constrict</v>
      </c>
      <c r="B180" t="str">
        <f t="shared" si="41"/>
        <v>Constrict</v>
      </c>
      <c r="C180" s="5" t="s">
        <v>2756</v>
      </c>
      <c r="D180" s="6"/>
      <c r="E180" s="5">
        <f t="shared" si="37"/>
        <v>173</v>
      </c>
      <c r="F180" s="36" t="s">
        <v>1822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1820</v>
      </c>
      <c r="Q180" s="13"/>
      <c r="R180" s="13"/>
      <c r="S180" s="15"/>
      <c r="T180" s="13"/>
      <c r="U180" s="5">
        <v>1</v>
      </c>
      <c r="V180" s="5" t="s">
        <v>5</v>
      </c>
      <c r="W180" t="s">
        <v>4</v>
      </c>
      <c r="X180">
        <v>6</v>
      </c>
      <c r="Y180" t="s">
        <v>2126</v>
      </c>
      <c r="Z180" t="s">
        <v>2091</v>
      </c>
      <c r="AD180" t="s">
        <v>1680</v>
      </c>
      <c r="AJ180" t="s">
        <v>2757</v>
      </c>
    </row>
    <row r="181" spans="1:36" hidden="1">
      <c r="A181" t="str">
        <f t="shared" si="34"/>
        <v>Breath</v>
      </c>
      <c r="B181" t="str">
        <f t="shared" si="41"/>
        <v>Breath</v>
      </c>
      <c r="C181" s="5" t="s">
        <v>394</v>
      </c>
      <c r="D181" s="6"/>
      <c r="E181" s="5">
        <f t="shared" si="37"/>
        <v>174</v>
      </c>
      <c r="F181" s="36" t="s">
        <v>1823</v>
      </c>
      <c r="G181" s="5">
        <v>20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1820</v>
      </c>
      <c r="Q181" s="13"/>
      <c r="R181" s="13"/>
      <c r="S181" s="15"/>
      <c r="T181" s="13"/>
      <c r="U181" s="5">
        <v>1</v>
      </c>
      <c r="V181" s="5" t="s">
        <v>6</v>
      </c>
      <c r="W181" t="s">
        <v>6</v>
      </c>
      <c r="X181">
        <v>6</v>
      </c>
      <c r="Y181" t="s">
        <v>1637</v>
      </c>
      <c r="Z181" t="s">
        <v>2091</v>
      </c>
      <c r="AA181" t="s">
        <v>159</v>
      </c>
      <c r="AD181" t="s">
        <v>1680</v>
      </c>
      <c r="AJ181" t="s">
        <v>2681</v>
      </c>
    </row>
    <row r="182" spans="1:36" hidden="1">
      <c r="A182" t="str">
        <f t="shared" si="34"/>
        <v>Venom</v>
      </c>
      <c r="B182" t="str">
        <f t="shared" si="41"/>
        <v>Venom</v>
      </c>
      <c r="C182" s="5" t="s">
        <v>2667</v>
      </c>
      <c r="D182" s="6"/>
      <c r="E182" s="5">
        <f t="shared" si="37"/>
        <v>175</v>
      </c>
      <c r="F182" s="36" t="s">
        <v>1677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1825</v>
      </c>
      <c r="Q182" s="13"/>
      <c r="R182" s="13"/>
      <c r="S182" s="15"/>
      <c r="T182" s="13"/>
      <c r="U182" s="5">
        <v>1</v>
      </c>
      <c r="V182" s="5" t="s">
        <v>6</v>
      </c>
      <c r="W182" t="s">
        <v>4</v>
      </c>
      <c r="X182">
        <v>6</v>
      </c>
      <c r="Y182" t="s">
        <v>2126</v>
      </c>
      <c r="Z182" t="s">
        <v>2091</v>
      </c>
      <c r="AD182" t="s">
        <v>20</v>
      </c>
      <c r="AJ182" t="s">
        <v>2404</v>
      </c>
    </row>
    <row r="183" spans="1:36" hidden="1">
      <c r="A183" t="str">
        <f t="shared" si="34"/>
        <v>Toxin</v>
      </c>
      <c r="B183" t="str">
        <f t="shared" si="41"/>
        <v>Toxin</v>
      </c>
      <c r="C183" s="5" t="s">
        <v>2723</v>
      </c>
      <c r="D183" s="6"/>
      <c r="E183" s="5"/>
      <c r="F183" s="36"/>
      <c r="G183" s="5">
        <v>20</v>
      </c>
      <c r="H183" s="5"/>
      <c r="I183" s="5"/>
      <c r="J183" s="5"/>
      <c r="K183" s="5"/>
      <c r="L183" s="5">
        <v>9</v>
      </c>
      <c r="M183" s="5">
        <v>0</v>
      </c>
      <c r="N183" s="5">
        <f t="shared" si="38"/>
        <v>0</v>
      </c>
      <c r="O183" s="5">
        <f t="shared" si="39"/>
        <v>0</v>
      </c>
      <c r="P183" s="25" t="s">
        <v>1825</v>
      </c>
      <c r="Q183" s="13"/>
      <c r="R183" s="13"/>
      <c r="S183" s="15"/>
      <c r="T183" s="13"/>
      <c r="U183" s="5">
        <v>1</v>
      </c>
      <c r="V183" s="5" t="s">
        <v>6</v>
      </c>
      <c r="W183" t="s">
        <v>6</v>
      </c>
      <c r="X183">
        <v>6</v>
      </c>
      <c r="Y183" t="s">
        <v>2126</v>
      </c>
      <c r="Z183" t="s">
        <v>2091</v>
      </c>
      <c r="AA183" t="s">
        <v>20</v>
      </c>
      <c r="AD183" t="s">
        <v>20</v>
      </c>
      <c r="AJ183" t="s">
        <v>2724</v>
      </c>
    </row>
    <row r="184" spans="1:36" hidden="1">
      <c r="A184" t="str">
        <f t="shared" si="34"/>
        <v>P-Skin</v>
      </c>
      <c r="B184" t="str">
        <f t="shared" si="41"/>
        <v>P-Skin</v>
      </c>
      <c r="C184" s="5" t="s">
        <v>138</v>
      </c>
      <c r="D184" s="6"/>
      <c r="E184" s="5">
        <f t="shared" ref="E184:E217" si="42">HEX2DEC(F184)</f>
        <v>177</v>
      </c>
      <c r="F184" s="36" t="s">
        <v>1663</v>
      </c>
      <c r="G184" s="5">
        <v>30</v>
      </c>
      <c r="H184" s="5"/>
      <c r="I184" s="5"/>
      <c r="J184" s="5"/>
      <c r="K184" s="5"/>
      <c r="L184" s="5">
        <v>9</v>
      </c>
      <c r="M184" s="5">
        <v>0</v>
      </c>
      <c r="N184" s="5">
        <f t="shared" si="38"/>
        <v>0</v>
      </c>
      <c r="O184" s="5">
        <f t="shared" si="39"/>
        <v>0</v>
      </c>
      <c r="P184" s="25" t="s">
        <v>1826</v>
      </c>
      <c r="Q184" s="13"/>
      <c r="R184" s="13"/>
      <c r="S184" s="15"/>
      <c r="T184" s="13"/>
      <c r="U184" s="5">
        <v>1</v>
      </c>
      <c r="V184" s="5" t="s">
        <v>7</v>
      </c>
      <c r="W184" t="s">
        <v>2137</v>
      </c>
      <c r="Y184" t="s">
        <v>2126</v>
      </c>
      <c r="Z184" t="s">
        <v>121</v>
      </c>
      <c r="AA184" t="s">
        <v>20</v>
      </c>
      <c r="AD184" t="s">
        <v>20</v>
      </c>
      <c r="AE184" t="s">
        <v>2846</v>
      </c>
    </row>
    <row r="185" spans="1:36" hidden="1">
      <c r="A185" t="str">
        <f t="shared" si="34"/>
        <v>ParaSkin</v>
      </c>
      <c r="B185" t="str">
        <f t="shared" si="41"/>
        <v>ParaSkin</v>
      </c>
      <c r="C185" s="5" t="s">
        <v>268</v>
      </c>
      <c r="D185" s="6"/>
      <c r="E185" s="5">
        <f t="shared" si="42"/>
        <v>178</v>
      </c>
      <c r="F185" s="36" t="s">
        <v>1827</v>
      </c>
      <c r="G185" s="5">
        <v>30</v>
      </c>
      <c r="H185" s="5"/>
      <c r="I185" s="5"/>
      <c r="J185" s="5"/>
      <c r="K185" s="5"/>
      <c r="L185" s="5">
        <v>9</v>
      </c>
      <c r="M185" s="5">
        <v>0</v>
      </c>
      <c r="N185" s="5">
        <f t="shared" si="38"/>
        <v>0</v>
      </c>
      <c r="O185" s="5">
        <f t="shared" si="39"/>
        <v>0</v>
      </c>
      <c r="P185" s="25" t="s">
        <v>1828</v>
      </c>
      <c r="Q185" s="13"/>
      <c r="R185" s="13"/>
      <c r="S185" s="15"/>
      <c r="T185" s="13"/>
      <c r="U185" s="5">
        <v>1</v>
      </c>
      <c r="V185" s="5" t="s">
        <v>7</v>
      </c>
      <c r="W185" t="s">
        <v>2137</v>
      </c>
      <c r="Y185" t="s">
        <v>2126</v>
      </c>
      <c r="Z185" t="s">
        <v>121</v>
      </c>
      <c r="AA185" t="s">
        <v>1894</v>
      </c>
      <c r="AD185" t="s">
        <v>1680</v>
      </c>
      <c r="AE185" t="s">
        <v>2846</v>
      </c>
    </row>
    <row r="186" spans="1:36" hidden="1">
      <c r="A186" t="str">
        <f t="shared" si="34"/>
        <v>Petrify</v>
      </c>
      <c r="B186" t="str">
        <f t="shared" si="41"/>
        <v>Petrify</v>
      </c>
      <c r="C186" s="5" t="s">
        <v>361</v>
      </c>
      <c r="D186" s="6"/>
      <c r="E186" s="5">
        <f t="shared" si="42"/>
        <v>179</v>
      </c>
      <c r="F186" s="36" t="s">
        <v>1783</v>
      </c>
      <c r="G186" s="5">
        <v>20</v>
      </c>
      <c r="H186" s="5"/>
      <c r="I186" s="5"/>
      <c r="J186" s="5"/>
      <c r="K186" s="5"/>
      <c r="L186" s="5">
        <v>9</v>
      </c>
      <c r="M186" s="5">
        <v>0</v>
      </c>
      <c r="N186" s="5">
        <f t="shared" si="38"/>
        <v>0</v>
      </c>
      <c r="O186" s="5">
        <f t="shared" si="39"/>
        <v>0</v>
      </c>
      <c r="P186" s="25" t="s">
        <v>1829</v>
      </c>
      <c r="Q186" s="13"/>
      <c r="R186" s="13"/>
      <c r="S186" s="15"/>
      <c r="T186" s="13"/>
      <c r="U186" s="5">
        <v>1</v>
      </c>
      <c r="V186" s="5" t="s">
        <v>6</v>
      </c>
      <c r="W186" t="s">
        <v>2137</v>
      </c>
      <c r="Y186" t="s">
        <v>2126</v>
      </c>
      <c r="Z186" t="s">
        <v>2091</v>
      </c>
      <c r="AD186" t="s">
        <v>480</v>
      </c>
    </row>
    <row r="187" spans="1:36" hidden="1">
      <c r="A187" t="str">
        <f t="shared" si="34"/>
        <v>StonSkin</v>
      </c>
      <c r="B187" t="str">
        <f t="shared" si="41"/>
        <v>StonSkin</v>
      </c>
      <c r="C187" s="5" t="s">
        <v>362</v>
      </c>
      <c r="D187" s="6"/>
      <c r="E187" s="5">
        <f t="shared" si="42"/>
        <v>180</v>
      </c>
      <c r="F187" s="36" t="s">
        <v>1798</v>
      </c>
      <c r="G187" s="5">
        <v>30</v>
      </c>
      <c r="H187" s="5"/>
      <c r="I187" s="5"/>
      <c r="J187" s="5"/>
      <c r="K187" s="5"/>
      <c r="L187" s="5">
        <v>9</v>
      </c>
      <c r="M187" s="5">
        <v>0</v>
      </c>
      <c r="N187" s="5">
        <f t="shared" si="38"/>
        <v>0</v>
      </c>
      <c r="O187" s="5">
        <f t="shared" si="39"/>
        <v>0</v>
      </c>
      <c r="P187" s="25" t="s">
        <v>1830</v>
      </c>
      <c r="Q187" s="13"/>
      <c r="R187" s="13"/>
      <c r="S187" s="15"/>
      <c r="T187" s="13"/>
      <c r="U187" s="5">
        <v>1</v>
      </c>
      <c r="V187" s="5" t="s">
        <v>7</v>
      </c>
      <c r="W187" t="s">
        <v>2137</v>
      </c>
      <c r="Y187" t="s">
        <v>2126</v>
      </c>
      <c r="Z187" t="s">
        <v>121</v>
      </c>
      <c r="AA187" t="s">
        <v>480</v>
      </c>
      <c r="AD187" t="s">
        <v>480</v>
      </c>
      <c r="AE187" t="s">
        <v>2846</v>
      </c>
    </row>
    <row r="188" spans="1:36" hidden="1">
      <c r="A188" t="str">
        <f t="shared" si="34"/>
        <v>Thunder</v>
      </c>
      <c r="B188" t="str">
        <f t="shared" si="41"/>
        <v>Thunder</v>
      </c>
      <c r="C188" s="5" t="s">
        <v>241</v>
      </c>
      <c r="D188" s="6"/>
      <c r="E188" s="5">
        <f t="shared" si="42"/>
        <v>181</v>
      </c>
      <c r="F188" s="36" t="s">
        <v>1831</v>
      </c>
      <c r="G188" s="5">
        <v>15</v>
      </c>
      <c r="H188" s="5"/>
      <c r="I188" s="5"/>
      <c r="J188" s="5"/>
      <c r="K188" s="5"/>
      <c r="L188" s="5">
        <v>9</v>
      </c>
      <c r="M188" s="5" t="s">
        <v>1744</v>
      </c>
      <c r="N188" s="5" t="str">
        <f t="shared" si="38"/>
        <v xml:space="preserve"> Mana</v>
      </c>
      <c r="O188" s="5" t="str">
        <f t="shared" si="39"/>
        <v>0</v>
      </c>
      <c r="P188" s="25" t="s">
        <v>1832</v>
      </c>
      <c r="Q188" s="13"/>
      <c r="R188" s="13"/>
      <c r="S188" s="15"/>
      <c r="T188" s="13"/>
      <c r="U188" s="5" t="s">
        <v>1801</v>
      </c>
      <c r="V188" s="5" t="str">
        <f t="shared" ref="V188:V202" si="43">W188</f>
        <v>Mana</v>
      </c>
      <c r="W188" t="s">
        <v>6</v>
      </c>
      <c r="X188">
        <v>7</v>
      </c>
      <c r="Y188" t="s">
        <v>1637</v>
      </c>
      <c r="Z188" t="s">
        <v>2095</v>
      </c>
      <c r="AA188" t="s">
        <v>241</v>
      </c>
    </row>
    <row r="189" spans="1:36" hidden="1">
      <c r="A189" t="str">
        <f t="shared" si="34"/>
        <v>Ice</v>
      </c>
      <c r="B189" t="str">
        <f t="shared" si="41"/>
        <v>Ice</v>
      </c>
      <c r="C189" s="5" t="s">
        <v>439</v>
      </c>
      <c r="D189" s="6"/>
      <c r="E189" s="5">
        <f t="shared" si="42"/>
        <v>182</v>
      </c>
      <c r="F189" s="36" t="s">
        <v>1833</v>
      </c>
      <c r="G189" s="5">
        <v>15</v>
      </c>
      <c r="H189" s="5"/>
      <c r="I189" s="5"/>
      <c r="J189" s="5"/>
      <c r="K189" s="5"/>
      <c r="L189" s="5">
        <v>9</v>
      </c>
      <c r="M189" s="5" t="s">
        <v>1744</v>
      </c>
      <c r="N189" s="5" t="str">
        <f t="shared" si="38"/>
        <v xml:space="preserve"> Mana</v>
      </c>
      <c r="O189" s="5" t="str">
        <f t="shared" si="39"/>
        <v>0</v>
      </c>
      <c r="P189" s="25" t="s">
        <v>1834</v>
      </c>
      <c r="Q189" s="13"/>
      <c r="R189" s="13"/>
      <c r="S189" s="15"/>
      <c r="T189" s="13"/>
      <c r="U189" s="5" t="s">
        <v>1801</v>
      </c>
      <c r="V189" s="5" t="str">
        <f t="shared" si="43"/>
        <v>Mana</v>
      </c>
      <c r="W189" t="s">
        <v>6</v>
      </c>
      <c r="X189">
        <v>7</v>
      </c>
      <c r="Y189" t="s">
        <v>1637</v>
      </c>
      <c r="Z189" t="s">
        <v>2095</v>
      </c>
      <c r="AA189" t="s">
        <v>439</v>
      </c>
    </row>
    <row r="190" spans="1:36" hidden="1">
      <c r="A190" t="str">
        <f t="shared" si="34"/>
        <v>Fire</v>
      </c>
      <c r="B190" t="str">
        <f t="shared" si="41"/>
        <v>Fire</v>
      </c>
      <c r="C190" s="5" t="s">
        <v>159</v>
      </c>
      <c r="D190" s="6"/>
      <c r="E190" s="5">
        <f t="shared" si="42"/>
        <v>183</v>
      </c>
      <c r="F190" s="36" t="s">
        <v>1835</v>
      </c>
      <c r="G190" s="5">
        <v>15</v>
      </c>
      <c r="H190" s="5"/>
      <c r="I190" s="5"/>
      <c r="J190" s="5"/>
      <c r="K190" s="5"/>
      <c r="L190" s="5">
        <v>9</v>
      </c>
      <c r="M190" s="5" t="s">
        <v>1744</v>
      </c>
      <c r="N190" s="5" t="str">
        <f t="shared" si="38"/>
        <v xml:space="preserve"> Mana</v>
      </c>
      <c r="O190" s="5" t="str">
        <f t="shared" si="39"/>
        <v>0</v>
      </c>
      <c r="P190" s="25" t="s">
        <v>1836</v>
      </c>
      <c r="Q190" s="13"/>
      <c r="R190" s="13"/>
      <c r="S190" s="15"/>
      <c r="T190" s="13"/>
      <c r="U190" s="5" t="s">
        <v>1801</v>
      </c>
      <c r="V190" s="5" t="str">
        <f t="shared" si="43"/>
        <v>Mana</v>
      </c>
      <c r="W190" t="s">
        <v>6</v>
      </c>
      <c r="X190">
        <v>7</v>
      </c>
      <c r="Y190" t="s">
        <v>1637</v>
      </c>
      <c r="Z190" t="s">
        <v>2095</v>
      </c>
      <c r="AA190" t="s">
        <v>159</v>
      </c>
    </row>
    <row r="191" spans="1:36" hidden="1">
      <c r="A191" t="str">
        <f t="shared" si="34"/>
        <v>Flame</v>
      </c>
      <c r="B191" t="str">
        <f t="shared" si="41"/>
        <v>Flame</v>
      </c>
      <c r="C191" s="5" t="s">
        <v>49</v>
      </c>
      <c r="D191" s="6"/>
      <c r="E191" s="5">
        <f t="shared" si="42"/>
        <v>184</v>
      </c>
      <c r="F191" s="36" t="s">
        <v>1837</v>
      </c>
      <c r="G191" s="5">
        <v>15</v>
      </c>
      <c r="H191" s="5"/>
      <c r="I191" s="5"/>
      <c r="J191" s="5"/>
      <c r="K191" s="5"/>
      <c r="L191" s="5">
        <v>9</v>
      </c>
      <c r="M191" s="5" t="s">
        <v>1744</v>
      </c>
      <c r="N191" s="5" t="str">
        <f t="shared" si="38"/>
        <v xml:space="preserve"> Mana</v>
      </c>
      <c r="O191" s="5" t="str">
        <f t="shared" si="39"/>
        <v>0</v>
      </c>
      <c r="P191" s="25" t="s">
        <v>1839</v>
      </c>
      <c r="Q191" s="13"/>
      <c r="R191" s="13"/>
      <c r="S191" s="15"/>
      <c r="T191" s="13"/>
      <c r="U191" s="5" t="s">
        <v>1801</v>
      </c>
      <c r="V191" s="5" t="str">
        <f t="shared" si="43"/>
        <v>Mana</v>
      </c>
      <c r="W191" t="s">
        <v>6</v>
      </c>
      <c r="X191">
        <v>5</v>
      </c>
      <c r="Y191" t="s">
        <v>1637</v>
      </c>
      <c r="Z191" t="s">
        <v>2096</v>
      </c>
      <c r="AA191" t="s">
        <v>159</v>
      </c>
    </row>
    <row r="192" spans="1:36" hidden="1">
      <c r="A192" t="str">
        <f t="shared" si="34"/>
        <v>Gas</v>
      </c>
      <c r="B192" t="str">
        <f t="shared" si="41"/>
        <v>Gas</v>
      </c>
      <c r="C192" s="5" t="s">
        <v>101</v>
      </c>
      <c r="D192" s="6"/>
      <c r="E192" s="5">
        <f t="shared" si="42"/>
        <v>185</v>
      </c>
      <c r="F192" s="36" t="s">
        <v>1840</v>
      </c>
      <c r="G192" s="5">
        <v>15</v>
      </c>
      <c r="H192" s="5"/>
      <c r="I192" s="5"/>
      <c r="J192" s="5"/>
      <c r="K192" s="5"/>
      <c r="L192" s="5">
        <v>9</v>
      </c>
      <c r="M192" s="5" t="s">
        <v>1744</v>
      </c>
      <c r="N192" s="5" t="str">
        <f t="shared" si="38"/>
        <v xml:space="preserve"> Mana</v>
      </c>
      <c r="O192" s="5" t="str">
        <f t="shared" si="39"/>
        <v>0</v>
      </c>
      <c r="P192" s="25" t="s">
        <v>1842</v>
      </c>
      <c r="Q192" s="13"/>
      <c r="R192" s="13"/>
      <c r="S192" s="15"/>
      <c r="T192" s="13"/>
      <c r="U192" s="5" t="s">
        <v>1801</v>
      </c>
      <c r="V192" s="5" t="str">
        <f t="shared" si="43"/>
        <v>Mana</v>
      </c>
      <c r="W192" t="s">
        <v>6</v>
      </c>
      <c r="X192">
        <v>5</v>
      </c>
      <c r="Y192" t="s">
        <v>1637</v>
      </c>
      <c r="Z192" t="s">
        <v>2096</v>
      </c>
      <c r="AA192" t="s">
        <v>20</v>
      </c>
    </row>
    <row r="193" spans="1:30" hidden="1">
      <c r="A193" t="str">
        <f t="shared" si="34"/>
        <v>Blizzard</v>
      </c>
      <c r="B193" t="str">
        <f t="shared" si="41"/>
        <v>Blizzard</v>
      </c>
      <c r="C193" s="5" t="s">
        <v>267</v>
      </c>
      <c r="D193" s="6"/>
      <c r="E193" s="5">
        <f t="shared" si="42"/>
        <v>186</v>
      </c>
      <c r="F193" s="36" t="s">
        <v>1628</v>
      </c>
      <c r="G193" s="5">
        <v>15</v>
      </c>
      <c r="H193" s="5"/>
      <c r="I193" s="5"/>
      <c r="J193" s="5"/>
      <c r="K193" s="5"/>
      <c r="L193" s="5">
        <v>9</v>
      </c>
      <c r="M193" s="5" t="s">
        <v>1744</v>
      </c>
      <c r="N193" s="5" t="str">
        <f t="shared" si="38"/>
        <v xml:space="preserve"> Mana</v>
      </c>
      <c r="O193" s="5" t="str">
        <f t="shared" si="39"/>
        <v>0</v>
      </c>
      <c r="P193" s="25" t="s">
        <v>1843</v>
      </c>
      <c r="Q193" s="13"/>
      <c r="R193" s="13"/>
      <c r="S193" s="15"/>
      <c r="T193" s="13"/>
      <c r="U193" s="5" t="s">
        <v>1801</v>
      </c>
      <c r="V193" s="5" t="str">
        <f t="shared" si="43"/>
        <v>Mana</v>
      </c>
      <c r="W193" t="s">
        <v>6</v>
      </c>
      <c r="X193">
        <v>5</v>
      </c>
      <c r="Y193" t="s">
        <v>1637</v>
      </c>
      <c r="Z193" t="s">
        <v>2096</v>
      </c>
      <c r="AA193" t="s">
        <v>439</v>
      </c>
    </row>
    <row r="194" spans="1:30" hidden="1">
      <c r="A194" t="str">
        <f t="shared" si="34"/>
        <v>Lightning</v>
      </c>
      <c r="B194" t="str">
        <f t="shared" si="41"/>
        <v>Lightning</v>
      </c>
      <c r="C194" s="5" t="s">
        <v>2156</v>
      </c>
      <c r="D194" s="6"/>
      <c r="E194" s="5">
        <f t="shared" si="42"/>
        <v>187</v>
      </c>
      <c r="F194" s="36" t="s">
        <v>1784</v>
      </c>
      <c r="G194" s="5">
        <v>15</v>
      </c>
      <c r="H194" s="5"/>
      <c r="I194" s="5"/>
      <c r="J194" s="5"/>
      <c r="K194" s="5"/>
      <c r="L194" s="5">
        <v>9</v>
      </c>
      <c r="M194" s="5" t="s">
        <v>1744</v>
      </c>
      <c r="N194" s="5" t="str">
        <f t="shared" si="38"/>
        <v xml:space="preserve"> Mana</v>
      </c>
      <c r="O194" s="5" t="str">
        <f t="shared" si="39"/>
        <v>0</v>
      </c>
      <c r="P194" s="25" t="s">
        <v>1845</v>
      </c>
      <c r="Q194" s="13"/>
      <c r="R194" s="13"/>
      <c r="S194" s="15"/>
      <c r="T194" s="13"/>
      <c r="U194" s="5" t="s">
        <v>1801</v>
      </c>
      <c r="V194" s="5" t="str">
        <f t="shared" si="43"/>
        <v>Mana</v>
      </c>
      <c r="W194" t="s">
        <v>6</v>
      </c>
      <c r="X194">
        <v>5</v>
      </c>
      <c r="Y194" t="s">
        <v>1637</v>
      </c>
      <c r="Z194" t="s">
        <v>2096</v>
      </c>
      <c r="AA194" t="s">
        <v>241</v>
      </c>
    </row>
    <row r="195" spans="1:30" hidden="1">
      <c r="A195" t="str">
        <f t="shared" ref="A195" si="44">B195</f>
        <v>Ray</v>
      </c>
      <c r="B195" t="str">
        <f t="shared" ref="B195" si="45">C195&amp;D195</f>
        <v>Ray</v>
      </c>
      <c r="C195" s="5" t="s">
        <v>2889</v>
      </c>
      <c r="D195" s="6"/>
      <c r="E195" s="5"/>
      <c r="F195" s="36"/>
      <c r="G195" s="5">
        <v>15</v>
      </c>
      <c r="H195" s="5"/>
      <c r="I195" s="5"/>
      <c r="J195" s="5"/>
      <c r="K195" s="5"/>
      <c r="L195" s="5">
        <v>9</v>
      </c>
      <c r="M195" s="5"/>
      <c r="N195" s="5" t="s">
        <v>6</v>
      </c>
      <c r="O195" s="5">
        <v>0</v>
      </c>
      <c r="P195" s="25"/>
      <c r="Q195" s="13"/>
      <c r="R195" s="13"/>
      <c r="S195" s="15"/>
      <c r="T195" s="13"/>
      <c r="U195" s="5"/>
      <c r="V195" s="5" t="s">
        <v>6</v>
      </c>
      <c r="W195" t="s">
        <v>6</v>
      </c>
      <c r="X195">
        <v>7</v>
      </c>
      <c r="Y195" t="s">
        <v>1637</v>
      </c>
      <c r="Z195" t="s">
        <v>2788</v>
      </c>
    </row>
    <row r="196" spans="1:30" hidden="1">
      <c r="A196" t="str">
        <f t="shared" si="34"/>
        <v>Beam</v>
      </c>
      <c r="B196" t="str">
        <f t="shared" si="41"/>
        <v>Beam</v>
      </c>
      <c r="C196" s="5" t="s">
        <v>109</v>
      </c>
      <c r="D196" s="6"/>
      <c r="E196" s="5">
        <f t="shared" si="42"/>
        <v>188</v>
      </c>
      <c r="F196" s="36" t="s">
        <v>1782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5">
        <f t="shared" si="38"/>
        <v>0</v>
      </c>
      <c r="O196" s="5">
        <f t="shared" si="39"/>
        <v>0</v>
      </c>
      <c r="P196" s="25" t="s">
        <v>1846</v>
      </c>
      <c r="Q196" s="13"/>
      <c r="R196" s="13"/>
      <c r="S196" s="15"/>
      <c r="T196" s="13"/>
      <c r="U196" s="5">
        <v>1</v>
      </c>
      <c r="V196" s="5" t="str">
        <f t="shared" si="43"/>
        <v>Mana</v>
      </c>
      <c r="W196" t="s">
        <v>6</v>
      </c>
      <c r="X196">
        <v>7</v>
      </c>
      <c r="Y196" t="s">
        <v>1637</v>
      </c>
      <c r="Z196" t="s">
        <v>2095</v>
      </c>
    </row>
    <row r="197" spans="1:30" hidden="1">
      <c r="A197" t="str">
        <f t="shared" si="34"/>
        <v>P-Blast</v>
      </c>
      <c r="B197" t="str">
        <f t="shared" si="41"/>
        <v>P-Blast</v>
      </c>
      <c r="C197" s="5" t="s">
        <v>142</v>
      </c>
      <c r="D197" s="6"/>
      <c r="E197" s="5">
        <f t="shared" si="42"/>
        <v>189</v>
      </c>
      <c r="F197" s="36" t="s">
        <v>1684</v>
      </c>
      <c r="G197" s="5">
        <v>15</v>
      </c>
      <c r="H197" s="5"/>
      <c r="I197" s="5"/>
      <c r="J197" s="5"/>
      <c r="K197" s="5"/>
      <c r="L197" s="5">
        <v>9</v>
      </c>
      <c r="M197" s="5" t="s">
        <v>1744</v>
      </c>
      <c r="N197" s="5" t="str">
        <f t="shared" ref="N197:N229" si="46">IF(ISERR(LEFT(M197,FIND("+",M197,1)-2)),0,LEFT(M197,FIND("+",M197,1)-2))</f>
        <v xml:space="preserve"> Mana</v>
      </c>
      <c r="O197" s="5" t="str">
        <f t="shared" ref="O197:O229" si="47">IF(ISERR(RIGHT(M197,LEN(M197)-FIND("+",M197,1))),0,RIGHT(M197,LEN(M197)-FIND("+",M197,1)))</f>
        <v>0</v>
      </c>
      <c r="P197" s="25" t="s">
        <v>1847</v>
      </c>
      <c r="Q197" s="13"/>
      <c r="R197" s="13"/>
      <c r="S197" s="15"/>
      <c r="T197" s="13"/>
      <c r="U197" s="5" t="s">
        <v>1801</v>
      </c>
      <c r="V197" s="5" t="str">
        <f t="shared" si="43"/>
        <v>Mana</v>
      </c>
      <c r="W197" t="s">
        <v>6</v>
      </c>
      <c r="X197">
        <v>9</v>
      </c>
      <c r="Y197" t="s">
        <v>1637</v>
      </c>
      <c r="Z197" t="s">
        <v>2096</v>
      </c>
    </row>
    <row r="198" spans="1:30" hidden="1">
      <c r="A198" t="str">
        <f t="shared" si="34"/>
        <v>Dispel</v>
      </c>
      <c r="B198" t="str">
        <f t="shared" si="41"/>
        <v>Dispel</v>
      </c>
      <c r="C198" s="5" t="s">
        <v>442</v>
      </c>
      <c r="D198" s="6"/>
      <c r="E198" s="5">
        <f t="shared" si="42"/>
        <v>190</v>
      </c>
      <c r="F198" s="36" t="s">
        <v>1568</v>
      </c>
      <c r="G198" s="5">
        <v>15</v>
      </c>
      <c r="H198" s="5"/>
      <c r="I198" s="5"/>
      <c r="J198" s="5"/>
      <c r="K198" s="5"/>
      <c r="L198" s="5">
        <v>9</v>
      </c>
      <c r="M198" s="5" t="s">
        <v>1744</v>
      </c>
      <c r="N198" s="5" t="str">
        <f t="shared" si="46"/>
        <v xml:space="preserve"> Mana</v>
      </c>
      <c r="O198" s="5" t="str">
        <f t="shared" si="47"/>
        <v>0</v>
      </c>
      <c r="P198" s="25" t="s">
        <v>1848</v>
      </c>
      <c r="Q198" s="13"/>
      <c r="R198" s="13"/>
      <c r="S198" s="15"/>
      <c r="T198" s="13"/>
      <c r="U198" s="5" t="s">
        <v>1801</v>
      </c>
      <c r="V198" s="5" t="str">
        <f t="shared" si="43"/>
        <v>Mana</v>
      </c>
      <c r="W198" t="s">
        <v>6</v>
      </c>
      <c r="X198">
        <v>13</v>
      </c>
      <c r="Y198" t="s">
        <v>1637</v>
      </c>
      <c r="Z198" t="s">
        <v>2095</v>
      </c>
      <c r="AA198" t="s">
        <v>2431</v>
      </c>
    </row>
    <row r="199" spans="1:30" hidden="1">
      <c r="A199" t="str">
        <f t="shared" si="34"/>
        <v>D-Beam</v>
      </c>
      <c r="B199" t="str">
        <f t="shared" si="41"/>
        <v>D-Beam</v>
      </c>
      <c r="C199" s="5" t="s">
        <v>178</v>
      </c>
      <c r="D199" s="6"/>
      <c r="E199" s="5">
        <f t="shared" si="42"/>
        <v>191</v>
      </c>
      <c r="F199" s="36" t="s">
        <v>1566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6"/>
        <v>0</v>
      </c>
      <c r="O199" s="5">
        <f t="shared" si="47"/>
        <v>0</v>
      </c>
      <c r="P199" s="25" t="s">
        <v>1849</v>
      </c>
      <c r="Q199" s="13"/>
      <c r="R199" s="13"/>
      <c r="S199" s="15"/>
      <c r="T199" s="13"/>
      <c r="U199" s="5">
        <v>1</v>
      </c>
      <c r="V199" s="5" t="str">
        <f t="shared" si="43"/>
        <v>Mana</v>
      </c>
      <c r="W199" t="s">
        <v>6</v>
      </c>
      <c r="X199">
        <v>13</v>
      </c>
      <c r="Y199" t="s">
        <v>1637</v>
      </c>
      <c r="Z199" t="s">
        <v>2095</v>
      </c>
      <c r="AA199" t="s">
        <v>1326</v>
      </c>
    </row>
    <row r="200" spans="1:30" hidden="1">
      <c r="A200" t="str">
        <f t="shared" si="34"/>
        <v>Squirt</v>
      </c>
      <c r="B200" t="str">
        <f t="shared" si="41"/>
        <v>Squirt</v>
      </c>
      <c r="C200" s="5" t="s">
        <v>257</v>
      </c>
      <c r="D200" s="6"/>
      <c r="E200" s="5">
        <f t="shared" si="42"/>
        <v>192</v>
      </c>
      <c r="F200" s="36" t="s">
        <v>1789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6"/>
        <v>0</v>
      </c>
      <c r="O200" s="5">
        <f t="shared" si="47"/>
        <v>0</v>
      </c>
      <c r="P200" s="25" t="s">
        <v>1834</v>
      </c>
      <c r="Q200" s="13"/>
      <c r="R200" s="13"/>
      <c r="S200" s="15"/>
      <c r="T200" s="13"/>
      <c r="U200" s="5">
        <v>1</v>
      </c>
      <c r="V200" s="5" t="str">
        <f t="shared" si="43"/>
        <v>Mana</v>
      </c>
      <c r="W200" t="s">
        <v>6</v>
      </c>
      <c r="X200">
        <v>7</v>
      </c>
      <c r="Y200" t="s">
        <v>1637</v>
      </c>
      <c r="Z200" t="s">
        <v>2095</v>
      </c>
      <c r="AA200" t="s">
        <v>439</v>
      </c>
    </row>
    <row r="201" spans="1:30" hidden="1">
      <c r="A201" t="s">
        <v>2887</v>
      </c>
      <c r="B201" t="str">
        <f>C201&amp;D201</f>
        <v>Cold Wave</v>
      </c>
      <c r="C201" s="5" t="s">
        <v>2888</v>
      </c>
      <c r="D201" s="6"/>
      <c r="E201" s="5"/>
      <c r="F201" s="36"/>
      <c r="G201" s="5">
        <v>15</v>
      </c>
      <c r="H201" s="5"/>
      <c r="I201" s="5"/>
      <c r="J201" s="5"/>
      <c r="K201" s="5"/>
      <c r="L201" s="5">
        <v>9</v>
      </c>
      <c r="M201" s="5"/>
      <c r="N201" s="5">
        <v>0</v>
      </c>
      <c r="O201" s="5">
        <v>0</v>
      </c>
      <c r="P201" s="25"/>
      <c r="Q201" s="13"/>
      <c r="R201" s="13"/>
      <c r="S201" s="15"/>
      <c r="T201" s="13"/>
      <c r="U201" s="5"/>
      <c r="V201" s="5" t="s">
        <v>6</v>
      </c>
      <c r="W201" t="s">
        <v>6</v>
      </c>
      <c r="X201">
        <v>7</v>
      </c>
      <c r="Y201" t="s">
        <v>1637</v>
      </c>
      <c r="Z201" t="s">
        <v>2788</v>
      </c>
      <c r="AA201" t="s">
        <v>439</v>
      </c>
    </row>
    <row r="202" spans="1:30" hidden="1">
      <c r="A202" t="str">
        <f t="shared" ref="A202:A266" si="48">B202</f>
        <v>SunBurst</v>
      </c>
      <c r="B202" t="str">
        <f t="shared" si="41"/>
        <v>SunBurst</v>
      </c>
      <c r="C202" s="5" t="s">
        <v>45</v>
      </c>
      <c r="D202" s="6"/>
      <c r="E202" s="5">
        <f t="shared" si="42"/>
        <v>193</v>
      </c>
      <c r="F202" s="36" t="s">
        <v>1747</v>
      </c>
      <c r="G202" s="5">
        <v>10</v>
      </c>
      <c r="H202" s="5"/>
      <c r="I202" s="5"/>
      <c r="J202" s="5"/>
      <c r="K202" s="5"/>
      <c r="L202" s="5">
        <v>9</v>
      </c>
      <c r="M202" s="5">
        <v>0</v>
      </c>
      <c r="N202" s="5">
        <f t="shared" si="46"/>
        <v>0</v>
      </c>
      <c r="O202" s="5">
        <f t="shared" si="47"/>
        <v>0</v>
      </c>
      <c r="P202" s="25" t="s">
        <v>1848</v>
      </c>
      <c r="Q202" s="13"/>
      <c r="R202" s="13"/>
      <c r="S202" s="15"/>
      <c r="T202" s="13"/>
      <c r="U202" s="5">
        <v>1</v>
      </c>
      <c r="V202" s="5" t="str">
        <f t="shared" si="43"/>
        <v>Mana</v>
      </c>
      <c r="W202" t="s">
        <v>6</v>
      </c>
      <c r="X202">
        <v>13</v>
      </c>
      <c r="Y202" t="s">
        <v>1637</v>
      </c>
      <c r="Z202" t="s">
        <v>2095</v>
      </c>
      <c r="AA202" t="s">
        <v>2431</v>
      </c>
    </row>
    <row r="203" spans="1:30" hidden="1">
      <c r="A203" t="str">
        <f t="shared" si="48"/>
        <v>SleepGas</v>
      </c>
      <c r="B203" t="str">
        <f t="shared" si="41"/>
        <v>SleepGas</v>
      </c>
      <c r="C203" s="5" t="s">
        <v>21</v>
      </c>
      <c r="D203" s="6"/>
      <c r="E203" s="5">
        <f t="shared" si="42"/>
        <v>194</v>
      </c>
      <c r="F203" s="36" t="s">
        <v>1706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6"/>
        <v>0</v>
      </c>
      <c r="O203" s="5">
        <f t="shared" si="47"/>
        <v>0</v>
      </c>
      <c r="P203" s="25" t="s">
        <v>1586</v>
      </c>
      <c r="Q203" s="13"/>
      <c r="R203" s="13"/>
      <c r="S203" s="15"/>
      <c r="T203" s="13"/>
      <c r="U203" s="5">
        <v>1</v>
      </c>
      <c r="V203" s="5" t="s">
        <v>6</v>
      </c>
      <c r="W203" t="s">
        <v>2137</v>
      </c>
      <c r="Y203" t="s">
        <v>1637</v>
      </c>
      <c r="Z203" t="s">
        <v>2095</v>
      </c>
      <c r="AD203" t="s">
        <v>465</v>
      </c>
    </row>
    <row r="204" spans="1:30" hidden="1">
      <c r="A204" t="str">
        <f t="shared" si="48"/>
        <v>Sleep</v>
      </c>
      <c r="B204" t="str">
        <f t="shared" si="41"/>
        <v>Sleep</v>
      </c>
      <c r="C204" s="5" t="s">
        <v>465</v>
      </c>
      <c r="D204" s="6"/>
      <c r="E204" s="5">
        <f t="shared" si="42"/>
        <v>195</v>
      </c>
      <c r="F204" s="36" t="s">
        <v>1838</v>
      </c>
      <c r="G204" s="5">
        <v>15</v>
      </c>
      <c r="H204" s="5"/>
      <c r="I204" s="5"/>
      <c r="J204" s="5"/>
      <c r="K204" s="5"/>
      <c r="L204" s="5">
        <v>9</v>
      </c>
      <c r="M204" s="5" t="s">
        <v>1744</v>
      </c>
      <c r="N204" s="5" t="str">
        <f t="shared" si="46"/>
        <v xml:space="preserve"> Mana</v>
      </c>
      <c r="O204" s="5" t="str">
        <f t="shared" si="47"/>
        <v>0</v>
      </c>
      <c r="P204" s="25" t="s">
        <v>1586</v>
      </c>
      <c r="Q204" s="13"/>
      <c r="R204" s="13"/>
      <c r="S204" s="15"/>
      <c r="T204" s="13"/>
      <c r="U204" s="5" t="s">
        <v>1801</v>
      </c>
      <c r="V204" s="5" t="s">
        <v>6</v>
      </c>
      <c r="W204" t="s">
        <v>2137</v>
      </c>
      <c r="Y204" t="s">
        <v>1637</v>
      </c>
      <c r="Z204" t="s">
        <v>2095</v>
      </c>
      <c r="AD204" t="s">
        <v>465</v>
      </c>
    </row>
    <row r="205" spans="1:30" hidden="1">
      <c r="A205" t="str">
        <f t="shared" si="48"/>
        <v>StonGaze</v>
      </c>
      <c r="B205" t="str">
        <f t="shared" si="41"/>
        <v>StonGaze</v>
      </c>
      <c r="C205" s="5" t="s">
        <v>173</v>
      </c>
      <c r="D205" s="6"/>
      <c r="E205" s="5">
        <f t="shared" si="42"/>
        <v>196</v>
      </c>
      <c r="F205" s="36" t="s">
        <v>1619</v>
      </c>
      <c r="G205" s="5">
        <v>15</v>
      </c>
      <c r="H205" s="5"/>
      <c r="I205" s="5"/>
      <c r="J205" s="5"/>
      <c r="K205" s="5"/>
      <c r="L205" s="5">
        <v>9</v>
      </c>
      <c r="M205" s="5" t="s">
        <v>1744</v>
      </c>
      <c r="N205" s="5" t="str">
        <f t="shared" si="46"/>
        <v xml:space="preserve"> Mana</v>
      </c>
      <c r="O205" s="5" t="str">
        <f t="shared" si="47"/>
        <v>0</v>
      </c>
      <c r="P205" s="25" t="s">
        <v>1588</v>
      </c>
      <c r="Q205" s="13"/>
      <c r="R205" s="13"/>
      <c r="S205" s="15"/>
      <c r="T205" s="13"/>
      <c r="U205" s="5" t="s">
        <v>1801</v>
      </c>
      <c r="V205" s="5" t="s">
        <v>6</v>
      </c>
      <c r="W205" t="s">
        <v>2137</v>
      </c>
      <c r="Y205" t="s">
        <v>1637</v>
      </c>
      <c r="Z205" t="s">
        <v>2095</v>
      </c>
      <c r="AD205" t="s">
        <v>480</v>
      </c>
    </row>
    <row r="206" spans="1:30" hidden="1">
      <c r="A206" t="str">
        <f t="shared" si="48"/>
        <v>Stone</v>
      </c>
      <c r="B206" t="str">
        <f t="shared" si="41"/>
        <v>Stone</v>
      </c>
      <c r="C206" s="5" t="s">
        <v>480</v>
      </c>
      <c r="D206" s="6"/>
      <c r="E206" s="5">
        <f t="shared" si="42"/>
        <v>197</v>
      </c>
      <c r="F206" s="36" t="s">
        <v>1844</v>
      </c>
      <c r="G206" s="5">
        <v>15</v>
      </c>
      <c r="H206" s="5"/>
      <c r="I206" s="5"/>
      <c r="J206" s="5"/>
      <c r="K206" s="5"/>
      <c r="L206" s="5">
        <v>9</v>
      </c>
      <c r="M206" s="5" t="s">
        <v>1744</v>
      </c>
      <c r="N206" s="5" t="str">
        <f t="shared" si="46"/>
        <v xml:space="preserve"> Mana</v>
      </c>
      <c r="O206" s="5" t="str">
        <f t="shared" si="47"/>
        <v>0</v>
      </c>
      <c r="P206" s="25" t="s">
        <v>1588</v>
      </c>
      <c r="Q206" s="13"/>
      <c r="R206" s="13"/>
      <c r="S206" s="15"/>
      <c r="T206" s="13"/>
      <c r="U206" s="5" t="s">
        <v>1801</v>
      </c>
      <c r="V206" s="5" t="s">
        <v>6</v>
      </c>
      <c r="W206" t="s">
        <v>2137</v>
      </c>
      <c r="Y206" t="s">
        <v>1637</v>
      </c>
      <c r="Z206" t="s">
        <v>2095</v>
      </c>
      <c r="AD206" t="s">
        <v>480</v>
      </c>
    </row>
    <row r="207" spans="1:30" hidden="1">
      <c r="A207" t="str">
        <f t="shared" si="48"/>
        <v>StoneGas</v>
      </c>
      <c r="B207" t="str">
        <f t="shared" si="41"/>
        <v>StoneGas</v>
      </c>
      <c r="C207" s="5" t="s">
        <v>84</v>
      </c>
      <c r="D207" s="6"/>
      <c r="E207" s="5">
        <f t="shared" si="42"/>
        <v>198</v>
      </c>
      <c r="F207" s="36" t="s">
        <v>1841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46"/>
        <v>0</v>
      </c>
      <c r="O207" s="5">
        <f t="shared" si="47"/>
        <v>0</v>
      </c>
      <c r="P207" s="25" t="s">
        <v>1588</v>
      </c>
      <c r="Q207" s="13"/>
      <c r="R207" s="13"/>
      <c r="S207" s="15"/>
      <c r="T207" s="13"/>
      <c r="U207" s="5">
        <v>1</v>
      </c>
      <c r="V207" s="5" t="s">
        <v>6</v>
      </c>
      <c r="W207" t="s">
        <v>2137</v>
      </c>
      <c r="Y207" t="s">
        <v>1637</v>
      </c>
      <c r="Z207" t="s">
        <v>2095</v>
      </c>
      <c r="AD207" t="s">
        <v>480</v>
      </c>
    </row>
    <row r="208" spans="1:30" hidden="1">
      <c r="A208" t="str">
        <f t="shared" si="48"/>
        <v>FatalGas</v>
      </c>
      <c r="B208" t="str">
        <f t="shared" si="41"/>
        <v>FatalGas</v>
      </c>
      <c r="C208" s="5" t="s">
        <v>30</v>
      </c>
      <c r="D208" s="6"/>
      <c r="E208" s="5">
        <f t="shared" si="42"/>
        <v>199</v>
      </c>
      <c r="F208" s="36" t="s">
        <v>1814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6"/>
        <v>0</v>
      </c>
      <c r="O208" s="5">
        <f t="shared" si="47"/>
        <v>0</v>
      </c>
      <c r="P208" s="25" t="s">
        <v>1850</v>
      </c>
      <c r="Q208" s="13"/>
      <c r="R208" s="13"/>
      <c r="S208" s="15"/>
      <c r="T208" s="13"/>
      <c r="U208" s="5">
        <v>1</v>
      </c>
      <c r="V208" s="5" t="s">
        <v>6</v>
      </c>
      <c r="W208" t="s">
        <v>2137</v>
      </c>
      <c r="Y208" t="s">
        <v>1637</v>
      </c>
      <c r="Z208" t="s">
        <v>2095</v>
      </c>
      <c r="AA208" t="s">
        <v>1590</v>
      </c>
      <c r="AD208" t="s">
        <v>2145</v>
      </c>
    </row>
    <row r="209" spans="1:36" hidden="1">
      <c r="A209" t="str">
        <f t="shared" si="48"/>
        <v>DeathGaze</v>
      </c>
      <c r="B209" t="str">
        <f t="shared" si="41"/>
        <v>DeathGaze</v>
      </c>
      <c r="C209" s="5" t="s">
        <v>2368</v>
      </c>
      <c r="D209" s="6"/>
      <c r="E209" s="5">
        <f t="shared" si="42"/>
        <v>200</v>
      </c>
      <c r="F209" s="36" t="s">
        <v>1573</v>
      </c>
      <c r="G209" s="5">
        <v>15</v>
      </c>
      <c r="H209" s="5"/>
      <c r="I209" s="5"/>
      <c r="J209" s="5"/>
      <c r="K209" s="5"/>
      <c r="L209" s="5">
        <v>9</v>
      </c>
      <c r="M209" s="5" t="s">
        <v>1744</v>
      </c>
      <c r="N209" s="5" t="str">
        <f t="shared" si="46"/>
        <v xml:space="preserve"> Mana</v>
      </c>
      <c r="O209" s="5" t="str">
        <f t="shared" si="47"/>
        <v>0</v>
      </c>
      <c r="P209" s="25" t="s">
        <v>1850</v>
      </c>
      <c r="Q209" s="13"/>
      <c r="R209" s="13"/>
      <c r="S209" s="15"/>
      <c r="T209" s="13"/>
      <c r="U209" s="5" t="s">
        <v>1801</v>
      </c>
      <c r="V209" s="5" t="s">
        <v>6</v>
      </c>
      <c r="W209" t="s">
        <v>2137</v>
      </c>
      <c r="Y209" t="s">
        <v>1637</v>
      </c>
      <c r="Z209" t="s">
        <v>2095</v>
      </c>
      <c r="AA209" t="s">
        <v>1590</v>
      </c>
      <c r="AD209" t="s">
        <v>2145</v>
      </c>
      <c r="AJ209" t="s">
        <v>2369</v>
      </c>
    </row>
    <row r="210" spans="1:36" hidden="1">
      <c r="A210" t="str">
        <f t="shared" si="48"/>
        <v>Slay</v>
      </c>
      <c r="B210" t="str">
        <f t="shared" si="41"/>
        <v>Slay</v>
      </c>
      <c r="C210" s="5" t="s">
        <v>2668</v>
      </c>
      <c r="D210" s="6"/>
      <c r="E210" s="5">
        <f t="shared" si="42"/>
        <v>201</v>
      </c>
      <c r="F210" s="36" t="s">
        <v>1686</v>
      </c>
      <c r="G210" s="5">
        <v>15</v>
      </c>
      <c r="H210" s="5"/>
      <c r="I210" s="5"/>
      <c r="J210" s="5"/>
      <c r="K210" s="5"/>
      <c r="L210" s="5">
        <v>9</v>
      </c>
      <c r="M210" s="5" t="s">
        <v>1744</v>
      </c>
      <c r="N210" s="5" t="str">
        <f t="shared" si="46"/>
        <v xml:space="preserve"> Mana</v>
      </c>
      <c r="O210" s="5" t="str">
        <f t="shared" si="47"/>
        <v>0</v>
      </c>
      <c r="P210" s="25" t="s">
        <v>1850</v>
      </c>
      <c r="Q210" s="13"/>
      <c r="R210" s="13"/>
      <c r="S210" s="15"/>
      <c r="T210" s="13"/>
      <c r="U210" s="5" t="s">
        <v>1801</v>
      </c>
      <c r="V210" s="5" t="s">
        <v>6</v>
      </c>
      <c r="W210" t="s">
        <v>2137</v>
      </c>
      <c r="Y210" t="s">
        <v>1637</v>
      </c>
      <c r="Z210" t="s">
        <v>2095</v>
      </c>
      <c r="AA210" t="s">
        <v>1590</v>
      </c>
      <c r="AD210" t="s">
        <v>2145</v>
      </c>
      <c r="AJ210" t="s">
        <v>2669</v>
      </c>
    </row>
    <row r="211" spans="1:36" hidden="1">
      <c r="A211" t="str">
        <f t="shared" si="48"/>
        <v>Blind</v>
      </c>
      <c r="B211" t="str">
        <f t="shared" ref="B211:B235" si="49">C211&amp;D211</f>
        <v>Blind</v>
      </c>
      <c r="C211" s="5" t="s">
        <v>25</v>
      </c>
      <c r="D211" s="6"/>
      <c r="E211" s="5">
        <f t="shared" si="42"/>
        <v>202</v>
      </c>
      <c r="F211" s="36" t="s">
        <v>1726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46"/>
        <v>0</v>
      </c>
      <c r="O211" s="5">
        <f t="shared" si="47"/>
        <v>0</v>
      </c>
      <c r="P211" s="25" t="s">
        <v>1851</v>
      </c>
      <c r="Q211" s="13"/>
      <c r="R211" s="13"/>
      <c r="S211" s="15"/>
      <c r="T211" s="13"/>
      <c r="U211" s="5">
        <v>1</v>
      </c>
      <c r="V211" s="5" t="s">
        <v>6</v>
      </c>
      <c r="W211" t="s">
        <v>2137</v>
      </c>
      <c r="Y211" t="s">
        <v>1637</v>
      </c>
      <c r="Z211" t="s">
        <v>2095</v>
      </c>
      <c r="AD211" t="s">
        <v>25</v>
      </c>
    </row>
    <row r="212" spans="1:36" hidden="1">
      <c r="A212" t="str">
        <f t="shared" si="48"/>
        <v>Flash</v>
      </c>
      <c r="B212" t="str">
        <f t="shared" si="49"/>
        <v>Flash</v>
      </c>
      <c r="C212" s="5" t="s">
        <v>169</v>
      </c>
      <c r="D212" s="6"/>
      <c r="E212" s="5">
        <f t="shared" si="42"/>
        <v>203</v>
      </c>
      <c r="F212" s="36" t="s">
        <v>1824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6"/>
        <v>0</v>
      </c>
      <c r="O212" s="5">
        <f t="shared" si="47"/>
        <v>0</v>
      </c>
      <c r="P212" s="25" t="s">
        <v>1852</v>
      </c>
      <c r="Q212" s="13"/>
      <c r="R212" s="13"/>
      <c r="S212" s="15"/>
      <c r="T212" s="13"/>
      <c r="U212" s="5">
        <v>1</v>
      </c>
      <c r="V212" s="5" t="s">
        <v>6</v>
      </c>
      <c r="W212" t="s">
        <v>2137</v>
      </c>
      <c r="Y212" t="s">
        <v>1637</v>
      </c>
      <c r="Z212" t="s">
        <v>2095</v>
      </c>
      <c r="AD212" t="s">
        <v>25</v>
      </c>
    </row>
    <row r="213" spans="1:36" hidden="1">
      <c r="A213" t="str">
        <f t="shared" si="48"/>
        <v>Ink</v>
      </c>
      <c r="B213" t="str">
        <f t="shared" si="49"/>
        <v>Ink</v>
      </c>
      <c r="C213" s="5" t="s">
        <v>230</v>
      </c>
      <c r="D213" s="6"/>
      <c r="E213" s="5">
        <f t="shared" si="42"/>
        <v>204</v>
      </c>
      <c r="F213" s="36" t="s">
        <v>1671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6"/>
        <v>0</v>
      </c>
      <c r="O213" s="5">
        <f t="shared" si="47"/>
        <v>0</v>
      </c>
      <c r="P213" s="25" t="s">
        <v>1852</v>
      </c>
      <c r="Q213" s="13"/>
      <c r="R213" s="13"/>
      <c r="S213" s="15"/>
      <c r="T213" s="13"/>
      <c r="U213" s="5">
        <v>1</v>
      </c>
      <c r="V213" s="5" t="s">
        <v>6</v>
      </c>
      <c r="W213" t="s">
        <v>2137</v>
      </c>
      <c r="Y213" t="s">
        <v>1637</v>
      </c>
      <c r="Z213" t="s">
        <v>2095</v>
      </c>
      <c r="AD213" t="s">
        <v>25</v>
      </c>
    </row>
    <row r="214" spans="1:36" hidden="1">
      <c r="A214" t="str">
        <f t="shared" si="48"/>
        <v>PoisonGas</v>
      </c>
      <c r="B214" t="str">
        <f t="shared" si="49"/>
        <v>PoisonGas</v>
      </c>
      <c r="C214" s="5" t="s">
        <v>2666</v>
      </c>
      <c r="D214" s="6"/>
      <c r="E214" s="5">
        <f t="shared" si="42"/>
        <v>205</v>
      </c>
      <c r="F214" s="36" t="s">
        <v>1854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46"/>
        <v>0</v>
      </c>
      <c r="O214" s="5">
        <f t="shared" si="47"/>
        <v>0</v>
      </c>
      <c r="P214" s="25" t="s">
        <v>1855</v>
      </c>
      <c r="Q214" s="13"/>
      <c r="R214" s="13"/>
      <c r="S214" s="15"/>
      <c r="T214" s="13"/>
      <c r="U214" s="5">
        <v>1</v>
      </c>
      <c r="V214" s="5" t="s">
        <v>6</v>
      </c>
      <c r="W214" t="s">
        <v>2137</v>
      </c>
      <c r="X214">
        <v>7</v>
      </c>
      <c r="Y214" t="s">
        <v>1637</v>
      </c>
      <c r="Z214" t="s">
        <v>2095</v>
      </c>
      <c r="AA214" t="s">
        <v>20</v>
      </c>
    </row>
    <row r="215" spans="1:36" hidden="1">
      <c r="A215" t="str">
        <f t="shared" si="48"/>
        <v>EvilEye</v>
      </c>
      <c r="B215" t="str">
        <f t="shared" si="49"/>
        <v>EvilEye</v>
      </c>
      <c r="C215" s="5" t="s">
        <v>2367</v>
      </c>
      <c r="D215" s="6"/>
      <c r="E215" s="5">
        <f t="shared" si="42"/>
        <v>206</v>
      </c>
      <c r="F215" s="36" t="s">
        <v>1579</v>
      </c>
      <c r="G215" s="5">
        <v>15</v>
      </c>
      <c r="H215" s="5"/>
      <c r="I215" s="5"/>
      <c r="J215" s="5"/>
      <c r="K215" s="5"/>
      <c r="L215" s="5">
        <v>9</v>
      </c>
      <c r="M215" s="5" t="s">
        <v>1744</v>
      </c>
      <c r="N215" s="5" t="str">
        <f t="shared" si="46"/>
        <v xml:space="preserve"> Mana</v>
      </c>
      <c r="O215" s="5" t="str">
        <f t="shared" si="47"/>
        <v>0</v>
      </c>
      <c r="P215" s="25" t="s">
        <v>1856</v>
      </c>
      <c r="Q215" s="13"/>
      <c r="R215" s="13"/>
      <c r="S215" s="15"/>
      <c r="T215" s="13"/>
      <c r="U215" s="5" t="s">
        <v>1801</v>
      </c>
      <c r="V215" s="5" t="s">
        <v>6</v>
      </c>
      <c r="W215" t="s">
        <v>2137</v>
      </c>
      <c r="Y215" t="s">
        <v>1637</v>
      </c>
      <c r="Z215" t="s">
        <v>2095</v>
      </c>
      <c r="AD215" t="s">
        <v>1561</v>
      </c>
      <c r="AJ215" t="s">
        <v>2366</v>
      </c>
    </row>
    <row r="216" spans="1:36" hidden="1">
      <c r="A216" t="str">
        <f t="shared" si="48"/>
        <v>Stunner</v>
      </c>
      <c r="B216" t="str">
        <f t="shared" si="49"/>
        <v>Stunner</v>
      </c>
      <c r="C216" s="5" t="s">
        <v>220</v>
      </c>
      <c r="D216" s="6"/>
      <c r="E216" s="5">
        <f t="shared" si="42"/>
        <v>207</v>
      </c>
      <c r="F216" s="36" t="s">
        <v>1756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6"/>
        <v>0</v>
      </c>
      <c r="O216" s="5">
        <f t="shared" si="47"/>
        <v>0</v>
      </c>
      <c r="P216" s="25" t="s">
        <v>1857</v>
      </c>
      <c r="Q216" s="13"/>
      <c r="R216" s="13"/>
      <c r="S216" s="15"/>
      <c r="T216" s="13"/>
      <c r="U216" s="5">
        <v>1</v>
      </c>
      <c r="V216" s="5" t="s">
        <v>6</v>
      </c>
      <c r="W216" t="s">
        <v>2137</v>
      </c>
      <c r="Y216" t="s">
        <v>1637</v>
      </c>
      <c r="Z216" t="s">
        <v>2095</v>
      </c>
      <c r="AD216" t="s">
        <v>1680</v>
      </c>
    </row>
    <row r="217" spans="1:36" hidden="1">
      <c r="A217" t="str">
        <f t="shared" si="48"/>
        <v>Gaze</v>
      </c>
      <c r="B217" t="str">
        <f t="shared" si="49"/>
        <v>Gaze</v>
      </c>
      <c r="C217" s="5" t="s">
        <v>165</v>
      </c>
      <c r="D217" s="6"/>
      <c r="E217" s="5">
        <f t="shared" si="42"/>
        <v>208</v>
      </c>
      <c r="F217" s="36" t="s">
        <v>1858</v>
      </c>
      <c r="G217" s="5">
        <v>15</v>
      </c>
      <c r="H217" s="5"/>
      <c r="I217" s="5"/>
      <c r="J217" s="5"/>
      <c r="K217" s="5"/>
      <c r="L217" s="5">
        <v>9</v>
      </c>
      <c r="M217" s="5" t="s">
        <v>1744</v>
      </c>
      <c r="N217" s="5" t="str">
        <f t="shared" si="46"/>
        <v xml:space="preserve"> Mana</v>
      </c>
      <c r="O217" s="5" t="str">
        <f t="shared" si="47"/>
        <v>0</v>
      </c>
      <c r="P217" s="25" t="s">
        <v>1857</v>
      </c>
      <c r="Q217" s="13"/>
      <c r="R217" s="13"/>
      <c r="S217" s="15"/>
      <c r="T217" s="13"/>
      <c r="U217" s="5" t="s">
        <v>1801</v>
      </c>
      <c r="V217" s="5" t="s">
        <v>6</v>
      </c>
      <c r="W217" t="s">
        <v>2137</v>
      </c>
      <c r="Y217" t="s">
        <v>1637</v>
      </c>
      <c r="Z217" t="s">
        <v>2095</v>
      </c>
      <c r="AD217" t="s">
        <v>1680</v>
      </c>
    </row>
    <row r="218" spans="1:36" hidden="1">
      <c r="A218" t="str">
        <f t="shared" si="48"/>
        <v>Charm</v>
      </c>
      <c r="B218" t="str">
        <f t="shared" si="49"/>
        <v>Charm</v>
      </c>
      <c r="C218" s="5" t="s">
        <v>55</v>
      </c>
      <c r="D218" s="6"/>
      <c r="E218" s="5">
        <f t="shared" ref="E218:E250" si="50">HEX2DEC(F218)</f>
        <v>209</v>
      </c>
      <c r="F218" s="36" t="s">
        <v>1860</v>
      </c>
      <c r="G218" s="5">
        <v>15</v>
      </c>
      <c r="H218" s="5"/>
      <c r="I218" s="5"/>
      <c r="J218" s="5"/>
      <c r="K218" s="5"/>
      <c r="L218" s="5">
        <v>9</v>
      </c>
      <c r="M218" s="5" t="s">
        <v>1744</v>
      </c>
      <c r="N218" s="5" t="str">
        <f t="shared" si="46"/>
        <v xml:space="preserve"> Mana</v>
      </c>
      <c r="O218" s="5" t="str">
        <f t="shared" si="47"/>
        <v>0</v>
      </c>
      <c r="P218" s="25" t="s">
        <v>1861</v>
      </c>
      <c r="Q218" s="13"/>
      <c r="R218" s="13"/>
      <c r="S218" s="15"/>
      <c r="T218" s="13"/>
      <c r="U218" s="5" t="s">
        <v>1801</v>
      </c>
      <c r="V218" s="5" t="s">
        <v>6</v>
      </c>
      <c r="W218" t="s">
        <v>2137</v>
      </c>
      <c r="Y218" t="s">
        <v>1637</v>
      </c>
      <c r="Z218" t="s">
        <v>2095</v>
      </c>
      <c r="AD218" t="s">
        <v>1678</v>
      </c>
    </row>
    <row r="219" spans="1:36" hidden="1">
      <c r="A219" t="str">
        <f t="shared" si="48"/>
        <v>ChaosGas</v>
      </c>
      <c r="B219" t="str">
        <f t="shared" si="49"/>
        <v>ChaosGas</v>
      </c>
      <c r="C219" s="5" t="s">
        <v>2736</v>
      </c>
      <c r="D219" s="6"/>
      <c r="E219" s="5">
        <f t="shared" si="50"/>
        <v>210</v>
      </c>
      <c r="F219" s="36" t="s">
        <v>1818</v>
      </c>
      <c r="G219" s="5">
        <v>15</v>
      </c>
      <c r="H219" s="5"/>
      <c r="I219" s="5"/>
      <c r="J219" s="5"/>
      <c r="K219" s="5"/>
      <c r="L219" s="5">
        <v>9</v>
      </c>
      <c r="M219" s="5" t="s">
        <v>1744</v>
      </c>
      <c r="N219" s="5" t="str">
        <f t="shared" si="46"/>
        <v xml:space="preserve"> Mana</v>
      </c>
      <c r="O219" s="5" t="str">
        <f t="shared" si="47"/>
        <v>0</v>
      </c>
      <c r="P219" s="25" t="s">
        <v>1861</v>
      </c>
      <c r="Q219" s="13"/>
      <c r="R219" s="13"/>
      <c r="S219" s="15"/>
      <c r="T219" s="13"/>
      <c r="U219" s="5" t="s">
        <v>1801</v>
      </c>
      <c r="V219" s="5" t="s">
        <v>6</v>
      </c>
      <c r="W219" t="s">
        <v>2137</v>
      </c>
      <c r="Y219" t="s">
        <v>1637</v>
      </c>
      <c r="Z219" t="s">
        <v>2095</v>
      </c>
      <c r="AD219" t="s">
        <v>1678</v>
      </c>
      <c r="AJ219" t="s">
        <v>2737</v>
      </c>
    </row>
    <row r="220" spans="1:36" hidden="1">
      <c r="A220" t="str">
        <f t="shared" si="48"/>
        <v>Sand</v>
      </c>
      <c r="B220" t="str">
        <f t="shared" si="49"/>
        <v>Sand</v>
      </c>
      <c r="C220" s="5" t="s">
        <v>81</v>
      </c>
      <c r="D220" s="6"/>
      <c r="E220" s="5">
        <f t="shared" si="50"/>
        <v>211</v>
      </c>
      <c r="F220" s="36" t="s">
        <v>1786</v>
      </c>
      <c r="G220" s="5">
        <v>15</v>
      </c>
      <c r="H220" s="5"/>
      <c r="I220" s="5"/>
      <c r="J220" s="5"/>
      <c r="K220" s="5"/>
      <c r="L220" s="5">
        <v>9</v>
      </c>
      <c r="M220" s="5">
        <v>0</v>
      </c>
      <c r="N220" s="5">
        <f t="shared" si="46"/>
        <v>0</v>
      </c>
      <c r="O220" s="5">
        <f t="shared" si="47"/>
        <v>0</v>
      </c>
      <c r="P220" s="25" t="s">
        <v>1862</v>
      </c>
      <c r="Q220" s="13"/>
      <c r="R220" s="13"/>
      <c r="S220" s="15"/>
      <c r="T220" s="13"/>
      <c r="U220" s="5">
        <v>1</v>
      </c>
      <c r="V220" s="5" t="s">
        <v>6</v>
      </c>
      <c r="W220" t="s">
        <v>2137</v>
      </c>
      <c r="Y220" t="s">
        <v>1637</v>
      </c>
      <c r="Z220" t="s">
        <v>2095</v>
      </c>
      <c r="AB220">
        <v>10</v>
      </c>
      <c r="AC220">
        <v>0</v>
      </c>
      <c r="AE220" t="s">
        <v>2793</v>
      </c>
    </row>
    <row r="221" spans="1:36" hidden="1">
      <c r="A221" t="str">
        <f t="shared" si="48"/>
        <v>Web</v>
      </c>
      <c r="B221" t="str">
        <f t="shared" si="49"/>
        <v>Web</v>
      </c>
      <c r="C221" s="5" t="s">
        <v>2735</v>
      </c>
      <c r="D221" s="6"/>
      <c r="E221" s="5">
        <f t="shared" si="50"/>
        <v>212</v>
      </c>
      <c r="F221" s="36" t="s">
        <v>1809</v>
      </c>
      <c r="G221" s="5">
        <v>15</v>
      </c>
      <c r="H221" s="5"/>
      <c r="I221" s="5"/>
      <c r="J221" s="5"/>
      <c r="K221" s="5"/>
      <c r="L221" s="5">
        <v>9</v>
      </c>
      <c r="M221" s="5">
        <v>0</v>
      </c>
      <c r="N221" s="5">
        <f t="shared" si="46"/>
        <v>0</v>
      </c>
      <c r="O221" s="5">
        <f t="shared" si="47"/>
        <v>0</v>
      </c>
      <c r="P221" s="25" t="s">
        <v>1862</v>
      </c>
      <c r="Q221" s="13"/>
      <c r="R221" s="13"/>
      <c r="S221" s="15"/>
      <c r="T221" s="13"/>
      <c r="U221" s="5">
        <v>1</v>
      </c>
      <c r="V221" s="5" t="s">
        <v>6</v>
      </c>
      <c r="W221" t="s">
        <v>2137</v>
      </c>
      <c r="Y221" t="s">
        <v>1637</v>
      </c>
      <c r="Z221" t="s">
        <v>2095</v>
      </c>
      <c r="AB221">
        <v>10</v>
      </c>
      <c r="AC221">
        <v>0</v>
      </c>
      <c r="AE221" t="s">
        <v>2793</v>
      </c>
    </row>
    <row r="222" spans="1:36" hidden="1">
      <c r="A222" t="str">
        <f t="shared" si="48"/>
        <v>Electroshock</v>
      </c>
      <c r="B222" t="str">
        <f t="shared" si="49"/>
        <v>Electroshock</v>
      </c>
      <c r="C222" s="5" t="s">
        <v>2726</v>
      </c>
      <c r="D222" s="6"/>
      <c r="E222" s="5">
        <f t="shared" si="50"/>
        <v>213</v>
      </c>
      <c r="F222" s="36" t="s">
        <v>1793</v>
      </c>
      <c r="G222" s="5">
        <v>15</v>
      </c>
      <c r="H222" s="5"/>
      <c r="I222" s="5"/>
      <c r="J222" s="5"/>
      <c r="K222" s="5"/>
      <c r="L222" s="5">
        <v>9</v>
      </c>
      <c r="M222" s="5" t="s">
        <v>1744</v>
      </c>
      <c r="N222" s="5" t="str">
        <f t="shared" si="46"/>
        <v xml:space="preserve"> Mana</v>
      </c>
      <c r="O222" s="5" t="str">
        <f t="shared" si="47"/>
        <v>0</v>
      </c>
      <c r="P222" s="25" t="s">
        <v>1862</v>
      </c>
      <c r="Q222" s="13"/>
      <c r="R222" s="13"/>
      <c r="S222" s="15"/>
      <c r="T222" s="13"/>
      <c r="U222" s="5" t="s">
        <v>1801</v>
      </c>
      <c r="V222" s="5" t="s">
        <v>6</v>
      </c>
      <c r="W222" t="s">
        <v>2137</v>
      </c>
      <c r="Y222" t="s">
        <v>1637</v>
      </c>
      <c r="Z222" t="s">
        <v>2095</v>
      </c>
      <c r="AB222">
        <v>10</v>
      </c>
      <c r="AC222">
        <v>0</v>
      </c>
      <c r="AE222" t="s">
        <v>2793</v>
      </c>
    </row>
    <row r="223" spans="1:36" hidden="1">
      <c r="A223" t="str">
        <f t="shared" si="48"/>
        <v>Enfeeble</v>
      </c>
      <c r="B223" t="str">
        <f t="shared" si="49"/>
        <v>Enfeeble</v>
      </c>
      <c r="C223" s="5" t="s">
        <v>2727</v>
      </c>
      <c r="D223" s="6"/>
      <c r="E223" s="5">
        <f t="shared" si="50"/>
        <v>214</v>
      </c>
      <c r="F223" s="36" t="s">
        <v>1859</v>
      </c>
      <c r="G223" s="5">
        <v>15</v>
      </c>
      <c r="H223" s="5"/>
      <c r="I223" s="5"/>
      <c r="J223" s="5"/>
      <c r="K223" s="5"/>
      <c r="L223" s="5">
        <v>9</v>
      </c>
      <c r="M223" s="5">
        <v>0</v>
      </c>
      <c r="N223" s="5">
        <f t="shared" si="46"/>
        <v>0</v>
      </c>
      <c r="O223" s="5">
        <f t="shared" si="47"/>
        <v>0</v>
      </c>
      <c r="P223" s="25" t="s">
        <v>1864</v>
      </c>
      <c r="Q223" s="13"/>
      <c r="R223" s="13"/>
      <c r="S223" s="15"/>
      <c r="T223" s="13"/>
      <c r="U223" s="5">
        <v>1</v>
      </c>
      <c r="V223" s="5" t="s">
        <v>6</v>
      </c>
      <c r="W223" t="s">
        <v>2137</v>
      </c>
      <c r="Y223" t="s">
        <v>1637</v>
      </c>
      <c r="Z223" t="s">
        <v>2095</v>
      </c>
      <c r="AB223">
        <v>10</v>
      </c>
      <c r="AC223">
        <v>0</v>
      </c>
      <c r="AE223" t="s">
        <v>2794</v>
      </c>
    </row>
    <row r="224" spans="1:36" hidden="1">
      <c r="A224" t="str">
        <f t="shared" si="48"/>
        <v>Stench</v>
      </c>
      <c r="B224" t="str">
        <f t="shared" si="49"/>
        <v>Stench</v>
      </c>
      <c r="C224" s="5" t="s">
        <v>211</v>
      </c>
      <c r="D224" s="6"/>
      <c r="E224" s="5">
        <f t="shared" si="50"/>
        <v>215</v>
      </c>
      <c r="F224" s="36" t="s">
        <v>1819</v>
      </c>
      <c r="G224" s="5">
        <v>15</v>
      </c>
      <c r="H224" s="5"/>
      <c r="I224" s="5"/>
      <c r="J224" s="5"/>
      <c r="K224" s="5"/>
      <c r="L224" s="5">
        <v>9</v>
      </c>
      <c r="M224" s="5">
        <v>0</v>
      </c>
      <c r="N224" s="5">
        <f t="shared" si="46"/>
        <v>0</v>
      </c>
      <c r="O224" s="5">
        <f t="shared" si="47"/>
        <v>0</v>
      </c>
      <c r="P224" s="25" t="s">
        <v>1864</v>
      </c>
      <c r="Q224" s="13"/>
      <c r="R224" s="13"/>
      <c r="S224" s="15"/>
      <c r="T224" s="13"/>
      <c r="U224" s="5">
        <v>1</v>
      </c>
      <c r="V224" s="5" t="s">
        <v>6</v>
      </c>
      <c r="W224" t="s">
        <v>2137</v>
      </c>
      <c r="Y224" t="s">
        <v>1637</v>
      </c>
      <c r="Z224" t="s">
        <v>2095</v>
      </c>
      <c r="AB224">
        <v>10</v>
      </c>
      <c r="AC224">
        <v>0</v>
      </c>
      <c r="AE224" t="s">
        <v>2794</v>
      </c>
    </row>
    <row r="225" spans="1:36" hidden="1">
      <c r="A225" t="str">
        <f t="shared" si="48"/>
        <v>Haste</v>
      </c>
      <c r="B225" t="str">
        <f t="shared" si="49"/>
        <v>Haste</v>
      </c>
      <c r="C225" s="5" t="s">
        <v>2122</v>
      </c>
      <c r="D225" s="6"/>
      <c r="E225" s="5">
        <f t="shared" si="50"/>
        <v>216</v>
      </c>
      <c r="F225" s="36" t="s">
        <v>1732</v>
      </c>
      <c r="G225" s="5">
        <v>15</v>
      </c>
      <c r="H225" s="5"/>
      <c r="I225" s="5"/>
      <c r="J225" s="5"/>
      <c r="K225" s="5"/>
      <c r="L225" s="5">
        <v>9</v>
      </c>
      <c r="M225" s="5" t="s">
        <v>1744</v>
      </c>
      <c r="N225" s="5" t="str">
        <f t="shared" si="46"/>
        <v xml:space="preserve"> Mana</v>
      </c>
      <c r="O225" s="5" t="str">
        <f t="shared" si="47"/>
        <v>0</v>
      </c>
      <c r="P225" s="25" t="s">
        <v>1742</v>
      </c>
      <c r="Q225" s="13"/>
      <c r="R225" s="13"/>
      <c r="S225" s="15"/>
      <c r="T225" s="13"/>
      <c r="U225" s="5" t="s">
        <v>1801</v>
      </c>
      <c r="V225" s="5" t="s">
        <v>5</v>
      </c>
      <c r="W225" t="s">
        <v>2137</v>
      </c>
      <c r="Y225" t="s">
        <v>1637</v>
      </c>
      <c r="Z225" t="s">
        <v>2093</v>
      </c>
      <c r="AB225">
        <v>10</v>
      </c>
      <c r="AC225">
        <v>0</v>
      </c>
      <c r="AE225" t="s">
        <v>2795</v>
      </c>
    </row>
    <row r="226" spans="1:36" hidden="1">
      <c r="A226" t="str">
        <f t="shared" si="48"/>
        <v>Tornado</v>
      </c>
      <c r="B226" t="str">
        <f t="shared" si="49"/>
        <v>Tornado</v>
      </c>
      <c r="C226" s="5" t="s">
        <v>110</v>
      </c>
      <c r="D226" s="6"/>
      <c r="E226" s="5">
        <f t="shared" si="50"/>
        <v>217</v>
      </c>
      <c r="F226" s="36" t="s">
        <v>1745</v>
      </c>
      <c r="G226" s="5">
        <v>5</v>
      </c>
      <c r="H226" s="5"/>
      <c r="I226" s="5"/>
      <c r="J226" s="5"/>
      <c r="K226" s="5"/>
      <c r="L226" s="5">
        <v>9</v>
      </c>
      <c r="M226" s="5" t="s">
        <v>1744</v>
      </c>
      <c r="N226" s="5" t="str">
        <f t="shared" si="46"/>
        <v xml:space="preserve"> Mana</v>
      </c>
      <c r="O226" s="5" t="str">
        <f t="shared" si="47"/>
        <v>0</v>
      </c>
      <c r="P226" s="25" t="s">
        <v>1865</v>
      </c>
      <c r="Q226" s="13"/>
      <c r="R226" s="13"/>
      <c r="S226" s="15"/>
      <c r="T226" s="13"/>
      <c r="U226" s="5" t="s">
        <v>1801</v>
      </c>
      <c r="V226" s="5" t="str">
        <f>W226</f>
        <v>Mana</v>
      </c>
      <c r="W226" t="s">
        <v>6</v>
      </c>
      <c r="X226">
        <v>8</v>
      </c>
      <c r="Y226" t="s">
        <v>1637</v>
      </c>
      <c r="Z226" t="s">
        <v>2096</v>
      </c>
    </row>
    <row r="227" spans="1:36" hidden="1">
      <c r="A227" t="str">
        <f t="shared" si="48"/>
        <v>Quake</v>
      </c>
      <c r="B227" t="str">
        <f t="shared" si="49"/>
        <v>Quake</v>
      </c>
      <c r="C227" s="5" t="s">
        <v>88</v>
      </c>
      <c r="D227" s="6"/>
      <c r="E227" s="5">
        <f t="shared" si="50"/>
        <v>218</v>
      </c>
      <c r="F227" s="36" t="s">
        <v>1736</v>
      </c>
      <c r="G227" s="5">
        <v>5</v>
      </c>
      <c r="H227" s="5"/>
      <c r="I227" s="5"/>
      <c r="J227" s="5"/>
      <c r="K227" s="5"/>
      <c r="L227" s="5">
        <v>9</v>
      </c>
      <c r="M227" s="5" t="s">
        <v>1744</v>
      </c>
      <c r="N227" s="5" t="str">
        <f t="shared" si="46"/>
        <v xml:space="preserve"> Mana</v>
      </c>
      <c r="O227" s="5" t="str">
        <f t="shared" si="47"/>
        <v>0</v>
      </c>
      <c r="P227" s="25" t="s">
        <v>1866</v>
      </c>
      <c r="Q227" s="13"/>
      <c r="R227" s="13"/>
      <c r="S227" s="15"/>
      <c r="T227" s="13"/>
      <c r="U227" s="5" t="s">
        <v>1801</v>
      </c>
      <c r="V227" s="5" t="str">
        <f>W227</f>
        <v>Mana</v>
      </c>
      <c r="W227" t="s">
        <v>6</v>
      </c>
      <c r="X227">
        <v>8</v>
      </c>
      <c r="Y227" t="s">
        <v>1637</v>
      </c>
      <c r="Z227" t="s">
        <v>2096</v>
      </c>
      <c r="AA227" t="s">
        <v>88</v>
      </c>
    </row>
    <row r="228" spans="1:36" hidden="1">
      <c r="A228" t="str">
        <f t="shared" si="48"/>
        <v>Whirl</v>
      </c>
      <c r="B228" t="str">
        <f t="shared" si="49"/>
        <v>Whirl</v>
      </c>
      <c r="C228" s="5" t="s">
        <v>244</v>
      </c>
      <c r="D228" s="6"/>
      <c r="E228" s="5">
        <f t="shared" si="50"/>
        <v>219</v>
      </c>
      <c r="F228" s="36" t="s">
        <v>1645</v>
      </c>
      <c r="G228" s="5">
        <v>5</v>
      </c>
      <c r="H228" s="5"/>
      <c r="I228" s="5"/>
      <c r="J228" s="5"/>
      <c r="K228" s="5"/>
      <c r="L228" s="5">
        <v>9</v>
      </c>
      <c r="M228" s="5" t="s">
        <v>1744</v>
      </c>
      <c r="N228" s="5" t="str">
        <f t="shared" si="46"/>
        <v xml:space="preserve"> Mana</v>
      </c>
      <c r="O228" s="5" t="str">
        <f t="shared" si="47"/>
        <v>0</v>
      </c>
      <c r="P228" s="25" t="s">
        <v>1865</v>
      </c>
      <c r="Q228" s="13"/>
      <c r="R228" s="13"/>
      <c r="S228" s="15"/>
      <c r="T228" s="13"/>
      <c r="U228" s="5" t="s">
        <v>1801</v>
      </c>
      <c r="V228" s="5" t="str">
        <f>W228</f>
        <v>Mana</v>
      </c>
      <c r="W228" t="s">
        <v>6</v>
      </c>
      <c r="X228">
        <v>8</v>
      </c>
      <c r="Y228" t="s">
        <v>1637</v>
      </c>
      <c r="Z228" t="s">
        <v>2096</v>
      </c>
    </row>
    <row r="229" spans="1:36" hidden="1">
      <c r="A229" t="str">
        <f t="shared" si="48"/>
        <v>Flare</v>
      </c>
      <c r="B229" t="str">
        <f t="shared" si="49"/>
        <v>Flare</v>
      </c>
      <c r="C229" s="5" t="s">
        <v>483</v>
      </c>
      <c r="D229" s="6"/>
      <c r="E229" s="5">
        <f t="shared" si="50"/>
        <v>220</v>
      </c>
      <c r="F229" s="36" t="s">
        <v>1679</v>
      </c>
      <c r="G229" s="5">
        <v>5</v>
      </c>
      <c r="H229" s="5"/>
      <c r="I229" s="5"/>
      <c r="J229" s="5"/>
      <c r="K229" s="5"/>
      <c r="L229" s="5">
        <v>9</v>
      </c>
      <c r="M229" s="5" t="s">
        <v>1744</v>
      </c>
      <c r="N229" s="5" t="str">
        <f t="shared" si="46"/>
        <v xml:space="preserve"> Mana</v>
      </c>
      <c r="O229" s="5" t="str">
        <f t="shared" si="47"/>
        <v>0</v>
      </c>
      <c r="P229" s="25" t="s">
        <v>1868</v>
      </c>
      <c r="Q229" s="13"/>
      <c r="R229" s="13"/>
      <c r="S229" s="15"/>
      <c r="T229" s="13"/>
      <c r="U229" s="5" t="s">
        <v>1801</v>
      </c>
      <c r="V229" s="5" t="str">
        <f>W229</f>
        <v>Mana</v>
      </c>
      <c r="W229" t="s">
        <v>6</v>
      </c>
      <c r="X229">
        <v>10</v>
      </c>
      <c r="Y229" t="s">
        <v>1637</v>
      </c>
      <c r="Z229" t="s">
        <v>2096</v>
      </c>
    </row>
    <row r="230" spans="1:36" hidden="1">
      <c r="A230" t="str">
        <f t="shared" si="48"/>
        <v>Steal</v>
      </c>
      <c r="B230" t="str">
        <f t="shared" si="49"/>
        <v>Steal</v>
      </c>
      <c r="C230" s="5" t="s">
        <v>201</v>
      </c>
      <c r="D230" s="6"/>
      <c r="E230" s="5">
        <f t="shared" si="50"/>
        <v>221</v>
      </c>
      <c r="F230" s="36" t="s">
        <v>1596</v>
      </c>
      <c r="G230" s="5">
        <v>10</v>
      </c>
      <c r="H230" s="5"/>
      <c r="I230" s="5"/>
      <c r="J230" s="5"/>
      <c r="K230" s="5"/>
      <c r="L230" s="5">
        <v>9</v>
      </c>
      <c r="M230" s="5" t="s">
        <v>1527</v>
      </c>
      <c r="N230" s="5" t="str">
        <f t="shared" ref="N230:N260" si="51">IF(ISERR(LEFT(M230,FIND("+",M230,1)-2)),0,LEFT(M230,FIND("+",M230,1)-2))</f>
        <v>Agl</v>
      </c>
      <c r="O230" s="5" t="str">
        <f t="shared" ref="O230:O260" si="52">IF(ISERR(RIGHT(M230,LEN(M230)-FIND("+",M230,1))),0,RIGHT(M230,LEN(M230)-FIND("+",M230,1)))</f>
        <v>2</v>
      </c>
      <c r="P230" s="25" t="s">
        <v>1869</v>
      </c>
      <c r="Q230" s="13"/>
      <c r="R230" s="13"/>
      <c r="S230" s="15"/>
      <c r="T230" s="13"/>
      <c r="U230" s="5" t="s">
        <v>1530</v>
      </c>
      <c r="V230" s="5" t="str">
        <f>W230</f>
        <v>Agl</v>
      </c>
      <c r="W230" t="s">
        <v>5</v>
      </c>
      <c r="Y230" t="s">
        <v>2126</v>
      </c>
      <c r="Z230" t="s">
        <v>2091</v>
      </c>
      <c r="AE230" t="s">
        <v>201</v>
      </c>
    </row>
    <row r="231" spans="1:36" hidden="1">
      <c r="A231" t="str">
        <f t="shared" ref="A231" si="53">B231</f>
        <v>Self-Detonate</v>
      </c>
      <c r="B231" t="s">
        <v>2876</v>
      </c>
      <c r="C231" s="5" t="s">
        <v>2876</v>
      </c>
      <c r="D231" s="6"/>
      <c r="E231" s="5">
        <f t="shared" ref="E231" si="54">HEX2DEC(F231)</f>
        <v>222</v>
      </c>
      <c r="F231" s="36" t="s">
        <v>1599</v>
      </c>
      <c r="G231" s="5">
        <v>1</v>
      </c>
      <c r="H231" s="5"/>
      <c r="I231" s="5"/>
      <c r="J231" s="5"/>
      <c r="K231" s="5"/>
      <c r="L231" s="5">
        <v>9</v>
      </c>
      <c r="M231" s="5">
        <v>0</v>
      </c>
      <c r="N231" s="5">
        <f t="shared" ref="N231" si="55">IF(ISERR(LEFT(M231,FIND("+",M231,1)-2)),0,LEFT(M231,FIND("+",M231,1)-2))</f>
        <v>0</v>
      </c>
      <c r="O231" s="5">
        <f t="shared" ref="O231" si="56">IF(ISERR(RIGHT(M231,LEN(M231)-FIND("+",M231,1))),0,RIGHT(M231,LEN(M231)-FIND("+",M231,1)))</f>
        <v>0</v>
      </c>
      <c r="P231" s="25"/>
      <c r="Q231" s="13"/>
      <c r="R231" s="13"/>
      <c r="S231" s="15"/>
      <c r="T231" s="13"/>
      <c r="U231" s="5">
        <v>1</v>
      </c>
      <c r="V231" s="5" t="s">
        <v>6</v>
      </c>
      <c r="W231" t="s">
        <v>2136</v>
      </c>
      <c r="Y231" t="s">
        <v>1637</v>
      </c>
      <c r="Z231" t="s">
        <v>2095</v>
      </c>
      <c r="AB231">
        <v>400</v>
      </c>
      <c r="AC231">
        <v>0</v>
      </c>
      <c r="AE231" t="s">
        <v>2152</v>
      </c>
    </row>
    <row r="232" spans="1:36" hidden="1">
      <c r="A232" t="str">
        <f t="shared" si="48"/>
        <v>Explode</v>
      </c>
      <c r="B232" t="str">
        <f t="shared" si="49"/>
        <v>Explode</v>
      </c>
      <c r="C232" s="5" t="s">
        <v>179</v>
      </c>
      <c r="D232" s="6"/>
      <c r="E232" s="5">
        <f t="shared" si="50"/>
        <v>222</v>
      </c>
      <c r="F232" s="36" t="s">
        <v>1599</v>
      </c>
      <c r="G232" s="5">
        <v>1</v>
      </c>
      <c r="H232" s="5"/>
      <c r="I232" s="5"/>
      <c r="J232" s="5"/>
      <c r="K232" s="5"/>
      <c r="L232" s="5">
        <v>9</v>
      </c>
      <c r="M232" s="5">
        <v>0</v>
      </c>
      <c r="N232" s="5">
        <f t="shared" si="51"/>
        <v>0</v>
      </c>
      <c r="O232" s="5">
        <f t="shared" si="52"/>
        <v>0</v>
      </c>
      <c r="P232" s="25" t="s">
        <v>1870</v>
      </c>
      <c r="Q232" s="13"/>
      <c r="R232" s="13"/>
      <c r="S232" s="15"/>
      <c r="T232" s="13"/>
      <c r="U232" s="5">
        <v>1</v>
      </c>
      <c r="V232" s="5" t="s">
        <v>6</v>
      </c>
      <c r="W232" t="s">
        <v>2136</v>
      </c>
      <c r="Y232" t="s">
        <v>1637</v>
      </c>
      <c r="Z232" t="s">
        <v>2096</v>
      </c>
      <c r="AB232">
        <v>1200</v>
      </c>
      <c r="AC232">
        <v>0</v>
      </c>
      <c r="AE232" t="s">
        <v>2152</v>
      </c>
    </row>
    <row r="233" spans="1:36" hidden="1">
      <c r="A233" t="str">
        <f t="shared" si="48"/>
        <v>Acid</v>
      </c>
      <c r="B233" t="str">
        <f t="shared" si="49"/>
        <v>Acid</v>
      </c>
      <c r="C233" s="5" t="s">
        <v>234</v>
      </c>
      <c r="D233" s="6"/>
      <c r="E233" s="5">
        <f t="shared" si="50"/>
        <v>223</v>
      </c>
      <c r="F233" s="36" t="s">
        <v>1563</v>
      </c>
      <c r="G233" s="5">
        <v>15</v>
      </c>
      <c r="H233" s="5"/>
      <c r="I233" s="5"/>
      <c r="J233" s="5"/>
      <c r="K233" s="5"/>
      <c r="L233" s="5">
        <v>9</v>
      </c>
      <c r="M233" s="5">
        <v>0</v>
      </c>
      <c r="N233" s="5">
        <f t="shared" si="51"/>
        <v>0</v>
      </c>
      <c r="O233" s="5">
        <f t="shared" si="52"/>
        <v>0</v>
      </c>
      <c r="P233" s="25" t="s">
        <v>1842</v>
      </c>
      <c r="Q233" s="13"/>
      <c r="R233" s="13"/>
      <c r="S233" s="15"/>
      <c r="T233" s="13"/>
      <c r="U233" s="5">
        <v>1</v>
      </c>
      <c r="V233" s="5" t="str">
        <f>W233</f>
        <v>Mana</v>
      </c>
      <c r="W233" t="s">
        <v>6</v>
      </c>
      <c r="X233">
        <v>7</v>
      </c>
      <c r="Y233" t="s">
        <v>1637</v>
      </c>
      <c r="Z233" t="s">
        <v>2095</v>
      </c>
      <c r="AA233" t="s">
        <v>20</v>
      </c>
      <c r="AE233" t="s">
        <v>20</v>
      </c>
      <c r="AJ233" t="s">
        <v>2875</v>
      </c>
    </row>
    <row r="234" spans="1:36">
      <c r="A234" t="str">
        <f t="shared" si="48"/>
        <v>Riddle</v>
      </c>
      <c r="B234" t="str">
        <f t="shared" si="49"/>
        <v>Riddle</v>
      </c>
      <c r="C234" s="5" t="s">
        <v>68</v>
      </c>
      <c r="D234" s="6"/>
      <c r="E234" s="5">
        <f t="shared" si="50"/>
        <v>224</v>
      </c>
      <c r="F234" s="36" t="s">
        <v>1683</v>
      </c>
      <c r="G234" s="5">
        <v>5</v>
      </c>
      <c r="H234" s="5"/>
      <c r="I234" s="5"/>
      <c r="J234" s="5"/>
      <c r="K234" s="5"/>
      <c r="L234" s="5">
        <v>9</v>
      </c>
      <c r="M234" s="5" t="s">
        <v>1744</v>
      </c>
      <c r="N234" s="5" t="str">
        <f t="shared" si="51"/>
        <v xml:space="preserve"> Mana</v>
      </c>
      <c r="O234" s="5" t="str">
        <f t="shared" si="52"/>
        <v>0</v>
      </c>
      <c r="P234" s="25" t="s">
        <v>1871</v>
      </c>
      <c r="Q234" s="13"/>
      <c r="R234" s="13"/>
      <c r="S234" s="15"/>
      <c r="T234" s="13"/>
      <c r="U234" s="5" t="s">
        <v>1801</v>
      </c>
      <c r="V234" s="5" t="s">
        <v>6</v>
      </c>
      <c r="W234" t="s">
        <v>2137</v>
      </c>
      <c r="Y234" t="s">
        <v>1637</v>
      </c>
      <c r="Z234" t="s">
        <v>2096</v>
      </c>
      <c r="AD234" t="s">
        <v>1678</v>
      </c>
    </row>
    <row r="235" spans="1:36">
      <c r="A235" t="str">
        <f t="shared" si="48"/>
        <v>CursSong</v>
      </c>
      <c r="B235" t="str">
        <f t="shared" si="49"/>
        <v>CursSong</v>
      </c>
      <c r="C235" s="5" t="s">
        <v>283</v>
      </c>
      <c r="D235" s="6"/>
      <c r="E235" s="5">
        <f t="shared" si="50"/>
        <v>225</v>
      </c>
      <c r="F235" s="36" t="s">
        <v>1863</v>
      </c>
      <c r="G235" s="5">
        <v>5</v>
      </c>
      <c r="H235" s="5"/>
      <c r="I235" s="5"/>
      <c r="J235" s="5"/>
      <c r="K235" s="5"/>
      <c r="L235" s="5">
        <v>9</v>
      </c>
      <c r="M235" s="5" t="s">
        <v>1744</v>
      </c>
      <c r="N235" s="5" t="str">
        <f t="shared" si="51"/>
        <v xml:space="preserve"> Mana</v>
      </c>
      <c r="O235" s="5" t="str">
        <f t="shared" si="52"/>
        <v>0</v>
      </c>
      <c r="P235" s="25" t="s">
        <v>1872</v>
      </c>
      <c r="Q235" s="13"/>
      <c r="R235" s="13"/>
      <c r="S235" s="15"/>
      <c r="T235" s="13"/>
      <c r="U235" s="5" t="s">
        <v>1801</v>
      </c>
      <c r="V235" s="5" t="s">
        <v>6</v>
      </c>
      <c r="W235" t="s">
        <v>2137</v>
      </c>
      <c r="Y235" t="s">
        <v>1637</v>
      </c>
      <c r="Z235" t="s">
        <v>2096</v>
      </c>
      <c r="AD235" t="s">
        <v>1561</v>
      </c>
    </row>
    <row r="236" spans="1:36">
      <c r="A236" t="str">
        <f t="shared" si="48"/>
        <v>MadSong</v>
      </c>
      <c r="B236" t="str">
        <f>C236</f>
        <v>MadSong</v>
      </c>
      <c r="C236" s="5" t="s">
        <v>288</v>
      </c>
      <c r="D236" s="6"/>
      <c r="E236" s="5">
        <f t="shared" si="50"/>
        <v>226</v>
      </c>
      <c r="F236" s="36" t="s">
        <v>1867</v>
      </c>
      <c r="G236" s="5">
        <v>5</v>
      </c>
      <c r="H236" s="5"/>
      <c r="I236" s="5"/>
      <c r="J236" s="5"/>
      <c r="K236" s="5"/>
      <c r="L236" s="5">
        <v>9</v>
      </c>
      <c r="M236" s="5" t="s">
        <v>1744</v>
      </c>
      <c r="N236" s="5" t="str">
        <f t="shared" si="51"/>
        <v xml:space="preserve"> Mana</v>
      </c>
      <c r="O236" s="5" t="str">
        <f t="shared" si="52"/>
        <v>0</v>
      </c>
      <c r="P236" s="25" t="s">
        <v>1871</v>
      </c>
      <c r="Q236" s="13"/>
      <c r="R236" s="13"/>
      <c r="S236" s="15"/>
      <c r="T236" s="13"/>
      <c r="U236" s="5" t="s">
        <v>1801</v>
      </c>
      <c r="V236" s="5" t="s">
        <v>6</v>
      </c>
      <c r="W236" t="s">
        <v>2137</v>
      </c>
      <c r="Y236" t="s">
        <v>1637</v>
      </c>
      <c r="Z236" t="s">
        <v>2096</v>
      </c>
      <c r="AD236" t="s">
        <v>1678</v>
      </c>
    </row>
    <row r="237" spans="1:36" hidden="1">
      <c r="A237" t="str">
        <f t="shared" si="48"/>
        <v>Surprise</v>
      </c>
      <c r="B237" t="str">
        <f>C237&amp;D237</f>
        <v>Surprise</v>
      </c>
      <c r="C237" s="5" t="s">
        <v>85</v>
      </c>
      <c r="D237" s="6"/>
      <c r="E237" s="5">
        <f t="shared" si="50"/>
        <v>227</v>
      </c>
      <c r="F237" s="36" t="s">
        <v>1873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51"/>
        <v>0</v>
      </c>
      <c r="O237" s="5">
        <f t="shared" si="52"/>
        <v>0</v>
      </c>
      <c r="P237" s="25" t="s">
        <v>1874</v>
      </c>
      <c r="Q237" s="13"/>
      <c r="R237" s="13"/>
      <c r="S237" s="15"/>
      <c r="T237" s="13"/>
      <c r="U237" s="5">
        <v>1</v>
      </c>
      <c r="V237" s="5" t="s">
        <v>2401</v>
      </c>
      <c r="Y237" t="s">
        <v>2131</v>
      </c>
    </row>
    <row r="238" spans="1:36" hidden="1">
      <c r="A238" t="str">
        <f t="shared" si="48"/>
        <v>Warning</v>
      </c>
      <c r="B238" t="str">
        <f>C238&amp;D238</f>
        <v>Warning</v>
      </c>
      <c r="C238" s="5" t="s">
        <v>69</v>
      </c>
      <c r="D238" s="6"/>
      <c r="E238" s="5">
        <f t="shared" si="50"/>
        <v>228</v>
      </c>
      <c r="F238" s="36" t="s">
        <v>1528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51"/>
        <v>0</v>
      </c>
      <c r="O238" s="5">
        <f t="shared" si="52"/>
        <v>0</v>
      </c>
      <c r="P238" s="25" t="s">
        <v>1875</v>
      </c>
      <c r="Q238" s="13"/>
      <c r="R238" s="13"/>
      <c r="S238" s="15"/>
      <c r="T238" s="13"/>
      <c r="U238" s="5">
        <v>1</v>
      </c>
      <c r="V238" s="5" t="s">
        <v>2401</v>
      </c>
      <c r="Y238" t="s">
        <v>2131</v>
      </c>
    </row>
    <row r="239" spans="1:36" hidden="1">
      <c r="A239" t="str">
        <f t="shared" si="48"/>
        <v>Multiply</v>
      </c>
      <c r="B239" t="str">
        <f>C239&amp;D239</f>
        <v>Multiply</v>
      </c>
      <c r="C239" s="5" t="s">
        <v>672</v>
      </c>
      <c r="D239" s="6"/>
      <c r="E239" s="5">
        <f t="shared" si="50"/>
        <v>229</v>
      </c>
      <c r="F239" s="36" t="s">
        <v>1785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51"/>
        <v>0</v>
      </c>
      <c r="O239" s="5">
        <f t="shared" si="52"/>
        <v>0</v>
      </c>
      <c r="P239" s="25" t="s">
        <v>1876</v>
      </c>
      <c r="Q239" s="13"/>
      <c r="R239" s="13"/>
      <c r="S239" s="15"/>
      <c r="T239" s="13"/>
      <c r="U239" s="5">
        <v>1</v>
      </c>
      <c r="V239" s="5" t="s">
        <v>6</v>
      </c>
      <c r="Y239" t="s">
        <v>1934</v>
      </c>
      <c r="Z239" t="s">
        <v>2093</v>
      </c>
      <c r="AJ239" t="s">
        <v>2771</v>
      </c>
    </row>
    <row r="240" spans="1:36" hidden="1">
      <c r="A240" t="str">
        <f t="shared" si="48"/>
        <v>O-Quake</v>
      </c>
      <c r="B240" t="str">
        <f t="shared" ref="B240:B252" si="57">CONCATENATE(D240,"-",C240)</f>
        <v>O-Quake</v>
      </c>
      <c r="C240" s="5" t="s">
        <v>88</v>
      </c>
      <c r="D240" s="6" t="s">
        <v>1877</v>
      </c>
      <c r="E240" s="5">
        <f t="shared" si="50"/>
        <v>230</v>
      </c>
      <c r="F240" s="36" t="s">
        <v>1853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51"/>
        <v>0</v>
      </c>
      <c r="O240" s="5">
        <f t="shared" si="52"/>
        <v>0</v>
      </c>
      <c r="P240" s="25" t="s">
        <v>1878</v>
      </c>
      <c r="Q240" s="13"/>
      <c r="R240" s="13"/>
      <c r="S240" s="15"/>
      <c r="T240" s="13"/>
      <c r="U240" s="5">
        <v>1</v>
      </c>
      <c r="V240" s="5" t="s">
        <v>2401</v>
      </c>
      <c r="Y240" t="s">
        <v>2131</v>
      </c>
      <c r="AA240" t="s">
        <v>88</v>
      </c>
    </row>
    <row r="241" spans="1:36" hidden="1">
      <c r="A241" t="str">
        <f t="shared" si="48"/>
        <v>O-Change</v>
      </c>
      <c r="B241" t="str">
        <f t="shared" si="57"/>
        <v>O-Change</v>
      </c>
      <c r="C241" s="5" t="s">
        <v>1879</v>
      </c>
      <c r="D241" s="6" t="s">
        <v>1877</v>
      </c>
      <c r="E241" s="5">
        <f t="shared" si="50"/>
        <v>231</v>
      </c>
      <c r="F241" s="36" t="s">
        <v>1880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51"/>
        <v>0</v>
      </c>
      <c r="O241" s="5">
        <f t="shared" si="52"/>
        <v>0</v>
      </c>
      <c r="P241" s="25" t="s">
        <v>1881</v>
      </c>
      <c r="Q241" s="13"/>
      <c r="R241" s="13"/>
      <c r="S241" s="15"/>
      <c r="T241" s="13"/>
      <c r="U241" s="5">
        <v>1</v>
      </c>
      <c r="V241" s="5" t="s">
        <v>2401</v>
      </c>
      <c r="Y241" t="s">
        <v>2131</v>
      </c>
      <c r="AA241" t="s">
        <v>2769</v>
      </c>
    </row>
    <row r="242" spans="1:36" hidden="1">
      <c r="A242" t="str">
        <f t="shared" si="48"/>
        <v>O-Fire</v>
      </c>
      <c r="B242" t="str">
        <f t="shared" si="57"/>
        <v>O-Fire</v>
      </c>
      <c r="C242" s="5" t="s">
        <v>159</v>
      </c>
      <c r="D242" s="6" t="s">
        <v>1877</v>
      </c>
      <c r="E242" s="5">
        <f t="shared" si="50"/>
        <v>232</v>
      </c>
      <c r="F242" s="36" t="s">
        <v>1581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51"/>
        <v>0</v>
      </c>
      <c r="O242" s="5">
        <f t="shared" si="52"/>
        <v>0</v>
      </c>
      <c r="P242" s="25" t="s">
        <v>1882</v>
      </c>
      <c r="Q242" s="13"/>
      <c r="R242" s="13"/>
      <c r="S242" s="15"/>
      <c r="T242" s="13"/>
      <c r="U242" s="5">
        <v>1</v>
      </c>
      <c r="V242" s="5" t="s">
        <v>2401</v>
      </c>
      <c r="Y242" t="s">
        <v>2131</v>
      </c>
      <c r="AA242" t="s">
        <v>159</v>
      </c>
    </row>
    <row r="243" spans="1:36" hidden="1">
      <c r="A243" t="str">
        <f t="shared" si="48"/>
        <v>O-Poison</v>
      </c>
      <c r="B243" t="str">
        <f t="shared" si="57"/>
        <v>O-Poison</v>
      </c>
      <c r="C243" s="5" t="s">
        <v>20</v>
      </c>
      <c r="D243" s="6" t="s">
        <v>1877</v>
      </c>
      <c r="E243" s="5">
        <f t="shared" si="50"/>
        <v>233</v>
      </c>
      <c r="F243" s="36" t="s">
        <v>1723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51"/>
        <v>0</v>
      </c>
      <c r="O243" s="5">
        <f t="shared" si="52"/>
        <v>0</v>
      </c>
      <c r="P243" s="25" t="s">
        <v>1883</v>
      </c>
      <c r="Q243" s="13"/>
      <c r="R243" s="13"/>
      <c r="S243" s="15"/>
      <c r="T243" s="13"/>
      <c r="U243" s="5">
        <v>1</v>
      </c>
      <c r="V243" s="5" t="s">
        <v>2401</v>
      </c>
      <c r="Y243" t="s">
        <v>2131</v>
      </c>
      <c r="AA243" t="s">
        <v>20</v>
      </c>
    </row>
    <row r="244" spans="1:36" hidden="1">
      <c r="A244" t="str">
        <f t="shared" si="48"/>
        <v>O-Damage</v>
      </c>
      <c r="B244" t="str">
        <f t="shared" si="57"/>
        <v>O-Damage</v>
      </c>
      <c r="C244" s="5" t="s">
        <v>1884</v>
      </c>
      <c r="D244" s="6" t="s">
        <v>1877</v>
      </c>
      <c r="E244" s="5">
        <f t="shared" si="50"/>
        <v>234</v>
      </c>
      <c r="F244" s="36" t="s">
        <v>1885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51"/>
        <v>0</v>
      </c>
      <c r="O244" s="5">
        <f t="shared" si="52"/>
        <v>0</v>
      </c>
      <c r="P244" s="25" t="s">
        <v>1887</v>
      </c>
      <c r="Q244" s="13"/>
      <c r="R244" s="13"/>
      <c r="S244" s="15"/>
      <c r="T244" s="13"/>
      <c r="U244" s="5">
        <v>1</v>
      </c>
      <c r="V244" s="5" t="s">
        <v>2401</v>
      </c>
      <c r="Y244" t="s">
        <v>2131</v>
      </c>
      <c r="AA244" t="s">
        <v>2161</v>
      </c>
    </row>
    <row r="245" spans="1:36" hidden="1">
      <c r="A245" t="str">
        <f t="shared" si="48"/>
        <v>O-Weapon</v>
      </c>
      <c r="B245" t="str">
        <f t="shared" si="57"/>
        <v>O-Weapon</v>
      </c>
      <c r="C245" s="5" t="s">
        <v>1888</v>
      </c>
      <c r="D245" s="6" t="s">
        <v>1877</v>
      </c>
      <c r="E245" s="5">
        <f t="shared" si="50"/>
        <v>235</v>
      </c>
      <c r="F245" s="36" t="s">
        <v>1889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51"/>
        <v>0</v>
      </c>
      <c r="O245" s="5">
        <f t="shared" si="52"/>
        <v>0</v>
      </c>
      <c r="P245" s="25" t="s">
        <v>1890</v>
      </c>
      <c r="Q245" s="13"/>
      <c r="R245" s="13"/>
      <c r="S245" s="15"/>
      <c r="T245" s="13"/>
      <c r="U245" s="5">
        <v>1</v>
      </c>
      <c r="V245" s="5" t="s">
        <v>2401</v>
      </c>
      <c r="Y245" t="s">
        <v>2131</v>
      </c>
      <c r="AA245" t="s">
        <v>1888</v>
      </c>
    </row>
    <row r="246" spans="1:36" hidden="1">
      <c r="A246" t="str">
        <f t="shared" si="48"/>
        <v>O-Pa/Po</v>
      </c>
      <c r="B246" t="str">
        <f t="shared" si="57"/>
        <v>O-Pa/Po</v>
      </c>
      <c r="C246" s="5" t="s">
        <v>1891</v>
      </c>
      <c r="D246" s="6" t="s">
        <v>1877</v>
      </c>
      <c r="E246" s="5">
        <f t="shared" si="50"/>
        <v>236</v>
      </c>
      <c r="F246" s="36" t="s">
        <v>1892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51"/>
        <v>0</v>
      </c>
      <c r="O246" s="5">
        <f t="shared" si="52"/>
        <v>0</v>
      </c>
      <c r="P246" s="25" t="s">
        <v>1893</v>
      </c>
      <c r="Q246" s="13"/>
      <c r="R246" s="13"/>
      <c r="S246" s="15"/>
      <c r="T246" s="13"/>
      <c r="U246" s="5">
        <v>1</v>
      </c>
      <c r="V246" s="5" t="s">
        <v>2401</v>
      </c>
      <c r="Y246" t="s">
        <v>2131</v>
      </c>
      <c r="AA246" t="s">
        <v>1893</v>
      </c>
    </row>
    <row r="247" spans="1:36" hidden="1">
      <c r="A247" t="str">
        <f t="shared" si="48"/>
        <v>O-Para</v>
      </c>
      <c r="B247" t="str">
        <f t="shared" si="57"/>
        <v>O-Para</v>
      </c>
      <c r="C247" s="5" t="s">
        <v>1894</v>
      </c>
      <c r="D247" s="6" t="s">
        <v>1877</v>
      </c>
      <c r="E247" s="5">
        <f t="shared" si="50"/>
        <v>237</v>
      </c>
      <c r="F247" s="36" t="s">
        <v>1895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51"/>
        <v>0</v>
      </c>
      <c r="O247" s="5">
        <f t="shared" si="52"/>
        <v>0</v>
      </c>
      <c r="P247" s="25" t="s">
        <v>1896</v>
      </c>
      <c r="Q247" s="13"/>
      <c r="R247" s="13"/>
      <c r="S247" s="15"/>
      <c r="T247" s="13"/>
      <c r="U247" s="5">
        <v>1</v>
      </c>
      <c r="V247" s="5" t="s">
        <v>2401</v>
      </c>
      <c r="Y247" t="s">
        <v>2131</v>
      </c>
      <c r="AA247" t="s">
        <v>2802</v>
      </c>
      <c r="AJ247" t="s">
        <v>2774</v>
      </c>
    </row>
    <row r="248" spans="1:36" hidden="1">
      <c r="A248" t="str">
        <f t="shared" si="48"/>
        <v>O-Ice</v>
      </c>
      <c r="B248" t="str">
        <f t="shared" si="57"/>
        <v>O-Ice</v>
      </c>
      <c r="C248" s="5" t="s">
        <v>439</v>
      </c>
      <c r="D248" s="6" t="s">
        <v>1877</v>
      </c>
      <c r="E248" s="5">
        <f t="shared" si="50"/>
        <v>238</v>
      </c>
      <c r="F248" s="36" t="s">
        <v>1750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51"/>
        <v>0</v>
      </c>
      <c r="O248" s="5">
        <f t="shared" si="52"/>
        <v>0</v>
      </c>
      <c r="P248" s="25" t="s">
        <v>1897</v>
      </c>
      <c r="Q248" s="13"/>
      <c r="R248" s="13"/>
      <c r="S248" s="15"/>
      <c r="T248" s="13"/>
      <c r="U248" s="5">
        <v>1</v>
      </c>
      <c r="V248" s="5" t="s">
        <v>2401</v>
      </c>
      <c r="Y248" t="s">
        <v>2131</v>
      </c>
      <c r="AA248" t="s">
        <v>439</v>
      </c>
    </row>
    <row r="249" spans="1:36" hidden="1">
      <c r="A249" t="str">
        <f t="shared" si="48"/>
        <v>O-Stone</v>
      </c>
      <c r="B249" t="str">
        <f t="shared" si="57"/>
        <v>O-Stone</v>
      </c>
      <c r="C249" s="5" t="s">
        <v>480</v>
      </c>
      <c r="D249" s="6" t="s">
        <v>1877</v>
      </c>
      <c r="E249" s="5">
        <f t="shared" si="50"/>
        <v>239</v>
      </c>
      <c r="F249" s="36" t="s">
        <v>1631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51"/>
        <v>0</v>
      </c>
      <c r="O249" s="5">
        <f t="shared" si="52"/>
        <v>0</v>
      </c>
      <c r="P249" s="25" t="s">
        <v>1898</v>
      </c>
      <c r="Q249" s="13"/>
      <c r="R249" s="13"/>
      <c r="S249" s="15"/>
      <c r="T249" s="13"/>
      <c r="U249" s="5">
        <v>1</v>
      </c>
      <c r="V249" s="5" t="s">
        <v>2401</v>
      </c>
      <c r="Y249" t="s">
        <v>2131</v>
      </c>
      <c r="AA249" t="s">
        <v>480</v>
      </c>
    </row>
    <row r="250" spans="1:36" hidden="1">
      <c r="A250" t="str">
        <f t="shared" si="48"/>
        <v>X-Fire</v>
      </c>
      <c r="B250" t="str">
        <f t="shared" si="57"/>
        <v>X-Fire</v>
      </c>
      <c r="C250" s="5" t="s">
        <v>159</v>
      </c>
      <c r="D250" s="6" t="s">
        <v>1899</v>
      </c>
      <c r="E250" s="5">
        <f t="shared" si="50"/>
        <v>240</v>
      </c>
      <c r="F250" s="36" t="s">
        <v>1552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51"/>
        <v>0</v>
      </c>
      <c r="O250" s="5">
        <f t="shared" si="52"/>
        <v>0</v>
      </c>
      <c r="P250" s="25" t="s">
        <v>1900</v>
      </c>
      <c r="Q250" s="13"/>
      <c r="R250" s="13"/>
      <c r="S250" s="15"/>
      <c r="T250" s="13"/>
      <c r="U250" s="5">
        <v>1</v>
      </c>
      <c r="V250" s="5" t="s">
        <v>2401</v>
      </c>
      <c r="Y250" t="s">
        <v>2131</v>
      </c>
      <c r="AA250" t="s">
        <v>159</v>
      </c>
      <c r="AE250" t="s">
        <v>2163</v>
      </c>
    </row>
    <row r="251" spans="1:36" hidden="1">
      <c r="A251" t="str">
        <f t="shared" si="48"/>
        <v>X-Ice</v>
      </c>
      <c r="B251" t="str">
        <f t="shared" si="57"/>
        <v>X-Ice</v>
      </c>
      <c r="C251" s="5" t="s">
        <v>439</v>
      </c>
      <c r="D251" s="6" t="s">
        <v>1899</v>
      </c>
      <c r="E251" s="5">
        <f t="shared" ref="E251:E267" si="58">HEX2DEC(F251)</f>
        <v>241</v>
      </c>
      <c r="F251" s="36" t="s">
        <v>1886</v>
      </c>
      <c r="G251" s="5">
        <v>-2</v>
      </c>
      <c r="H251" s="5"/>
      <c r="I251" s="5"/>
      <c r="J251" s="5"/>
      <c r="K251" s="5"/>
      <c r="L251" s="5">
        <v>9</v>
      </c>
      <c r="M251" s="5">
        <v>0</v>
      </c>
      <c r="N251" s="5">
        <f t="shared" si="51"/>
        <v>0</v>
      </c>
      <c r="O251" s="5">
        <f t="shared" si="52"/>
        <v>0</v>
      </c>
      <c r="P251" s="25" t="s">
        <v>1901</v>
      </c>
      <c r="Q251" s="13"/>
      <c r="R251" s="13"/>
      <c r="S251" s="15"/>
      <c r="T251" s="13"/>
      <c r="U251" s="5">
        <v>1</v>
      </c>
      <c r="V251" s="5" t="s">
        <v>2401</v>
      </c>
      <c r="Y251" t="s">
        <v>2131</v>
      </c>
      <c r="AA251" t="s">
        <v>439</v>
      </c>
      <c r="AE251" t="s">
        <v>2163</v>
      </c>
    </row>
    <row r="252" spans="1:36" hidden="1">
      <c r="A252" t="str">
        <f t="shared" si="48"/>
        <v>X-Thunder</v>
      </c>
      <c r="B252" t="str">
        <f t="shared" si="57"/>
        <v>X-Thunder</v>
      </c>
      <c r="C252" s="5" t="s">
        <v>241</v>
      </c>
      <c r="D252" s="6" t="s">
        <v>1899</v>
      </c>
      <c r="E252" s="5">
        <f t="shared" si="58"/>
        <v>242</v>
      </c>
      <c r="F252" s="36" t="s">
        <v>1902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51"/>
        <v>0</v>
      </c>
      <c r="O252" s="5">
        <f t="shared" si="52"/>
        <v>0</v>
      </c>
      <c r="P252" s="25" t="s">
        <v>1903</v>
      </c>
      <c r="Q252" s="13"/>
      <c r="R252" s="13"/>
      <c r="S252" s="15"/>
      <c r="T252" s="13"/>
      <c r="U252" s="5">
        <v>1</v>
      </c>
      <c r="V252" s="5" t="s">
        <v>2401</v>
      </c>
      <c r="Y252" t="s">
        <v>2131</v>
      </c>
      <c r="AA252" t="s">
        <v>241</v>
      </c>
      <c r="AE252" t="s">
        <v>2163</v>
      </c>
    </row>
    <row r="253" spans="1:36" hidden="1">
      <c r="A253" t="str">
        <f t="shared" si="48"/>
        <v>Teleport</v>
      </c>
      <c r="B253" t="str">
        <f>C253&amp;D253</f>
        <v>Teleport</v>
      </c>
      <c r="C253" s="5" t="s">
        <v>160</v>
      </c>
      <c r="D253" s="6"/>
      <c r="E253" s="5">
        <f t="shared" si="58"/>
        <v>243</v>
      </c>
      <c r="F253" s="36" t="s">
        <v>1904</v>
      </c>
      <c r="G253" s="5">
        <v>30</v>
      </c>
      <c r="H253" s="5"/>
      <c r="I253" s="5"/>
      <c r="J253" s="5"/>
      <c r="K253" s="5"/>
      <c r="L253" s="5">
        <v>9</v>
      </c>
      <c r="M253" s="5">
        <v>0</v>
      </c>
      <c r="N253" s="5">
        <f t="shared" si="51"/>
        <v>0</v>
      </c>
      <c r="O253" s="5">
        <f t="shared" si="52"/>
        <v>0</v>
      </c>
      <c r="P253" s="25" t="s">
        <v>1760</v>
      </c>
      <c r="U253" s="5">
        <v>1</v>
      </c>
      <c r="V253" s="5" t="s">
        <v>2401</v>
      </c>
      <c r="Y253" t="s">
        <v>1934</v>
      </c>
    </row>
    <row r="254" spans="1:36" hidden="1">
      <c r="A254" t="str">
        <f t="shared" si="48"/>
        <v>Remedy</v>
      </c>
      <c r="B254" t="str">
        <f>C254&amp;D254</f>
        <v>Remedy</v>
      </c>
      <c r="C254" s="5" t="s">
        <v>2132</v>
      </c>
      <c r="D254" s="6"/>
      <c r="E254" s="5">
        <f t="shared" si="58"/>
        <v>244</v>
      </c>
      <c r="F254" s="36" t="s">
        <v>1905</v>
      </c>
      <c r="G254" s="5">
        <v>30</v>
      </c>
      <c r="H254" s="5"/>
      <c r="I254" s="5"/>
      <c r="J254" s="5"/>
      <c r="K254" s="5"/>
      <c r="L254" s="5">
        <v>9</v>
      </c>
      <c r="M254" s="5">
        <v>0</v>
      </c>
      <c r="N254" s="5">
        <f t="shared" si="51"/>
        <v>0</v>
      </c>
      <c r="O254" s="5">
        <f t="shared" si="52"/>
        <v>0</v>
      </c>
      <c r="P254" s="25" t="s">
        <v>1906</v>
      </c>
      <c r="Q254" s="13"/>
      <c r="R254" s="13"/>
      <c r="S254" s="15"/>
      <c r="T254" s="13"/>
      <c r="U254" s="5">
        <v>1</v>
      </c>
      <c r="V254" s="5" t="s">
        <v>6</v>
      </c>
      <c r="W254" t="s">
        <v>2137</v>
      </c>
      <c r="Y254" t="s">
        <v>1637</v>
      </c>
      <c r="Z254" t="s">
        <v>2094</v>
      </c>
      <c r="AD254" t="s">
        <v>2345</v>
      </c>
    </row>
    <row r="255" spans="1:36" hidden="1">
      <c r="A255" t="str">
        <f t="shared" si="48"/>
        <v>O-All</v>
      </c>
      <c r="B255" t="str">
        <f>CONCATENATE(D255,"-",C255)</f>
        <v>O-All</v>
      </c>
      <c r="C255" s="5" t="s">
        <v>1907</v>
      </c>
      <c r="D255" s="6" t="s">
        <v>1877</v>
      </c>
      <c r="E255" s="5">
        <f t="shared" si="58"/>
        <v>245</v>
      </c>
      <c r="F255" s="36" t="s">
        <v>1908</v>
      </c>
      <c r="G255" s="5">
        <v>-2</v>
      </c>
      <c r="H255" s="5"/>
      <c r="I255" s="5"/>
      <c r="J255" s="5"/>
      <c r="K255" s="5"/>
      <c r="L255" s="5">
        <v>9</v>
      </c>
      <c r="M255" s="5">
        <v>0</v>
      </c>
      <c r="N255" s="5">
        <f t="shared" si="51"/>
        <v>0</v>
      </c>
      <c r="O255" s="5">
        <f t="shared" si="52"/>
        <v>0</v>
      </c>
      <c r="P255" s="25" t="s">
        <v>1909</v>
      </c>
      <c r="Q255" s="13"/>
      <c r="R255" s="13"/>
      <c r="S255" s="15"/>
      <c r="T255" s="13"/>
      <c r="U255" s="5">
        <v>1</v>
      </c>
      <c r="V255" s="5" t="s">
        <v>2401</v>
      </c>
      <c r="Y255" t="s">
        <v>2131</v>
      </c>
      <c r="AA255" t="s">
        <v>2162</v>
      </c>
    </row>
    <row r="256" spans="1:36">
      <c r="A256" t="str">
        <f t="shared" si="48"/>
        <v>PoisonBurst</v>
      </c>
      <c r="B256" t="str">
        <f>C256&amp;D256</f>
        <v>PoisonBurst</v>
      </c>
      <c r="C256" s="5" t="s">
        <v>2141</v>
      </c>
      <c r="D256" s="6"/>
      <c r="E256" s="5">
        <f t="shared" si="58"/>
        <v>246</v>
      </c>
      <c r="F256" s="36" t="s">
        <v>1910</v>
      </c>
      <c r="G256" s="5">
        <v>15</v>
      </c>
      <c r="H256" s="5"/>
      <c r="I256" s="5"/>
      <c r="J256" s="5"/>
      <c r="K256" s="5"/>
      <c r="L256" s="5">
        <v>9</v>
      </c>
      <c r="M256" s="5">
        <v>0</v>
      </c>
      <c r="N256" s="5">
        <f t="shared" si="51"/>
        <v>0</v>
      </c>
      <c r="O256" s="5">
        <f t="shared" si="52"/>
        <v>0</v>
      </c>
      <c r="P256" s="25" t="s">
        <v>1911</v>
      </c>
      <c r="Q256" s="13"/>
      <c r="R256" s="13"/>
      <c r="S256" s="15"/>
      <c r="T256" s="13"/>
      <c r="U256" s="5">
        <v>1</v>
      </c>
      <c r="V256" s="5" t="s">
        <v>6</v>
      </c>
      <c r="W256" t="s">
        <v>2137</v>
      </c>
      <c r="Y256" t="s">
        <v>1637</v>
      </c>
      <c r="Z256" t="s">
        <v>2096</v>
      </c>
      <c r="AA256" t="s">
        <v>20</v>
      </c>
      <c r="AD256" t="s">
        <v>20</v>
      </c>
      <c r="AJ256" t="s">
        <v>2142</v>
      </c>
    </row>
    <row r="257" spans="1:36" hidden="1">
      <c r="A257" t="str">
        <f t="shared" si="48"/>
        <v>FlareApollo</v>
      </c>
      <c r="B257" t="str">
        <f>C257&amp;D257</f>
        <v>FlareApollo</v>
      </c>
      <c r="C257" s="5" t="s">
        <v>483</v>
      </c>
      <c r="D257" s="6" t="s">
        <v>769</v>
      </c>
      <c r="E257" s="5">
        <f t="shared" si="58"/>
        <v>250</v>
      </c>
      <c r="F257" s="36" t="s">
        <v>1912</v>
      </c>
      <c r="G257" s="5">
        <v>-2</v>
      </c>
      <c r="H257" s="5"/>
      <c r="I257" s="5"/>
      <c r="J257" s="5"/>
      <c r="K257" s="5"/>
      <c r="L257" s="5">
        <v>9</v>
      </c>
      <c r="M257" s="5">
        <v>0</v>
      </c>
      <c r="N257" s="5">
        <f t="shared" si="51"/>
        <v>0</v>
      </c>
      <c r="O257" s="5">
        <f t="shared" si="52"/>
        <v>0</v>
      </c>
      <c r="P257" s="25" t="s">
        <v>1913</v>
      </c>
      <c r="Q257" s="13"/>
      <c r="R257" s="13"/>
      <c r="S257" s="15"/>
      <c r="T257" s="13"/>
      <c r="U257" s="5">
        <v>1</v>
      </c>
      <c r="V257" s="5" t="s">
        <v>2401</v>
      </c>
      <c r="Y257" t="s">
        <v>2133</v>
      </c>
    </row>
    <row r="258" spans="1:36" hidden="1">
      <c r="A258" t="str">
        <f t="shared" si="48"/>
        <v>Smasher</v>
      </c>
      <c r="B258" t="str">
        <f>C258&amp;D258</f>
        <v>Smasher</v>
      </c>
      <c r="C258" s="5" t="s">
        <v>775</v>
      </c>
      <c r="D258" s="6"/>
      <c r="E258" s="5">
        <f t="shared" si="58"/>
        <v>253</v>
      </c>
      <c r="F258" s="36" t="s">
        <v>1914</v>
      </c>
      <c r="G258" s="5">
        <v>30</v>
      </c>
      <c r="H258" s="5"/>
      <c r="I258" s="5"/>
      <c r="J258" s="5"/>
      <c r="K258" s="5"/>
      <c r="L258" s="5">
        <v>9</v>
      </c>
      <c r="M258" s="5">
        <v>0</v>
      </c>
      <c r="N258" s="5">
        <f t="shared" si="51"/>
        <v>0</v>
      </c>
      <c r="O258" s="5">
        <f t="shared" si="52"/>
        <v>0</v>
      </c>
      <c r="P258" s="25" t="s">
        <v>1915</v>
      </c>
      <c r="Q258" s="13"/>
      <c r="R258" s="13"/>
      <c r="S258" s="15"/>
      <c r="T258" s="13"/>
      <c r="U258" s="5">
        <v>1</v>
      </c>
      <c r="V258" s="5" t="s">
        <v>2401</v>
      </c>
      <c r="Y258" t="s">
        <v>2133</v>
      </c>
    </row>
    <row r="259" spans="1:36" hidden="1">
      <c r="A259" t="str">
        <f t="shared" si="48"/>
        <v>Recover</v>
      </c>
      <c r="B259" t="s">
        <v>33</v>
      </c>
      <c r="C259" s="5" t="s">
        <v>33</v>
      </c>
      <c r="D259" s="6"/>
      <c r="E259" s="5">
        <f t="shared" si="58"/>
        <v>254</v>
      </c>
      <c r="F259" s="36" t="s">
        <v>1916</v>
      </c>
      <c r="G259" s="5">
        <v>-2</v>
      </c>
      <c r="H259" s="5"/>
      <c r="I259" s="5"/>
      <c r="J259" s="5"/>
      <c r="K259" s="5"/>
      <c r="L259" s="5">
        <v>9</v>
      </c>
      <c r="M259" s="5">
        <v>0</v>
      </c>
      <c r="N259" s="5">
        <f t="shared" si="51"/>
        <v>0</v>
      </c>
      <c r="O259" s="5">
        <f t="shared" si="52"/>
        <v>0</v>
      </c>
      <c r="P259" s="25" t="s">
        <v>1917</v>
      </c>
      <c r="Q259" s="5"/>
      <c r="U259" s="5">
        <v>1</v>
      </c>
      <c r="V259" s="5" t="s">
        <v>2401</v>
      </c>
      <c r="Y259" t="s">
        <v>2131</v>
      </c>
      <c r="AA259" t="s">
        <v>33</v>
      </c>
      <c r="AE259" t="s">
        <v>2158</v>
      </c>
      <c r="AG259">
        <v>10</v>
      </c>
    </row>
    <row r="260" spans="1:36" hidden="1">
      <c r="A260" t="str">
        <f t="shared" si="48"/>
        <v>Power Magi</v>
      </c>
      <c r="B260" t="str">
        <f t="shared" ref="B260:B267" si="59">CONCATENATE(C260, " ",D260)</f>
        <v>Power Magi</v>
      </c>
      <c r="C260" s="5" t="s">
        <v>1633</v>
      </c>
      <c r="D260" s="6" t="s">
        <v>1766</v>
      </c>
      <c r="E260" s="5">
        <f t="shared" si="58"/>
        <v>256</v>
      </c>
      <c r="F260" s="36">
        <v>100</v>
      </c>
      <c r="G260" s="5">
        <v>-2</v>
      </c>
      <c r="H260" s="5"/>
      <c r="I260" s="5"/>
      <c r="J260" s="5"/>
      <c r="K260" s="5"/>
      <c r="L260" s="5">
        <v>0</v>
      </c>
      <c r="M260" s="5" t="s">
        <v>1471</v>
      </c>
      <c r="N260" s="5" t="str">
        <f t="shared" si="51"/>
        <v>Str</v>
      </c>
      <c r="O260" s="5" t="str">
        <f t="shared" si="52"/>
        <v>22</v>
      </c>
      <c r="P260" s="25" t="s">
        <v>1918</v>
      </c>
      <c r="U260" s="5" t="s">
        <v>1475</v>
      </c>
      <c r="V260" s="5" t="s">
        <v>4</v>
      </c>
      <c r="W260" t="s">
        <v>4</v>
      </c>
      <c r="Y260" t="s">
        <v>2130</v>
      </c>
      <c r="AB260">
        <v>5</v>
      </c>
      <c r="AC260">
        <v>1</v>
      </c>
    </row>
    <row r="261" spans="1:36" hidden="1">
      <c r="A261" t="str">
        <f t="shared" si="48"/>
        <v>Speed Magi</v>
      </c>
      <c r="B261" t="str">
        <f t="shared" si="59"/>
        <v>Speed Magi</v>
      </c>
      <c r="C261" s="5" t="s">
        <v>1635</v>
      </c>
      <c r="D261" s="6" t="s">
        <v>1766</v>
      </c>
      <c r="E261" s="5">
        <f t="shared" si="58"/>
        <v>257</v>
      </c>
      <c r="F261" s="36" t="s">
        <v>1919</v>
      </c>
      <c r="G261" s="5">
        <v>-2</v>
      </c>
      <c r="H261" s="5"/>
      <c r="I261" s="5"/>
      <c r="J261" s="5"/>
      <c r="K261" s="5"/>
      <c r="L261" s="5">
        <v>0</v>
      </c>
      <c r="M261" s="5" t="s">
        <v>1516</v>
      </c>
      <c r="N261" s="5">
        <v>0</v>
      </c>
      <c r="O261" s="5">
        <v>0</v>
      </c>
      <c r="P261" s="25" t="s">
        <v>1920</v>
      </c>
      <c r="U261" s="5" t="s">
        <v>1518</v>
      </c>
      <c r="V261" s="5" t="s">
        <v>5</v>
      </c>
      <c r="W261" t="s">
        <v>5</v>
      </c>
      <c r="Y261" t="s">
        <v>2130</v>
      </c>
    </row>
    <row r="262" spans="1:36" hidden="1">
      <c r="A262" t="str">
        <f t="shared" si="48"/>
        <v>Mana Magi</v>
      </c>
      <c r="B262" t="str">
        <f t="shared" si="59"/>
        <v>Mana Magi</v>
      </c>
      <c r="C262" s="5" t="s">
        <v>6</v>
      </c>
      <c r="D262" s="6" t="s">
        <v>1766</v>
      </c>
      <c r="E262" s="5">
        <f t="shared" si="58"/>
        <v>258</v>
      </c>
      <c r="F262" s="36" t="s">
        <v>1921</v>
      </c>
      <c r="G262" s="5">
        <v>-2</v>
      </c>
      <c r="H262" s="5"/>
      <c r="I262" s="5"/>
      <c r="J262" s="5"/>
      <c r="K262" s="5"/>
      <c r="L262" s="5">
        <v>0</v>
      </c>
      <c r="M262" s="5">
        <v>0</v>
      </c>
      <c r="N262" s="5">
        <f t="shared" ref="N262:N268" si="60">IF(ISERR(LEFT(M262,FIND("+",M262,1)-2)),0,LEFT(M262,FIND("+",M262,1)-2))</f>
        <v>0</v>
      </c>
      <c r="O262" s="5">
        <f t="shared" ref="O262:O268" si="61">IF(ISERR(RIGHT(M262,LEN(M262)-FIND("+",M262,1))),0,RIGHT(M262,LEN(M262)-FIND("+",M262,1)))</f>
        <v>0</v>
      </c>
      <c r="P262" s="25" t="s">
        <v>1922</v>
      </c>
      <c r="U262" s="5">
        <v>11</v>
      </c>
      <c r="V262" s="5" t="s">
        <v>6</v>
      </c>
      <c r="W262" t="s">
        <v>6</v>
      </c>
      <c r="Y262" t="s">
        <v>2130</v>
      </c>
    </row>
    <row r="263" spans="1:36" hidden="1">
      <c r="A263" t="str">
        <f t="shared" si="48"/>
        <v>Defense Magi</v>
      </c>
      <c r="B263" t="str">
        <f t="shared" si="59"/>
        <v>Defense Magi</v>
      </c>
      <c r="C263" s="5" t="s">
        <v>115</v>
      </c>
      <c r="D263" s="6" t="s">
        <v>1766</v>
      </c>
      <c r="E263" s="5">
        <f t="shared" si="58"/>
        <v>259</v>
      </c>
      <c r="F263" s="36" t="s">
        <v>1923</v>
      </c>
      <c r="G263" s="5">
        <v>-2</v>
      </c>
      <c r="H263" s="5"/>
      <c r="I263" s="5"/>
      <c r="J263" s="5"/>
      <c r="K263" s="5"/>
      <c r="L263" s="5">
        <v>0</v>
      </c>
      <c r="M263" s="5" t="s">
        <v>1719</v>
      </c>
      <c r="N263" s="5" t="str">
        <f t="shared" si="60"/>
        <v>Def</v>
      </c>
      <c r="O263" s="5" t="str">
        <f t="shared" si="61"/>
        <v>22</v>
      </c>
      <c r="P263" s="25" t="s">
        <v>1924</v>
      </c>
      <c r="U263" s="5" t="s">
        <v>1721</v>
      </c>
      <c r="V263" s="5" t="s">
        <v>7</v>
      </c>
      <c r="W263" t="s">
        <v>7</v>
      </c>
      <c r="Y263" t="s">
        <v>2130</v>
      </c>
    </row>
    <row r="264" spans="1:36" hidden="1">
      <c r="A264" t="str">
        <f t="shared" si="48"/>
        <v>Fire Magi</v>
      </c>
      <c r="B264" t="str">
        <f t="shared" si="59"/>
        <v>Fire Magi</v>
      </c>
      <c r="C264" s="5" t="s">
        <v>159</v>
      </c>
      <c r="D264" s="6" t="s">
        <v>1766</v>
      </c>
      <c r="E264" s="5">
        <f t="shared" si="58"/>
        <v>260</v>
      </c>
      <c r="F264" s="36" t="s">
        <v>1925</v>
      </c>
      <c r="G264" s="5">
        <v>-2</v>
      </c>
      <c r="H264" s="5"/>
      <c r="I264" s="5"/>
      <c r="J264" s="5"/>
      <c r="K264" s="5"/>
      <c r="L264" s="5">
        <v>0</v>
      </c>
      <c r="M264" s="5">
        <v>0</v>
      </c>
      <c r="N264" s="5">
        <f t="shared" si="60"/>
        <v>0</v>
      </c>
      <c r="O264" s="5">
        <f t="shared" si="61"/>
        <v>0</v>
      </c>
      <c r="P264" s="25" t="s">
        <v>1926</v>
      </c>
      <c r="U264" s="5">
        <v>11</v>
      </c>
      <c r="V264" s="5" t="s">
        <v>6</v>
      </c>
      <c r="W264" t="s">
        <v>6</v>
      </c>
      <c r="Y264" t="s">
        <v>2130</v>
      </c>
      <c r="AA264" t="s">
        <v>159</v>
      </c>
    </row>
    <row r="265" spans="1:36" hidden="1">
      <c r="A265" t="str">
        <f t="shared" si="48"/>
        <v>Ice Magi</v>
      </c>
      <c r="B265" t="str">
        <f t="shared" si="59"/>
        <v>Ice Magi</v>
      </c>
      <c r="C265" s="5" t="s">
        <v>439</v>
      </c>
      <c r="D265" s="6" t="s">
        <v>1766</v>
      </c>
      <c r="E265" s="5">
        <f t="shared" si="58"/>
        <v>261</v>
      </c>
      <c r="F265" s="36" t="s">
        <v>1927</v>
      </c>
      <c r="G265" s="5">
        <v>-2</v>
      </c>
      <c r="H265" s="5"/>
      <c r="I265" s="5"/>
      <c r="J265" s="5"/>
      <c r="K265" s="5"/>
      <c r="L265" s="5">
        <v>0</v>
      </c>
      <c r="M265" s="5">
        <v>0</v>
      </c>
      <c r="N265" s="5">
        <f t="shared" si="60"/>
        <v>0</v>
      </c>
      <c r="O265" s="5">
        <f t="shared" si="61"/>
        <v>0</v>
      </c>
      <c r="P265" s="25" t="s">
        <v>1928</v>
      </c>
      <c r="U265" s="5">
        <v>11</v>
      </c>
      <c r="V265" s="5" t="s">
        <v>6</v>
      </c>
      <c r="W265" t="s">
        <v>6</v>
      </c>
      <c r="Y265" t="s">
        <v>2130</v>
      </c>
      <c r="AA265" t="s">
        <v>439</v>
      </c>
    </row>
    <row r="266" spans="1:36" hidden="1">
      <c r="A266" t="str">
        <f t="shared" si="48"/>
        <v>Thunder Magi</v>
      </c>
      <c r="B266" t="str">
        <f t="shared" si="59"/>
        <v>Thunder Magi</v>
      </c>
      <c r="C266" s="5" t="s">
        <v>241</v>
      </c>
      <c r="D266" s="6" t="s">
        <v>1766</v>
      </c>
      <c r="E266" s="5">
        <f t="shared" si="58"/>
        <v>262</v>
      </c>
      <c r="F266" s="36" t="s">
        <v>1929</v>
      </c>
      <c r="G266" s="5">
        <v>-2</v>
      </c>
      <c r="H266" s="5"/>
      <c r="I266" s="5"/>
      <c r="J266" s="5"/>
      <c r="K266" s="5"/>
      <c r="L266" s="5">
        <v>0</v>
      </c>
      <c r="M266" s="5">
        <v>0</v>
      </c>
      <c r="N266" s="5">
        <f t="shared" si="60"/>
        <v>0</v>
      </c>
      <c r="O266" s="5">
        <f t="shared" si="61"/>
        <v>0</v>
      </c>
      <c r="P266" s="25" t="s">
        <v>1930</v>
      </c>
      <c r="U266" s="5">
        <v>11</v>
      </c>
      <c r="V266" s="5" t="s">
        <v>6</v>
      </c>
      <c r="W266" t="s">
        <v>6</v>
      </c>
      <c r="Y266" t="s">
        <v>2130</v>
      </c>
      <c r="AA266" t="s">
        <v>241</v>
      </c>
    </row>
    <row r="267" spans="1:36" hidden="1">
      <c r="A267" t="str">
        <f t="shared" ref="A267:A279" si="62">B267</f>
        <v>Poison Magi</v>
      </c>
      <c r="B267" t="str">
        <f t="shared" si="59"/>
        <v>Poison Magi</v>
      </c>
      <c r="C267" s="5" t="s">
        <v>20</v>
      </c>
      <c r="D267" s="6" t="s">
        <v>1766</v>
      </c>
      <c r="E267" s="5">
        <f t="shared" si="58"/>
        <v>263</v>
      </c>
      <c r="F267" s="36" t="s">
        <v>1931</v>
      </c>
      <c r="G267" s="5">
        <v>-2</v>
      </c>
      <c r="H267" s="5"/>
      <c r="I267" s="5"/>
      <c r="J267" s="5"/>
      <c r="K267" s="5"/>
      <c r="L267" s="5">
        <v>0</v>
      </c>
      <c r="M267" s="5">
        <v>0</v>
      </c>
      <c r="N267" s="5">
        <f t="shared" si="60"/>
        <v>0</v>
      </c>
      <c r="O267" s="5">
        <f t="shared" si="61"/>
        <v>0</v>
      </c>
      <c r="P267" s="25" t="s">
        <v>1932</v>
      </c>
      <c r="U267" s="5">
        <v>11</v>
      </c>
      <c r="V267" s="5" t="s">
        <v>6</v>
      </c>
      <c r="W267" t="s">
        <v>6</v>
      </c>
      <c r="Y267" t="s">
        <v>2130</v>
      </c>
      <c r="AA267" t="s">
        <v>20</v>
      </c>
    </row>
    <row r="268" spans="1:36" hidden="1">
      <c r="A268" t="str">
        <f t="shared" si="62"/>
        <v>O-Dragon</v>
      </c>
      <c r="B268" t="str">
        <f>CONCATENATE(D268,"-",C268)</f>
        <v>O-Dragon</v>
      </c>
      <c r="C268" s="5" t="s">
        <v>337</v>
      </c>
      <c r="D268" s="6" t="s">
        <v>1877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>
        <f t="shared" si="60"/>
        <v>0</v>
      </c>
      <c r="O268" s="5">
        <f t="shared" si="61"/>
        <v>0</v>
      </c>
      <c r="P268" s="25" t="s">
        <v>2432</v>
      </c>
      <c r="U268" s="5">
        <v>1</v>
      </c>
      <c r="V268" s="5" t="s">
        <v>2401</v>
      </c>
      <c r="Y268" t="s">
        <v>2131</v>
      </c>
      <c r="AA268" t="s">
        <v>2346</v>
      </c>
      <c r="AJ268" t="s">
        <v>2347</v>
      </c>
    </row>
    <row r="269" spans="1:36" hidden="1">
      <c r="A269" t="str">
        <f t="shared" si="62"/>
        <v>kW B-Exp</v>
      </c>
      <c r="B269" t="s">
        <v>2675</v>
      </c>
      <c r="C269" s="5"/>
      <c r="D269" s="6"/>
      <c r="E269" s="5"/>
      <c r="F269" s="36"/>
      <c r="G269" s="5">
        <v>-2</v>
      </c>
      <c r="H269" s="5"/>
      <c r="I269" s="5"/>
      <c r="J269" s="5"/>
      <c r="K269" s="5"/>
      <c r="L269" s="5">
        <v>18</v>
      </c>
      <c r="M269" s="5"/>
      <c r="N269" s="5" t="s">
        <v>4</v>
      </c>
      <c r="O269" s="5">
        <v>8</v>
      </c>
      <c r="P269" s="25"/>
      <c r="U269" s="5"/>
      <c r="V269" s="5" t="s">
        <v>2401</v>
      </c>
      <c r="Y269" t="s">
        <v>1609</v>
      </c>
      <c r="AJ269" t="s">
        <v>2676</v>
      </c>
    </row>
    <row r="270" spans="1:36" hidden="1">
      <c r="A270" t="str">
        <f t="shared" si="62"/>
        <v>MM Book</v>
      </c>
      <c r="B270" t="str">
        <f>CONCATENATE(C270, " ",D270)</f>
        <v>MM Book</v>
      </c>
      <c r="C270" s="5" t="s">
        <v>2729</v>
      </c>
      <c r="D270" s="6" t="s">
        <v>1576</v>
      </c>
      <c r="E270" s="5"/>
      <c r="F270" s="36"/>
      <c r="G270" s="5">
        <v>30</v>
      </c>
      <c r="H270" s="5">
        <v>400</v>
      </c>
      <c r="I270" s="5"/>
      <c r="J270" s="5"/>
      <c r="K270" s="5"/>
      <c r="L270" s="5">
        <v>0</v>
      </c>
      <c r="M270" s="5"/>
      <c r="N270" s="5">
        <v>0</v>
      </c>
      <c r="O270" s="5">
        <v>0</v>
      </c>
      <c r="V270" s="5" t="s">
        <v>6</v>
      </c>
      <c r="W270" t="s">
        <v>6</v>
      </c>
      <c r="X270">
        <v>5</v>
      </c>
      <c r="Y270" t="s">
        <v>1637</v>
      </c>
      <c r="Z270" t="s">
        <v>2091</v>
      </c>
      <c r="AE270" t="s">
        <v>2434</v>
      </c>
    </row>
    <row r="271" spans="1:36" hidden="1">
      <c r="A271" t="str">
        <f t="shared" si="62"/>
        <v>PowerUp</v>
      </c>
      <c r="B271" t="s">
        <v>2677</v>
      </c>
      <c r="C271" s="5" t="s">
        <v>2677</v>
      </c>
      <c r="D271" s="6"/>
      <c r="E271" s="5"/>
      <c r="F271" s="36"/>
      <c r="G271" s="5">
        <v>15</v>
      </c>
      <c r="H271" s="5"/>
      <c r="I271" s="5"/>
      <c r="J271" s="5"/>
      <c r="K271" s="5"/>
      <c r="L271" s="5">
        <v>0</v>
      </c>
      <c r="M271" s="5"/>
      <c r="N271" s="5">
        <v>0</v>
      </c>
      <c r="O271" s="5">
        <v>0</v>
      </c>
      <c r="V271" s="5" t="s">
        <v>4</v>
      </c>
      <c r="W271" t="s">
        <v>2137</v>
      </c>
      <c r="Y271" t="s">
        <v>1637</v>
      </c>
      <c r="Z271" t="s">
        <v>2093</v>
      </c>
      <c r="AB271">
        <v>10</v>
      </c>
      <c r="AC271">
        <v>0</v>
      </c>
      <c r="AE271" t="s">
        <v>2796</v>
      </c>
    </row>
    <row r="272" spans="1:36" hidden="1">
      <c r="A272" t="str">
        <f t="shared" si="62"/>
        <v>Windstorm</v>
      </c>
      <c r="B272" t="s">
        <v>2684</v>
      </c>
      <c r="C272" s="5"/>
      <c r="D272" s="6"/>
      <c r="E272" s="5"/>
      <c r="F272" s="36"/>
      <c r="G272" s="5">
        <v>15</v>
      </c>
      <c r="H272" s="5"/>
      <c r="I272" s="5"/>
      <c r="J272" s="5"/>
      <c r="K272" s="5"/>
      <c r="L272" s="5"/>
      <c r="M272" s="5"/>
      <c r="N272" s="5"/>
      <c r="O272" s="5"/>
      <c r="V272" s="5" t="s">
        <v>6</v>
      </c>
      <c r="W272" t="s">
        <v>6</v>
      </c>
      <c r="X272">
        <v>5</v>
      </c>
      <c r="Y272" t="s">
        <v>1637</v>
      </c>
      <c r="Z272" t="s">
        <v>2096</v>
      </c>
    </row>
    <row r="273" spans="1:36">
      <c r="A273" t="str">
        <f t="shared" si="62"/>
        <v>Sandblast</v>
      </c>
      <c r="B273" t="s">
        <v>2685</v>
      </c>
      <c r="C273" s="5"/>
      <c r="D273" s="6"/>
      <c r="E273" s="5"/>
      <c r="F273" s="36"/>
      <c r="G273" s="5">
        <v>5</v>
      </c>
      <c r="H273" s="5"/>
      <c r="I273" s="5"/>
      <c r="J273" s="5"/>
      <c r="K273" s="5"/>
      <c r="L273" s="5"/>
      <c r="M273" s="5"/>
      <c r="N273" s="5"/>
      <c r="O273" s="5"/>
      <c r="V273" s="5" t="s">
        <v>6</v>
      </c>
      <c r="W273" t="s">
        <v>2137</v>
      </c>
      <c r="Y273" t="s">
        <v>1637</v>
      </c>
      <c r="Z273" t="s">
        <v>2096</v>
      </c>
      <c r="AD273" t="s">
        <v>25</v>
      </c>
    </row>
    <row r="274" spans="1:36" hidden="1">
      <c r="A274" t="str">
        <f t="shared" si="62"/>
        <v>O-Death</v>
      </c>
      <c r="B274" t="s">
        <v>2801</v>
      </c>
      <c r="C274" s="5" t="s">
        <v>1590</v>
      </c>
      <c r="D274" s="6" t="s">
        <v>1877</v>
      </c>
      <c r="E274" s="5"/>
      <c r="F274" s="36"/>
      <c r="G274" s="5">
        <v>-2</v>
      </c>
      <c r="H274" s="5"/>
      <c r="I274" s="5"/>
      <c r="J274" s="5"/>
      <c r="K274" s="5"/>
      <c r="L274" s="5"/>
      <c r="M274" s="5"/>
      <c r="N274" s="5"/>
      <c r="O274" s="5"/>
      <c r="V274" s="5" t="s">
        <v>2401</v>
      </c>
      <c r="Y274" t="s">
        <v>2131</v>
      </c>
      <c r="AA274" t="s">
        <v>1590</v>
      </c>
    </row>
    <row r="275" spans="1:36" hidden="1">
      <c r="A275" t="str">
        <f t="shared" si="62"/>
        <v>O-Thunder</v>
      </c>
      <c r="B275" t="s">
        <v>2688</v>
      </c>
      <c r="C275" s="5" t="s">
        <v>241</v>
      </c>
      <c r="D275" s="6" t="s">
        <v>1877</v>
      </c>
      <c r="E275" s="5"/>
      <c r="F275" s="36"/>
      <c r="G275" s="5">
        <v>-2</v>
      </c>
      <c r="H275" s="5"/>
      <c r="I275" s="5"/>
      <c r="J275" s="5"/>
      <c r="K275" s="5"/>
      <c r="L275" s="5"/>
      <c r="M275" s="5"/>
      <c r="N275" s="5"/>
      <c r="O275" s="5"/>
      <c r="V275" s="5" t="s">
        <v>2401</v>
      </c>
      <c r="Y275" t="s">
        <v>2131</v>
      </c>
      <c r="AA275" t="s">
        <v>241</v>
      </c>
    </row>
    <row r="276" spans="1:36" hidden="1">
      <c r="A276" t="str">
        <f t="shared" si="62"/>
        <v>AreaCure</v>
      </c>
      <c r="B276" t="s">
        <v>2695</v>
      </c>
      <c r="C276" s="5"/>
      <c r="D276" s="6"/>
      <c r="E276" s="5"/>
      <c r="F276" s="36"/>
      <c r="G276" s="5">
        <v>10</v>
      </c>
      <c r="H276" s="5"/>
      <c r="I276" s="5"/>
      <c r="J276" s="5"/>
      <c r="K276" s="5"/>
      <c r="L276" s="5"/>
      <c r="M276" s="5"/>
      <c r="N276" s="5"/>
      <c r="O276" s="5"/>
      <c r="V276" t="s">
        <v>6</v>
      </c>
      <c r="W276" t="s">
        <v>6</v>
      </c>
      <c r="X276">
        <v>2</v>
      </c>
      <c r="Y276" t="s">
        <v>1637</v>
      </c>
      <c r="Z276" t="s">
        <v>2097</v>
      </c>
      <c r="AE276" t="s">
        <v>74</v>
      </c>
    </row>
    <row r="277" spans="1:36" hidden="1">
      <c r="A277" t="str">
        <f t="shared" si="62"/>
        <v>Storm Shield</v>
      </c>
      <c r="B277" t="s">
        <v>2696</v>
      </c>
      <c r="C277" s="5" t="s">
        <v>2697</v>
      </c>
      <c r="D277" s="6" t="s">
        <v>1535</v>
      </c>
      <c r="E277" s="5"/>
      <c r="F277" s="36"/>
      <c r="G277" s="5">
        <v>30</v>
      </c>
      <c r="H277" s="5"/>
      <c r="I277" s="5"/>
      <c r="J277" s="5"/>
      <c r="K277" s="5"/>
      <c r="L277" s="5">
        <v>81</v>
      </c>
      <c r="M277" s="5"/>
      <c r="N277" s="5" t="s">
        <v>7</v>
      </c>
      <c r="O277" s="5">
        <v>18</v>
      </c>
      <c r="V277" s="5" t="s">
        <v>7</v>
      </c>
      <c r="Y277" t="s">
        <v>1535</v>
      </c>
      <c r="Z277" t="s">
        <v>2092</v>
      </c>
      <c r="AE277" t="s">
        <v>2688</v>
      </c>
      <c r="AG277">
        <v>80</v>
      </c>
    </row>
    <row r="278" spans="1:36" hidden="1">
      <c r="A278" t="str">
        <f t="shared" si="62"/>
        <v>Bite</v>
      </c>
      <c r="B278" t="s">
        <v>2690</v>
      </c>
      <c r="C278" s="5" t="s">
        <v>2690</v>
      </c>
      <c r="D278" s="6"/>
      <c r="E278" s="5">
        <f>HEX2DEC(F278)</f>
        <v>129</v>
      </c>
      <c r="F278" s="36">
        <v>81</v>
      </c>
      <c r="G278" s="5">
        <v>15</v>
      </c>
      <c r="H278" s="5"/>
      <c r="I278" s="5"/>
      <c r="J278" s="5"/>
      <c r="K278" s="5"/>
      <c r="L278" s="5">
        <v>9</v>
      </c>
      <c r="M278" s="5">
        <v>0</v>
      </c>
      <c r="N278" s="5">
        <f>IF(ISERR(LEFT(M278,FIND("+",M278,1)-2)),0,LEFT(M278,FIND("+",M278,1)-2))</f>
        <v>0</v>
      </c>
      <c r="O278" s="5">
        <f>IF(ISERR(RIGHT(M278,LEN(M278)-FIND("+",M278,1))),0,RIGHT(M278,LEN(M278)-FIND("+",M278,1)))</f>
        <v>0</v>
      </c>
      <c r="P278" s="25" t="s">
        <v>1455</v>
      </c>
      <c r="Q278" s="13" t="s">
        <v>1781</v>
      </c>
      <c r="R278" s="13"/>
      <c r="S278" s="15"/>
      <c r="T278" s="13"/>
      <c r="U278" s="5">
        <v>1</v>
      </c>
      <c r="V278" s="5" t="str">
        <f>W278</f>
        <v>Str</v>
      </c>
      <c r="W278" t="s">
        <v>4</v>
      </c>
      <c r="X278">
        <v>8</v>
      </c>
      <c r="Y278" t="s">
        <v>2126</v>
      </c>
      <c r="Z278" t="s">
        <v>2091</v>
      </c>
    </row>
    <row r="279" spans="1:36" hidden="1">
      <c r="A279" t="str">
        <f t="shared" si="62"/>
        <v>Crash</v>
      </c>
      <c r="B279" t="s">
        <v>2758</v>
      </c>
      <c r="C279" s="5" t="s">
        <v>2758</v>
      </c>
      <c r="D279" s="6"/>
      <c r="E279" s="5"/>
      <c r="F279" s="36"/>
      <c r="G279" s="5">
        <v>5</v>
      </c>
      <c r="H279" s="5"/>
      <c r="I279" s="5"/>
      <c r="J279" s="5"/>
      <c r="K279" s="5"/>
      <c r="L279" s="5"/>
      <c r="M279" s="5"/>
      <c r="N279" s="5"/>
      <c r="O279" s="5"/>
      <c r="V279" s="5" t="s">
        <v>4</v>
      </c>
      <c r="W279" t="s">
        <v>4</v>
      </c>
      <c r="X279">
        <v>7</v>
      </c>
      <c r="Y279" t="s">
        <v>2126</v>
      </c>
      <c r="Z279" t="s">
        <v>2096</v>
      </c>
    </row>
    <row r="280" spans="1:36" hidden="1">
      <c r="A280" t="str">
        <f t="shared" ref="A280:A284" si="63">B280</f>
        <v>Wait</v>
      </c>
      <c r="B280" t="s">
        <v>2713</v>
      </c>
      <c r="C280" s="5" t="s">
        <v>2713</v>
      </c>
      <c r="D280" s="6"/>
      <c r="E280" s="5"/>
      <c r="F280" s="36"/>
      <c r="G280" s="5">
        <v>99</v>
      </c>
      <c r="H280" s="5"/>
      <c r="I280" s="5"/>
      <c r="J280" s="5"/>
      <c r="K280" s="5"/>
      <c r="L280" s="5"/>
      <c r="M280" s="5"/>
      <c r="N280" s="5"/>
      <c r="O280" s="5"/>
      <c r="V280" s="5" t="s">
        <v>2401</v>
      </c>
      <c r="Y280" t="s">
        <v>2713</v>
      </c>
      <c r="AJ280" t="s">
        <v>2714</v>
      </c>
    </row>
    <row r="281" spans="1:36" hidden="1">
      <c r="A281" t="str">
        <f t="shared" si="63"/>
        <v>T-Kimono</v>
      </c>
      <c r="B281" t="s">
        <v>2730</v>
      </c>
      <c r="C281" s="5" t="s">
        <v>1717</v>
      </c>
      <c r="D281" s="6" t="s">
        <v>2731</v>
      </c>
      <c r="E281" s="5"/>
      <c r="F281" s="36"/>
      <c r="G281" s="5">
        <v>-2</v>
      </c>
      <c r="H281" s="5"/>
      <c r="I281" s="5">
        <v>2</v>
      </c>
      <c r="J281" s="5" t="s">
        <v>5</v>
      </c>
      <c r="K281" s="5">
        <v>1</v>
      </c>
      <c r="L281" s="5"/>
      <c r="M281" s="5"/>
      <c r="N281" s="5"/>
      <c r="O281" s="5"/>
      <c r="V281" s="5" t="s">
        <v>2401</v>
      </c>
      <c r="Y281" t="s">
        <v>1609</v>
      </c>
    </row>
    <row r="282" spans="1:36" hidden="1">
      <c r="A282" t="str">
        <f t="shared" si="63"/>
        <v>Spit</v>
      </c>
      <c r="B282" t="s">
        <v>2754</v>
      </c>
      <c r="G282" s="5">
        <v>15</v>
      </c>
      <c r="V282" s="5" t="s">
        <v>6</v>
      </c>
      <c r="W282" t="s">
        <v>6</v>
      </c>
      <c r="X282">
        <v>7</v>
      </c>
      <c r="Y282" t="s">
        <v>1637</v>
      </c>
      <c r="Z282" t="s">
        <v>2091</v>
      </c>
      <c r="AD282" t="s">
        <v>25</v>
      </c>
    </row>
    <row r="283" spans="1:36" hidden="1">
      <c r="A283" t="str">
        <f t="shared" si="63"/>
        <v>Decapitate</v>
      </c>
      <c r="B283" t="str">
        <f t="shared" ref="B283:B284" si="64">C283&amp;D283</f>
        <v>Decapitate</v>
      </c>
      <c r="C283" s="5" t="s">
        <v>2755</v>
      </c>
      <c r="G283" s="5">
        <v>10</v>
      </c>
      <c r="V283" s="5" t="s">
        <v>4</v>
      </c>
      <c r="W283" t="s">
        <v>4</v>
      </c>
      <c r="X283">
        <v>10</v>
      </c>
      <c r="Y283" t="s">
        <v>2126</v>
      </c>
      <c r="Z283" t="s">
        <v>2091</v>
      </c>
      <c r="AE283" t="s">
        <v>2166</v>
      </c>
    </row>
    <row r="284" spans="1:36">
      <c r="A284" t="str">
        <f t="shared" si="63"/>
        <v>Roar</v>
      </c>
      <c r="B284" t="str">
        <f t="shared" si="64"/>
        <v>Roar</v>
      </c>
      <c r="C284" s="5" t="s">
        <v>2759</v>
      </c>
      <c r="G284" s="5">
        <v>10</v>
      </c>
      <c r="V284" s="5" t="s">
        <v>6</v>
      </c>
      <c r="W284" t="s">
        <v>2137</v>
      </c>
      <c r="Y284" t="s">
        <v>1637</v>
      </c>
      <c r="Z284" t="s">
        <v>2096</v>
      </c>
      <c r="AD284" t="s">
        <v>2803</v>
      </c>
      <c r="AG284">
        <v>50</v>
      </c>
    </row>
    <row r="285" spans="1:36" hidden="1">
      <c r="A285" t="str">
        <f t="shared" ref="A285:A318" si="65">B285</f>
        <v>Sting</v>
      </c>
      <c r="B285" t="str">
        <f t="shared" ref="B285" si="66">C285&amp;D285</f>
        <v>Sting</v>
      </c>
      <c r="C285" s="5" t="s">
        <v>2776</v>
      </c>
      <c r="G285" s="5">
        <v>30</v>
      </c>
      <c r="V285" s="5" t="s">
        <v>5</v>
      </c>
      <c r="W285" t="s">
        <v>5</v>
      </c>
      <c r="X285">
        <v>6</v>
      </c>
      <c r="Y285" t="s">
        <v>2126</v>
      </c>
      <c r="Z285" t="s">
        <v>2091</v>
      </c>
    </row>
    <row r="286" spans="1:36" hidden="1">
      <c r="A286" t="str">
        <f t="shared" si="65"/>
        <v>Repeat X-Bow</v>
      </c>
      <c r="B286" t="s">
        <v>2761</v>
      </c>
      <c r="D286" s="6" t="s">
        <v>744</v>
      </c>
      <c r="G286" s="5">
        <v>40</v>
      </c>
      <c r="H286" s="5">
        <v>11000</v>
      </c>
      <c r="L286" s="5">
        <v>63</v>
      </c>
      <c r="N286" t="s">
        <v>5</v>
      </c>
      <c r="O286">
        <v>10</v>
      </c>
      <c r="V286" s="5" t="s">
        <v>5</v>
      </c>
      <c r="W286" t="s">
        <v>2136</v>
      </c>
      <c r="Y286" t="s">
        <v>2127</v>
      </c>
      <c r="Z286" t="s">
        <v>2095</v>
      </c>
      <c r="AB286">
        <v>320</v>
      </c>
      <c r="AC286">
        <v>32</v>
      </c>
      <c r="AG286">
        <v>100</v>
      </c>
    </row>
    <row r="287" spans="1:36" hidden="1">
      <c r="A287" t="str">
        <f t="shared" si="65"/>
        <v>Psi Flurry</v>
      </c>
      <c r="B287" t="s">
        <v>2762</v>
      </c>
      <c r="G287" s="5">
        <v>10</v>
      </c>
      <c r="V287" t="s">
        <v>5</v>
      </c>
      <c r="W287" t="s">
        <v>6</v>
      </c>
      <c r="X287">
        <v>6</v>
      </c>
      <c r="Y287" t="s">
        <v>1637</v>
      </c>
      <c r="Z287" t="s">
        <v>2091</v>
      </c>
      <c r="AF287">
        <v>3</v>
      </c>
    </row>
    <row r="288" spans="1:36" hidden="1">
      <c r="A288" t="str">
        <f t="shared" si="65"/>
        <v>Hex</v>
      </c>
      <c r="B288" t="s">
        <v>1439</v>
      </c>
      <c r="G288" s="5">
        <v>15</v>
      </c>
      <c r="V288" t="s">
        <v>6</v>
      </c>
      <c r="W288" t="s">
        <v>2137</v>
      </c>
      <c r="Y288" t="s">
        <v>1637</v>
      </c>
      <c r="Z288" t="s">
        <v>2095</v>
      </c>
      <c r="AD288" t="s">
        <v>1561</v>
      </c>
    </row>
    <row r="289" spans="1:36" hidden="1">
      <c r="A289" t="str">
        <f t="shared" si="65"/>
        <v>Charge</v>
      </c>
      <c r="B289" t="s">
        <v>2772</v>
      </c>
      <c r="C289" t="s">
        <v>2772</v>
      </c>
      <c r="G289" s="5">
        <v>10</v>
      </c>
      <c r="V289" s="5" t="s">
        <v>4</v>
      </c>
      <c r="W289" t="s">
        <v>4</v>
      </c>
      <c r="X289">
        <v>8</v>
      </c>
      <c r="Y289" t="s">
        <v>2126</v>
      </c>
      <c r="Z289" t="s">
        <v>2091</v>
      </c>
      <c r="AB289">
        <v>10</v>
      </c>
      <c r="AE289" t="s">
        <v>2821</v>
      </c>
    </row>
    <row r="290" spans="1:36" hidden="1">
      <c r="A290" t="str">
        <f t="shared" si="65"/>
        <v>DiveBomb</v>
      </c>
      <c r="B290" t="s">
        <v>2773</v>
      </c>
      <c r="C290" t="s">
        <v>2773</v>
      </c>
      <c r="G290" s="5">
        <v>15</v>
      </c>
      <c r="V290" s="5" t="s">
        <v>4</v>
      </c>
      <c r="W290" t="s">
        <v>4</v>
      </c>
      <c r="X290">
        <v>7</v>
      </c>
      <c r="Y290" t="s">
        <v>2126</v>
      </c>
      <c r="Z290" t="s">
        <v>2095</v>
      </c>
    </row>
    <row r="291" spans="1:36" hidden="1">
      <c r="A291" t="str">
        <f t="shared" si="65"/>
        <v>Trample</v>
      </c>
      <c r="B291" t="s">
        <v>2775</v>
      </c>
      <c r="C291" t="s">
        <v>2775</v>
      </c>
      <c r="G291" s="5">
        <v>15</v>
      </c>
      <c r="V291" s="5" t="s">
        <v>4</v>
      </c>
      <c r="W291" t="s">
        <v>4</v>
      </c>
      <c r="X291">
        <v>7</v>
      </c>
      <c r="Y291" t="s">
        <v>2126</v>
      </c>
      <c r="Z291" t="s">
        <v>2095</v>
      </c>
    </row>
    <row r="292" spans="1:36" hidden="1">
      <c r="A292" t="str">
        <f t="shared" si="65"/>
        <v>BURNING FINGER</v>
      </c>
      <c r="B292" t="s">
        <v>2819</v>
      </c>
      <c r="G292" s="5">
        <v>99</v>
      </c>
      <c r="P292" t="s">
        <v>2777</v>
      </c>
      <c r="V292" s="5" t="s">
        <v>2363</v>
      </c>
      <c r="W292" t="s">
        <v>2136</v>
      </c>
      <c r="Y292" t="s">
        <v>2126</v>
      </c>
      <c r="Z292" t="s">
        <v>2091</v>
      </c>
      <c r="AB292">
        <v>1000</v>
      </c>
      <c r="AC292">
        <v>100</v>
      </c>
      <c r="AE292" t="s">
        <v>2433</v>
      </c>
    </row>
    <row r="293" spans="1:36" hidden="1">
      <c r="A293" t="str">
        <f t="shared" si="65"/>
        <v>GOLDEN GUN</v>
      </c>
      <c r="B293" t="s">
        <v>2791</v>
      </c>
      <c r="G293" s="5">
        <v>99</v>
      </c>
      <c r="P293" t="s">
        <v>2778</v>
      </c>
      <c r="V293" s="5" t="s">
        <v>2363</v>
      </c>
      <c r="W293" t="s">
        <v>2136</v>
      </c>
      <c r="Y293" t="s">
        <v>2127</v>
      </c>
      <c r="Z293" t="s">
        <v>2788</v>
      </c>
      <c r="AB293">
        <v>500</v>
      </c>
      <c r="AC293">
        <v>50</v>
      </c>
      <c r="AE293" t="s">
        <v>2433</v>
      </c>
    </row>
    <row r="294" spans="1:36" hidden="1">
      <c r="A294" t="str">
        <f t="shared" si="65"/>
        <v>Hammer of Sol</v>
      </c>
      <c r="B294" t="s">
        <v>2837</v>
      </c>
      <c r="G294" s="5">
        <v>99</v>
      </c>
      <c r="P294" t="s">
        <v>2838</v>
      </c>
      <c r="V294" s="5" t="s">
        <v>2363</v>
      </c>
      <c r="W294" t="s">
        <v>4</v>
      </c>
      <c r="X294">
        <v>20</v>
      </c>
      <c r="Y294" t="s">
        <v>2127</v>
      </c>
      <c r="Z294" t="s">
        <v>2095</v>
      </c>
      <c r="AE294" t="s">
        <v>2434</v>
      </c>
    </row>
    <row r="295" spans="1:36" hidden="1">
      <c r="A295" t="str">
        <f t="shared" si="65"/>
        <v>Beretta</v>
      </c>
      <c r="B295" t="s">
        <v>2781</v>
      </c>
      <c r="G295" s="5">
        <v>50</v>
      </c>
      <c r="H295">
        <v>400</v>
      </c>
      <c r="L295" s="5">
        <v>18</v>
      </c>
      <c r="N295" t="s">
        <v>4</v>
      </c>
      <c r="O295">
        <v>4</v>
      </c>
      <c r="V295" s="5" t="s">
        <v>4</v>
      </c>
      <c r="W295" t="s">
        <v>2136</v>
      </c>
      <c r="Y295" t="s">
        <v>2127</v>
      </c>
      <c r="Z295" t="s">
        <v>2091</v>
      </c>
      <c r="AB295">
        <v>60</v>
      </c>
      <c r="AC295">
        <v>40</v>
      </c>
      <c r="AG295">
        <v>70</v>
      </c>
      <c r="AH295" t="s">
        <v>745</v>
      </c>
      <c r="AI295" t="s">
        <v>2734</v>
      </c>
    </row>
    <row r="296" spans="1:36" hidden="1">
      <c r="A296" t="str">
        <f t="shared" si="65"/>
        <v>None</v>
      </c>
      <c r="B296" t="s">
        <v>2401</v>
      </c>
      <c r="G296" s="5">
        <v>99</v>
      </c>
      <c r="P296" s="25" t="s">
        <v>2782</v>
      </c>
    </row>
    <row r="297" spans="1:36" hidden="1">
      <c r="A297" t="str">
        <f t="shared" si="65"/>
        <v>Clipper</v>
      </c>
      <c r="B297" t="s">
        <v>2792</v>
      </c>
      <c r="G297" s="5">
        <v>20</v>
      </c>
      <c r="H297">
        <v>1400</v>
      </c>
      <c r="L297">
        <v>18</v>
      </c>
      <c r="N297" t="s">
        <v>4</v>
      </c>
      <c r="O297">
        <v>2</v>
      </c>
      <c r="V297" s="5" t="s">
        <v>4</v>
      </c>
      <c r="W297" t="s">
        <v>2136</v>
      </c>
      <c r="Y297" t="s">
        <v>2127</v>
      </c>
      <c r="Z297" t="s">
        <v>2788</v>
      </c>
      <c r="AB297">
        <v>80</v>
      </c>
      <c r="AC297">
        <v>20</v>
      </c>
      <c r="AG297">
        <v>70</v>
      </c>
      <c r="AH297" t="s">
        <v>745</v>
      </c>
    </row>
    <row r="298" spans="1:36" hidden="1">
      <c r="A298" t="str">
        <f t="shared" si="65"/>
        <v>Goggles</v>
      </c>
      <c r="B298" t="s">
        <v>2818</v>
      </c>
      <c r="C298" s="5" t="s">
        <v>2818</v>
      </c>
      <c r="D298" s="6" t="s">
        <v>1605</v>
      </c>
      <c r="G298" s="5">
        <v>-2</v>
      </c>
      <c r="H298" s="5">
        <v>6800</v>
      </c>
      <c r="I298" s="5">
        <v>2</v>
      </c>
      <c r="L298" s="5">
        <v>27</v>
      </c>
      <c r="N298" t="s">
        <v>7</v>
      </c>
      <c r="O298">
        <v>2</v>
      </c>
      <c r="V298" s="5" t="s">
        <v>2401</v>
      </c>
      <c r="Y298" t="s">
        <v>1609</v>
      </c>
      <c r="AA298" t="s">
        <v>25</v>
      </c>
    </row>
    <row r="299" spans="1:36" hidden="1">
      <c r="A299" t="str">
        <f t="shared" si="65"/>
        <v>Psi Smash</v>
      </c>
      <c r="B299" t="s">
        <v>2820</v>
      </c>
      <c r="G299" s="5">
        <v>15</v>
      </c>
      <c r="V299" s="5" t="s">
        <v>4</v>
      </c>
      <c r="W299" t="s">
        <v>6</v>
      </c>
      <c r="X299">
        <v>10</v>
      </c>
      <c r="Y299" t="s">
        <v>1637</v>
      </c>
      <c r="Z299" t="s">
        <v>2091</v>
      </c>
    </row>
    <row r="300" spans="1:36" hidden="1">
      <c r="A300" t="str">
        <f t="shared" si="65"/>
        <v>Needles</v>
      </c>
      <c r="B300" t="s">
        <v>2823</v>
      </c>
      <c r="C300" t="s">
        <v>2823</v>
      </c>
      <c r="G300" s="5">
        <v>15</v>
      </c>
      <c r="V300" s="5" t="s">
        <v>6</v>
      </c>
      <c r="W300" t="s">
        <v>6</v>
      </c>
      <c r="X300">
        <v>7</v>
      </c>
      <c r="Y300" t="s">
        <v>2127</v>
      </c>
      <c r="Z300" t="s">
        <v>2788</v>
      </c>
      <c r="AJ300" t="s">
        <v>2824</v>
      </c>
    </row>
    <row r="301" spans="1:36" hidden="1">
      <c r="A301" t="str">
        <f t="shared" si="65"/>
        <v>Tail Spikes</v>
      </c>
      <c r="B301" t="s">
        <v>2825</v>
      </c>
      <c r="C301" t="s">
        <v>2825</v>
      </c>
      <c r="G301" s="5">
        <v>15</v>
      </c>
      <c r="V301" s="5" t="s">
        <v>4</v>
      </c>
      <c r="W301" t="s">
        <v>4</v>
      </c>
      <c r="X301">
        <v>7</v>
      </c>
      <c r="Y301" t="s">
        <v>2127</v>
      </c>
      <c r="Z301" t="s">
        <v>2788</v>
      </c>
      <c r="AJ301" t="s">
        <v>2826</v>
      </c>
    </row>
    <row r="302" spans="1:36" hidden="1">
      <c r="A302" t="str">
        <f t="shared" si="65"/>
        <v>Fissure</v>
      </c>
      <c r="B302" t="s">
        <v>2831</v>
      </c>
      <c r="C302" t="s">
        <v>2831</v>
      </c>
      <c r="G302" s="5">
        <v>15</v>
      </c>
      <c r="V302" s="5" t="s">
        <v>6</v>
      </c>
      <c r="W302" t="s">
        <v>6</v>
      </c>
      <c r="X302">
        <v>7</v>
      </c>
      <c r="Y302" t="s">
        <v>1637</v>
      </c>
      <c r="Z302" t="s">
        <v>2095</v>
      </c>
      <c r="AA302" t="s">
        <v>88</v>
      </c>
      <c r="AD302" t="s">
        <v>2145</v>
      </c>
    </row>
    <row r="303" spans="1:36" hidden="1">
      <c r="A303" t="str">
        <f t="shared" si="65"/>
        <v>Chain Lightning</v>
      </c>
      <c r="B303" t="s">
        <v>2832</v>
      </c>
      <c r="C303" s="5" t="s">
        <v>2832</v>
      </c>
      <c r="G303" s="5">
        <v>10</v>
      </c>
      <c r="V303" s="5" t="s">
        <v>6</v>
      </c>
      <c r="W303" t="s">
        <v>6</v>
      </c>
      <c r="X303">
        <v>8</v>
      </c>
      <c r="Y303" t="s">
        <v>1637</v>
      </c>
      <c r="Z303" t="s">
        <v>2096</v>
      </c>
      <c r="AA303" t="s">
        <v>241</v>
      </c>
    </row>
    <row r="304" spans="1:36" hidden="1">
      <c r="A304" t="str">
        <f t="shared" si="65"/>
        <v>Inferno</v>
      </c>
      <c r="B304" t="s">
        <v>2833</v>
      </c>
      <c r="C304" s="5" t="s">
        <v>2833</v>
      </c>
      <c r="G304" s="5">
        <v>10</v>
      </c>
      <c r="V304" s="5" t="s">
        <v>6</v>
      </c>
      <c r="W304" t="s">
        <v>6</v>
      </c>
      <c r="X304">
        <v>8</v>
      </c>
      <c r="Y304" t="s">
        <v>1637</v>
      </c>
      <c r="Z304" t="s">
        <v>2096</v>
      </c>
      <c r="AA304" t="s">
        <v>159</v>
      </c>
    </row>
    <row r="305" spans="1:36">
      <c r="A305" t="str">
        <f t="shared" si="65"/>
        <v>Stopping Pulse</v>
      </c>
      <c r="B305" t="s">
        <v>2834</v>
      </c>
      <c r="C305" t="s">
        <v>2834</v>
      </c>
      <c r="G305" s="5">
        <v>99</v>
      </c>
      <c r="V305" s="5" t="s">
        <v>6</v>
      </c>
      <c r="W305" t="s">
        <v>2137</v>
      </c>
      <c r="Y305" t="s">
        <v>1637</v>
      </c>
      <c r="Z305" t="s">
        <v>2096</v>
      </c>
      <c r="AB305">
        <v>30</v>
      </c>
      <c r="AD305" t="s">
        <v>2803</v>
      </c>
      <c r="AE305" t="s">
        <v>2821</v>
      </c>
      <c r="AG305">
        <v>50</v>
      </c>
    </row>
    <row r="306" spans="1:36" hidden="1">
      <c r="A306" t="str">
        <f t="shared" si="65"/>
        <v>Wracking Pulse</v>
      </c>
      <c r="B306" t="s">
        <v>2835</v>
      </c>
      <c r="C306" t="s">
        <v>2835</v>
      </c>
      <c r="G306" s="5">
        <v>99</v>
      </c>
      <c r="V306" s="5" t="s">
        <v>6</v>
      </c>
      <c r="W306" t="s">
        <v>3</v>
      </c>
      <c r="Y306" t="s">
        <v>1637</v>
      </c>
      <c r="Z306" t="s">
        <v>2096</v>
      </c>
      <c r="AG306">
        <v>20</v>
      </c>
    </row>
    <row r="307" spans="1:36" hidden="1">
      <c r="A307" t="str">
        <f t="shared" si="65"/>
        <v>Cure Beam</v>
      </c>
      <c r="B307" t="s">
        <v>2845</v>
      </c>
      <c r="C307" t="s">
        <v>212</v>
      </c>
      <c r="D307" t="s">
        <v>1650</v>
      </c>
      <c r="G307" s="5">
        <v>20</v>
      </c>
      <c r="H307">
        <v>1400</v>
      </c>
      <c r="L307">
        <v>27</v>
      </c>
      <c r="V307" s="5" t="s">
        <v>2401</v>
      </c>
      <c r="W307" t="s">
        <v>2136</v>
      </c>
      <c r="Y307" t="s">
        <v>2127</v>
      </c>
      <c r="Z307" t="s">
        <v>2094</v>
      </c>
      <c r="AB307">
        <v>75</v>
      </c>
      <c r="AC307">
        <v>0</v>
      </c>
      <c r="AE307" t="s">
        <v>74</v>
      </c>
    </row>
    <row r="308" spans="1:36" hidden="1">
      <c r="A308" t="str">
        <f t="shared" si="65"/>
        <v>Cannon</v>
      </c>
      <c r="B308" t="s">
        <v>1690</v>
      </c>
      <c r="C308" t="s">
        <v>1690</v>
      </c>
      <c r="G308" s="5">
        <v>15</v>
      </c>
      <c r="H308">
        <v>3200</v>
      </c>
      <c r="L308">
        <v>36</v>
      </c>
      <c r="N308" t="s">
        <v>4</v>
      </c>
      <c r="O308">
        <v>8</v>
      </c>
      <c r="V308" s="5" t="s">
        <v>4</v>
      </c>
      <c r="W308" t="s">
        <v>2136</v>
      </c>
      <c r="Y308" t="s">
        <v>2127</v>
      </c>
      <c r="Z308" t="s">
        <v>2095</v>
      </c>
      <c r="AB308">
        <v>100</v>
      </c>
      <c r="AC308">
        <v>45</v>
      </c>
      <c r="AG308">
        <v>87</v>
      </c>
      <c r="AH308" t="s">
        <v>745</v>
      </c>
    </row>
    <row r="309" spans="1:36" hidden="1">
      <c r="A309" t="str">
        <f t="shared" si="65"/>
        <v>Visage</v>
      </c>
      <c r="B309" t="s">
        <v>2865</v>
      </c>
      <c r="C309" t="s">
        <v>2865</v>
      </c>
      <c r="G309" s="5">
        <v>15</v>
      </c>
      <c r="V309" s="5" t="s">
        <v>6</v>
      </c>
      <c r="W309" t="s">
        <v>2137</v>
      </c>
      <c r="Y309" t="s">
        <v>1637</v>
      </c>
      <c r="Z309" t="s">
        <v>2095</v>
      </c>
      <c r="AD309" t="s">
        <v>2866</v>
      </c>
    </row>
    <row r="310" spans="1:36">
      <c r="A310" t="str">
        <f t="shared" si="65"/>
        <v>Presence</v>
      </c>
      <c r="B310" t="s">
        <v>2867</v>
      </c>
      <c r="C310" t="s">
        <v>2867</v>
      </c>
      <c r="G310" s="5">
        <v>10</v>
      </c>
      <c r="V310" s="5" t="s">
        <v>6</v>
      </c>
      <c r="W310" t="s">
        <v>2137</v>
      </c>
      <c r="Y310" t="s">
        <v>1637</v>
      </c>
      <c r="Z310" t="s">
        <v>2096</v>
      </c>
      <c r="AD310" t="s">
        <v>2866</v>
      </c>
    </row>
    <row r="311" spans="1:36" hidden="1">
      <c r="A311" t="str">
        <f t="shared" si="65"/>
        <v>Tremor</v>
      </c>
      <c r="B311" t="s">
        <v>2381</v>
      </c>
      <c r="C311" s="5" t="s">
        <v>2381</v>
      </c>
      <c r="G311" s="5">
        <v>10</v>
      </c>
      <c r="V311" s="5" t="s">
        <v>6</v>
      </c>
      <c r="W311" t="s">
        <v>2137</v>
      </c>
      <c r="Y311" t="s">
        <v>1637</v>
      </c>
      <c r="Z311" t="s">
        <v>1907</v>
      </c>
      <c r="AA311" t="s">
        <v>88</v>
      </c>
      <c r="AD311" t="s">
        <v>2803</v>
      </c>
      <c r="AG311">
        <v>50</v>
      </c>
    </row>
    <row r="312" spans="1:36" hidden="1">
      <c r="A312" t="str">
        <f t="shared" si="65"/>
        <v>Multi-attack</v>
      </c>
      <c r="B312" t="s">
        <v>2895</v>
      </c>
      <c r="C312" t="s">
        <v>2895</v>
      </c>
      <c r="G312" s="5">
        <v>5</v>
      </c>
      <c r="V312" s="5" t="s">
        <v>4</v>
      </c>
      <c r="W312" t="s">
        <v>4</v>
      </c>
      <c r="X312">
        <v>5</v>
      </c>
      <c r="Y312" t="s">
        <v>2126</v>
      </c>
      <c r="Z312" t="s">
        <v>2896</v>
      </c>
      <c r="AF312">
        <v>3</v>
      </c>
    </row>
    <row r="313" spans="1:36" hidden="1">
      <c r="A313" t="str">
        <f t="shared" si="65"/>
        <v>Drop</v>
      </c>
      <c r="B313" t="s">
        <v>2900</v>
      </c>
      <c r="C313" t="s">
        <v>2900</v>
      </c>
      <c r="G313" s="5">
        <v>15</v>
      </c>
      <c r="V313" s="5" t="s">
        <v>4</v>
      </c>
      <c r="W313" t="s">
        <v>7</v>
      </c>
      <c r="X313">
        <v>5</v>
      </c>
      <c r="Y313" t="s">
        <v>2126</v>
      </c>
      <c r="Z313" t="s">
        <v>2091</v>
      </c>
      <c r="AE313" t="s">
        <v>2904</v>
      </c>
      <c r="AJ313" t="s">
        <v>2901</v>
      </c>
    </row>
    <row r="314" spans="1:36" hidden="1">
      <c r="A314" t="str">
        <f t="shared" si="65"/>
        <v>Stone Rain</v>
      </c>
      <c r="B314" t="s">
        <v>2902</v>
      </c>
      <c r="C314" t="s">
        <v>2902</v>
      </c>
      <c r="G314" s="5">
        <v>5</v>
      </c>
      <c r="V314" s="5" t="s">
        <v>4</v>
      </c>
      <c r="W314" t="s">
        <v>2136</v>
      </c>
      <c r="Y314" t="s">
        <v>2126</v>
      </c>
      <c r="Z314" t="s">
        <v>2896</v>
      </c>
      <c r="AB314">
        <v>40</v>
      </c>
      <c r="AC314">
        <v>40</v>
      </c>
      <c r="AF314">
        <v>5</v>
      </c>
      <c r="AJ314" t="s">
        <v>2903</v>
      </c>
    </row>
    <row r="315" spans="1:36" hidden="1">
      <c r="A315" t="str">
        <f t="shared" si="65"/>
        <v>Goblin Torch</v>
      </c>
      <c r="B315" t="s">
        <v>2906</v>
      </c>
      <c r="C315" s="5" t="s">
        <v>457</v>
      </c>
      <c r="D315" s="6" t="s">
        <v>1650</v>
      </c>
      <c r="E315" s="5">
        <f t="shared" ref="E315" si="67">HEX2DEC(F315)</f>
        <v>95</v>
      </c>
      <c r="F315" s="36" t="s">
        <v>1699</v>
      </c>
      <c r="G315" s="5">
        <v>30</v>
      </c>
      <c r="H315" s="5">
        <v>6800</v>
      </c>
      <c r="I315" s="5"/>
      <c r="J315" s="5"/>
      <c r="K315" s="5"/>
      <c r="L315" s="5">
        <v>45</v>
      </c>
      <c r="M315" s="5">
        <v>0</v>
      </c>
      <c r="N315" s="5">
        <f t="shared" ref="N315" si="68">IF(ISERR(LEFT(M315,FIND("+",M315,1)-2)),0,LEFT(M315,FIND("+",M315,1)-2))</f>
        <v>0</v>
      </c>
      <c r="O315" s="5">
        <f>IF(ISERR(RIGHT(M315,LEN(M315)-FIND("+",M315,1))),0,RIGHT(M315,LEN(M315)-FIND("+",M315,1)))</f>
        <v>0</v>
      </c>
      <c r="P315" s="25"/>
      <c r="Q315" s="13">
        <v>250</v>
      </c>
      <c r="R315" s="13"/>
      <c r="S315" s="15"/>
      <c r="T315" s="13" t="s">
        <v>1659</v>
      </c>
      <c r="U315" s="5">
        <v>9</v>
      </c>
      <c r="V315" s="5" t="s">
        <v>6</v>
      </c>
      <c r="W315" t="s">
        <v>2136</v>
      </c>
      <c r="X315">
        <v>5</v>
      </c>
      <c r="Y315" t="s">
        <v>1637</v>
      </c>
      <c r="Z315" t="s">
        <v>2788</v>
      </c>
      <c r="AA315" t="s">
        <v>159</v>
      </c>
      <c r="AB315">
        <v>60</v>
      </c>
      <c r="AC315">
        <v>15</v>
      </c>
      <c r="AH315" t="s">
        <v>745</v>
      </c>
    </row>
    <row r="316" spans="1:36" hidden="1">
      <c r="A316" t="str">
        <f t="shared" si="65"/>
        <v>Goblin Mech</v>
      </c>
      <c r="B316" t="s">
        <v>2907</v>
      </c>
      <c r="H316">
        <v>17000</v>
      </c>
      <c r="Y316" t="s">
        <v>1609</v>
      </c>
    </row>
    <row r="317" spans="1:36" hidden="1">
      <c r="A317" t="str">
        <f t="shared" si="65"/>
        <v>Entangle</v>
      </c>
      <c r="B317" t="s">
        <v>2849</v>
      </c>
      <c r="C317" s="5" t="s">
        <v>2849</v>
      </c>
      <c r="G317" s="5">
        <v>15</v>
      </c>
      <c r="L317" s="5">
        <v>9</v>
      </c>
      <c r="N317" s="5">
        <f t="shared" ref="N317" si="69">IF(ISERR(LEFT(M317,FIND("+",M317,1)-2)),0,LEFT(M317,FIND("+",M317,1)-2))</f>
        <v>0</v>
      </c>
      <c r="O317" s="5">
        <f t="shared" ref="O317" si="70">IF(ISERR(RIGHT(M317,LEN(M317)-FIND("+",M317,1))),0,RIGHT(M317,LEN(M317)-FIND("+",M317,1)))</f>
        <v>0</v>
      </c>
      <c r="V317" s="5" t="s">
        <v>6</v>
      </c>
      <c r="W317" t="s">
        <v>2137</v>
      </c>
      <c r="Y317" t="s">
        <v>1637</v>
      </c>
      <c r="Z317" t="s">
        <v>2095</v>
      </c>
      <c r="AD317" t="s">
        <v>1680</v>
      </c>
    </row>
    <row r="318" spans="1:36">
      <c r="A318" t="str">
        <f t="shared" si="65"/>
        <v>Lullaby</v>
      </c>
      <c r="B318" t="s">
        <v>2919</v>
      </c>
      <c r="C318" s="261" t="s">
        <v>2919</v>
      </c>
      <c r="G318" s="261">
        <v>5</v>
      </c>
      <c r="V318" s="261" t="s">
        <v>6</v>
      </c>
      <c r="W318" t="s">
        <v>2137</v>
      </c>
      <c r="Y318" t="s">
        <v>1637</v>
      </c>
      <c r="Z318" t="s">
        <v>2096</v>
      </c>
      <c r="AD318" t="s">
        <v>465</v>
      </c>
    </row>
  </sheetData>
  <autoFilter ref="A1:AJ318" xr:uid="{00000000-0009-0000-0000-00000A000000}">
    <filterColumn colId="22">
      <filters>
        <filter val="Status"/>
      </filters>
    </filterColumn>
    <filterColumn colId="25">
      <filters>
        <filter val="All Enemies"/>
      </filters>
    </filterColumn>
  </autoFilter>
  <sortState xmlns:xlrd2="http://schemas.microsoft.com/office/spreadsheetml/2017/richdata2" ref="A2:AG221">
    <sortCondition ref="W2:W221"/>
    <sortCondition descending="1" ref="Y2:Y221"/>
    <sortCondition ref="Z2:Z221"/>
    <sortCondition ref="F2:F221"/>
  </sortState>
  <conditionalFormatting sqref="A280:A281 A286:A295 A297 A299:A302 A2:A35 A305:A310 A232:A275 A37:A181 A183:A230 A312:A314 A316:A317">
    <cfRule type="notContainsBlanks" dxfId="19" priority="25">
      <formula>LEN(TRIM(A2))&gt;0</formula>
    </cfRule>
  </conditionalFormatting>
  <conditionalFormatting sqref="A276">
    <cfRule type="notContainsBlanks" dxfId="18" priority="22">
      <formula>LEN(TRIM(A276))&gt;0</formula>
    </cfRule>
  </conditionalFormatting>
  <conditionalFormatting sqref="A277">
    <cfRule type="notContainsBlanks" dxfId="17" priority="21">
      <formula>LEN(TRIM(A277))&gt;0</formula>
    </cfRule>
  </conditionalFormatting>
  <conditionalFormatting sqref="A278">
    <cfRule type="notContainsBlanks" dxfId="16" priority="20">
      <formula>LEN(TRIM(A278))&gt;0</formula>
    </cfRule>
  </conditionalFormatting>
  <conditionalFormatting sqref="A279">
    <cfRule type="notContainsBlanks" dxfId="15" priority="19">
      <formula>LEN(TRIM(A279))&gt;0</formula>
    </cfRule>
  </conditionalFormatting>
  <conditionalFormatting sqref="A182">
    <cfRule type="notContainsBlanks" dxfId="14" priority="15">
      <formula>LEN(TRIM(A182))&gt;0</formula>
    </cfRule>
  </conditionalFormatting>
  <conditionalFormatting sqref="A282">
    <cfRule type="notContainsBlanks" dxfId="13" priority="14">
      <formula>LEN(TRIM(A282))&gt;0</formula>
    </cfRule>
  </conditionalFormatting>
  <conditionalFormatting sqref="A283">
    <cfRule type="notContainsBlanks" dxfId="12" priority="13">
      <formula>LEN(TRIM(A283))&gt;0</formula>
    </cfRule>
  </conditionalFormatting>
  <conditionalFormatting sqref="A284">
    <cfRule type="notContainsBlanks" dxfId="11" priority="12">
      <formula>LEN(TRIM(A284))&gt;0</formula>
    </cfRule>
  </conditionalFormatting>
  <conditionalFormatting sqref="A285">
    <cfRule type="notContainsBlanks" dxfId="10" priority="11">
      <formula>LEN(TRIM(A285))&gt;0</formula>
    </cfRule>
  </conditionalFormatting>
  <conditionalFormatting sqref="A296">
    <cfRule type="notContainsBlanks" dxfId="9" priority="9">
      <formula>LEN(TRIM(A296))&gt;0</formula>
    </cfRule>
  </conditionalFormatting>
  <conditionalFormatting sqref="A36">
    <cfRule type="notContainsBlanks" dxfId="8" priority="8">
      <formula>LEN(TRIM(A36))&gt;0</formula>
    </cfRule>
  </conditionalFormatting>
  <conditionalFormatting sqref="A298">
    <cfRule type="notContainsBlanks" dxfId="7" priority="7">
      <formula>LEN(TRIM(A298))&gt;0</formula>
    </cfRule>
  </conditionalFormatting>
  <conditionalFormatting sqref="A303">
    <cfRule type="notContainsBlanks" dxfId="6" priority="6">
      <formula>LEN(TRIM(A303))&gt;0</formula>
    </cfRule>
  </conditionalFormatting>
  <conditionalFormatting sqref="A304">
    <cfRule type="notContainsBlanks" dxfId="5" priority="5">
      <formula>LEN(TRIM(A304))&gt;0</formula>
    </cfRule>
  </conditionalFormatting>
  <conditionalFormatting sqref="A231">
    <cfRule type="notContainsBlanks" dxfId="4" priority="4">
      <formula>LEN(TRIM(A231))&gt;0</formula>
    </cfRule>
  </conditionalFormatting>
  <conditionalFormatting sqref="A311">
    <cfRule type="notContainsBlanks" dxfId="3" priority="3">
      <formula>LEN(TRIM(A311))&gt;0</formula>
    </cfRule>
  </conditionalFormatting>
  <conditionalFormatting sqref="A315">
    <cfRule type="notContainsBlanks" dxfId="2" priority="2">
      <formula>LEN(TRIM(A315))&gt;0</formula>
    </cfRule>
  </conditionalFormatting>
  <conditionalFormatting sqref="A318">
    <cfRule type="notContainsBlanks" dxfId="1" priority="1">
      <formula>LEN(TRIM(A318))&gt;0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1395-7448-42A8-BA15-F76A4BA305BC}">
  <dimension ref="A1:V9"/>
  <sheetViews>
    <sheetView workbookViewId="0">
      <selection activeCell="K3" sqref="K3"/>
    </sheetView>
  </sheetViews>
  <sheetFormatPr defaultRowHeight="15"/>
  <cols>
    <col min="1" max="6" width="8.28515625" customWidth="1"/>
  </cols>
  <sheetData>
    <row r="1" spans="1:22" ht="15.75" thickBot="1">
      <c r="B1" s="55" t="s">
        <v>1273</v>
      </c>
      <c r="C1" s="55" t="s">
        <v>1278</v>
      </c>
      <c r="D1" s="55" t="s">
        <v>1283</v>
      </c>
      <c r="E1" s="55" t="s">
        <v>2912</v>
      </c>
      <c r="F1" s="55" t="s">
        <v>1322</v>
      </c>
      <c r="G1" s="55" t="s">
        <v>1325</v>
      </c>
      <c r="H1" s="55" t="s">
        <v>2913</v>
      </c>
      <c r="I1" s="55" t="s">
        <v>2914</v>
      </c>
      <c r="O1" s="55" t="s">
        <v>1273</v>
      </c>
      <c r="P1" s="55" t="s">
        <v>1278</v>
      </c>
      <c r="Q1" s="55" t="s">
        <v>1283</v>
      </c>
      <c r="R1" s="55" t="s">
        <v>2912</v>
      </c>
      <c r="S1" s="55" t="s">
        <v>1322</v>
      </c>
      <c r="T1" s="55" t="s">
        <v>1325</v>
      </c>
      <c r="U1" s="55" t="s">
        <v>2913</v>
      </c>
      <c r="V1" s="55" t="s">
        <v>2914</v>
      </c>
    </row>
    <row r="2" spans="1:22" ht="43.5" customHeight="1">
      <c r="A2" s="373">
        <v>1</v>
      </c>
      <c r="B2" s="376"/>
      <c r="C2" s="370"/>
      <c r="D2" s="377"/>
      <c r="E2" s="377"/>
      <c r="F2" s="372"/>
      <c r="G2" s="364"/>
      <c r="H2" s="370"/>
      <c r="I2" s="365"/>
      <c r="N2" s="373">
        <v>1</v>
      </c>
      <c r="O2" s="376"/>
      <c r="P2" s="383"/>
      <c r="Q2" s="377"/>
      <c r="R2" s="377"/>
      <c r="S2" s="372"/>
      <c r="T2" s="388" t="s">
        <v>2918</v>
      </c>
      <c r="U2" s="370"/>
      <c r="V2" s="365"/>
    </row>
    <row r="3" spans="1:22" ht="43.5" customHeight="1">
      <c r="A3" s="373">
        <v>2</v>
      </c>
      <c r="B3" s="366"/>
      <c r="C3" s="98"/>
      <c r="D3" s="98"/>
      <c r="E3" s="367"/>
      <c r="F3" s="378"/>
      <c r="G3" s="98"/>
      <c r="H3" s="378"/>
      <c r="I3" s="368"/>
      <c r="N3" s="373">
        <v>2</v>
      </c>
      <c r="O3" s="366"/>
      <c r="P3" s="98"/>
      <c r="Q3" s="384"/>
      <c r="R3" s="367"/>
      <c r="S3" s="378"/>
      <c r="T3" s="384"/>
      <c r="U3" s="378"/>
      <c r="V3" s="368"/>
    </row>
    <row r="4" spans="1:22" ht="43.5" customHeight="1">
      <c r="A4" s="373">
        <v>3</v>
      </c>
      <c r="B4" s="366"/>
      <c r="C4" s="378"/>
      <c r="D4" s="384"/>
      <c r="E4" s="386"/>
      <c r="F4" s="98"/>
      <c r="G4" s="367"/>
      <c r="H4" s="367"/>
      <c r="I4" s="368"/>
      <c r="N4" s="373">
        <v>3</v>
      </c>
      <c r="O4" s="366"/>
      <c r="P4" s="378"/>
      <c r="Q4" s="378"/>
      <c r="R4" s="98"/>
      <c r="S4" s="98"/>
      <c r="T4" s="367"/>
      <c r="U4" s="367"/>
      <c r="V4" s="368"/>
    </row>
    <row r="5" spans="1:22" ht="43.5" customHeight="1">
      <c r="A5" s="373">
        <v>4</v>
      </c>
      <c r="B5" s="366"/>
      <c r="C5" s="367"/>
      <c r="D5" s="384"/>
      <c r="E5" s="387"/>
      <c r="F5" s="378"/>
      <c r="G5" s="378"/>
      <c r="H5" s="389" t="s">
        <v>1899</v>
      </c>
      <c r="I5" s="381"/>
      <c r="N5" s="373">
        <v>4</v>
      </c>
      <c r="O5" s="366"/>
      <c r="P5" s="367"/>
      <c r="Q5" s="384"/>
      <c r="R5" s="367"/>
      <c r="S5" s="378"/>
      <c r="T5" s="378"/>
      <c r="U5" s="367"/>
      <c r="V5" s="381"/>
    </row>
    <row r="6" spans="1:22" ht="43.5" customHeight="1">
      <c r="A6" s="373">
        <v>5</v>
      </c>
      <c r="B6" s="379"/>
      <c r="C6" s="98"/>
      <c r="D6" s="378"/>
      <c r="E6" s="367"/>
      <c r="F6" s="367"/>
      <c r="G6" s="378"/>
      <c r="H6" s="98"/>
      <c r="I6" s="381"/>
      <c r="N6" s="373">
        <v>5</v>
      </c>
      <c r="O6" s="379"/>
      <c r="P6" s="98"/>
      <c r="Q6" s="378"/>
      <c r="R6" s="367"/>
      <c r="S6" s="367"/>
      <c r="T6" s="378"/>
      <c r="U6" s="98"/>
      <c r="V6" s="381"/>
    </row>
    <row r="7" spans="1:22" ht="43.5" customHeight="1">
      <c r="A7" s="373">
        <v>6</v>
      </c>
      <c r="B7" s="366"/>
      <c r="C7" s="367"/>
      <c r="D7" s="367"/>
      <c r="E7" s="378"/>
      <c r="F7" s="98"/>
      <c r="G7" s="367"/>
      <c r="H7" s="98"/>
      <c r="I7" s="368"/>
      <c r="N7" s="373">
        <v>6</v>
      </c>
      <c r="O7" s="366"/>
      <c r="P7" s="367"/>
      <c r="Q7" s="367"/>
      <c r="R7" s="378"/>
      <c r="S7" s="98"/>
      <c r="T7" s="367"/>
      <c r="U7" s="98"/>
      <c r="V7" s="368"/>
    </row>
    <row r="8" spans="1:22" ht="43.5" customHeight="1">
      <c r="A8" s="373">
        <v>7</v>
      </c>
      <c r="B8" s="374"/>
      <c r="C8" s="378"/>
      <c r="D8" s="367"/>
      <c r="E8" s="367"/>
      <c r="F8" s="367"/>
      <c r="G8" s="98"/>
      <c r="H8" s="378"/>
      <c r="I8" s="368"/>
      <c r="N8" s="373">
        <v>7</v>
      </c>
      <c r="O8" s="374"/>
      <c r="P8" s="378"/>
      <c r="Q8" s="367"/>
      <c r="R8" s="367"/>
      <c r="S8" s="367"/>
      <c r="T8" s="384"/>
      <c r="U8" s="378"/>
      <c r="V8" s="368"/>
    </row>
    <row r="9" spans="1:22" ht="43.5" customHeight="1" thickBot="1">
      <c r="A9" s="373">
        <v>8</v>
      </c>
      <c r="B9" s="375"/>
      <c r="C9" s="369"/>
      <c r="D9" s="369"/>
      <c r="E9" s="380"/>
      <c r="F9" s="380"/>
      <c r="G9" s="369"/>
      <c r="H9" s="371"/>
      <c r="I9" s="385"/>
      <c r="N9" s="373">
        <v>8</v>
      </c>
      <c r="O9" s="375"/>
      <c r="P9" s="369"/>
      <c r="Q9" s="369"/>
      <c r="R9" s="380"/>
      <c r="S9" s="380"/>
      <c r="T9" s="369"/>
      <c r="U9" s="371"/>
      <c r="V9" s="38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61"/>
  <sheetViews>
    <sheetView topLeftCell="A47" workbookViewId="0">
      <selection activeCell="E74" sqref="E74"/>
    </sheetView>
  </sheetViews>
  <sheetFormatPr defaultRowHeight="15"/>
  <cols>
    <col min="1" max="1" width="13.28515625" style="363" bestFit="1" customWidth="1"/>
    <col min="2" max="2" width="11.140625" customWidth="1"/>
    <col min="4" max="4" width="11.42578125" bestFit="1" customWidth="1"/>
    <col min="5" max="5" width="12" bestFit="1" customWidth="1"/>
    <col min="6" max="6" width="9.85546875" customWidth="1"/>
    <col min="8" max="8" width="11.42578125" bestFit="1" customWidth="1"/>
    <col min="9" max="9" width="32.42578125" bestFit="1" customWidth="1"/>
  </cols>
  <sheetData>
    <row r="1" spans="1:9">
      <c r="A1" s="362" t="s">
        <v>2101</v>
      </c>
      <c r="B1" s="360" t="s">
        <v>2805</v>
      </c>
      <c r="C1" s="360" t="s">
        <v>2436</v>
      </c>
      <c r="D1" s="360" t="s">
        <v>2400</v>
      </c>
      <c r="E1" s="360" t="s">
        <v>2090</v>
      </c>
      <c r="F1" s="360" t="s">
        <v>2087</v>
      </c>
      <c r="G1" s="360" t="s">
        <v>1277</v>
      </c>
      <c r="H1" s="360" t="s">
        <v>2804</v>
      </c>
      <c r="I1" s="360" t="s">
        <v>1443</v>
      </c>
    </row>
    <row r="2" spans="1:9">
      <c r="A2" s="363" t="s">
        <v>2781</v>
      </c>
      <c r="B2" t="s">
        <v>1888</v>
      </c>
      <c r="C2">
        <f>VLOOKUP($A2,Weapon!$B$2:$AE$456,6,FALSE)</f>
        <v>50</v>
      </c>
      <c r="D2" t="str">
        <f>VLOOKUP($A2,Weapon!$B$2:$AE$456,21,FALSE)</f>
        <v>Str</v>
      </c>
      <c r="E2" t="str">
        <f>VLOOKUP($A2,Weapon!$B$2:$AE$456,22,FALSE)</f>
        <v>Set</v>
      </c>
      <c r="F2">
        <f>VLOOKUP($A2,Weapon!$B$2:$AE$456,23,FALSE)</f>
        <v>0</v>
      </c>
      <c r="G2" t="str">
        <f>VLOOKUP($A2,Weapon!$B$2:$AE$456,24,FALSE)</f>
        <v>Ranged</v>
      </c>
      <c r="H2" t="str">
        <f>VLOOKUP($A2,Weapon!$B$2:$AE$456,25,FALSE)</f>
        <v>Single</v>
      </c>
      <c r="I2" t="s">
        <v>2872</v>
      </c>
    </row>
    <row r="3" spans="1:9">
      <c r="A3" s="363" t="s">
        <v>744</v>
      </c>
      <c r="B3" t="s">
        <v>1888</v>
      </c>
      <c r="C3">
        <f>VLOOKUP($A3,Weapon!$B$2:$AE$456,6,FALSE)</f>
        <v>50</v>
      </c>
      <c r="D3" t="str">
        <f>VLOOKUP($A3,Weapon!$B$2:$AE$456,21,FALSE)</f>
        <v>Agl</v>
      </c>
      <c r="E3" t="str">
        <f>VLOOKUP($A3,Weapon!$B$2:$AE$456,22,FALSE)</f>
        <v>Set</v>
      </c>
      <c r="F3">
        <f>VLOOKUP($A3,Weapon!$B$2:$AE$456,23,FALSE)</f>
        <v>0</v>
      </c>
      <c r="G3" t="str">
        <f>VLOOKUP($A3,Weapon!$B$2:$AE$456,24,FALSE)</f>
        <v>Ranged</v>
      </c>
      <c r="H3" t="str">
        <f>VLOOKUP($A3,Weapon!$B$2:$AE$456,25,FALSE)</f>
        <v>Single</v>
      </c>
      <c r="I3" t="s">
        <v>2870</v>
      </c>
    </row>
    <row r="4" spans="1:9">
      <c r="A4" s="363" t="s">
        <v>574</v>
      </c>
      <c r="B4" t="s">
        <v>1888</v>
      </c>
      <c r="C4">
        <f>VLOOKUP($A4,Weapon!$B$2:$AE$456,6,FALSE)</f>
        <v>50</v>
      </c>
      <c r="D4" t="str">
        <f>VLOOKUP($A4,Weapon!$B$2:$AE$456,21,FALSE)</f>
        <v>Def</v>
      </c>
      <c r="E4" s="361" t="s">
        <v>2817</v>
      </c>
      <c r="F4">
        <f>VLOOKUP($A4,Weapon!$B$2:$AE$456,23,FALSE)</f>
        <v>0</v>
      </c>
      <c r="G4" t="str">
        <f>VLOOKUP($A4,Weapon!$B$2:$AE$456,24,FALSE)</f>
        <v>Shield</v>
      </c>
      <c r="H4" t="str">
        <f>VLOOKUP($A4,Weapon!$B$2:$AE$456,25,FALSE)</f>
        <v>Block</v>
      </c>
      <c r="I4" t="s">
        <v>2808</v>
      </c>
    </row>
    <row r="5" spans="1:9">
      <c r="A5" s="363" t="s">
        <v>1690</v>
      </c>
      <c r="B5" t="s">
        <v>1888</v>
      </c>
      <c r="C5">
        <f>VLOOKUP($A5,Weapon!$B$2:$AE$456,6,FALSE)</f>
        <v>15</v>
      </c>
      <c r="D5" t="str">
        <f>VLOOKUP($A5,Weapon!$B$2:$AE$456,21,FALSE)</f>
        <v>Str</v>
      </c>
      <c r="E5" t="str">
        <f>VLOOKUP($A5,Weapon!$B$2:$AE$456,22,FALSE)</f>
        <v>Set</v>
      </c>
      <c r="F5">
        <f>VLOOKUP($A5,Weapon!$B$2:$AE$456,23,FALSE)</f>
        <v>0</v>
      </c>
      <c r="G5" t="str">
        <f>VLOOKUP($A5,Weapon!$B$2:$AE$456,24,FALSE)</f>
        <v>Ranged</v>
      </c>
      <c r="H5" t="str">
        <f>VLOOKUP($A5,Weapon!$B$2:$AE$456,25,FALSE)</f>
        <v>Group</v>
      </c>
      <c r="I5" t="s">
        <v>2871</v>
      </c>
    </row>
    <row r="6" spans="1:9">
      <c r="A6" s="363" t="s">
        <v>559</v>
      </c>
      <c r="B6" t="s">
        <v>1888</v>
      </c>
      <c r="C6">
        <f>VLOOKUP($A6,Weapon!$B$2:$AE$456,6,FALSE)</f>
        <v>30</v>
      </c>
      <c r="D6" t="str">
        <f>VLOOKUP($A6,Weapon!$B$2:$AE$456,21,FALSE)</f>
        <v>Str</v>
      </c>
      <c r="E6" t="str">
        <f>VLOOKUP($A6,Weapon!$B$2:$AE$456,22,FALSE)</f>
        <v>Str</v>
      </c>
      <c r="F6">
        <f>VLOOKUP($A6,Weapon!$B$2:$AE$456,23,FALSE)</f>
        <v>0</v>
      </c>
      <c r="G6" t="str">
        <f>VLOOKUP($A6,Weapon!$B$2:$AE$456,24,FALSE)</f>
        <v>Melee</v>
      </c>
      <c r="H6" t="str">
        <f>VLOOKUP($A6,Weapon!$B$2:$AE$456,25,FALSE)</f>
        <v>Single</v>
      </c>
      <c r="I6" t="s">
        <v>2911</v>
      </c>
    </row>
    <row r="7" spans="1:9">
      <c r="A7" s="363" t="s">
        <v>2792</v>
      </c>
      <c r="B7" t="s">
        <v>1888</v>
      </c>
      <c r="C7">
        <f>VLOOKUP($A7,Weapon!$B$2:$AE$456,6,FALSE)</f>
        <v>20</v>
      </c>
      <c r="D7" t="str">
        <f>VLOOKUP($A7,Weapon!$B$2:$AE$456,21,FALSE)</f>
        <v>Str</v>
      </c>
      <c r="E7" t="str">
        <f>VLOOKUP($A7,Weapon!$B$2:$AE$456,22,FALSE)</f>
        <v>Set</v>
      </c>
      <c r="F7">
        <f>VLOOKUP($A7,Weapon!$B$2:$AE$456,23,FALSE)</f>
        <v>0</v>
      </c>
      <c r="G7" t="str">
        <f>VLOOKUP($A7,Weapon!$B$2:$AE$456,24,FALSE)</f>
        <v>Ranged</v>
      </c>
      <c r="H7" t="str">
        <f>VLOOKUP($A7,Weapon!$B$2:$AE$456,25,FALSE)</f>
        <v>Sweep</v>
      </c>
      <c r="I7" t="s">
        <v>2873</v>
      </c>
    </row>
    <row r="8" spans="1:9">
      <c r="A8" s="363" t="s">
        <v>1649</v>
      </c>
      <c r="B8" t="s">
        <v>1888</v>
      </c>
      <c r="C8">
        <f>VLOOKUP($A8,Weapon!$B$2:$AE$456,6,FALSE)</f>
        <v>50</v>
      </c>
      <c r="D8" t="str">
        <f>VLOOKUP($A8,Weapon!$B$2:$AE$456,21,FALSE)</f>
        <v>Str</v>
      </c>
      <c r="E8" t="str">
        <f>VLOOKUP($A8,Weapon!$B$2:$AE$456,22,FALSE)</f>
        <v>Set</v>
      </c>
      <c r="F8">
        <f>VLOOKUP($A8,Weapon!$B$2:$AE$456,23,FALSE)</f>
        <v>0</v>
      </c>
      <c r="G8" t="str">
        <f>VLOOKUP($A8,Weapon!$B$2:$AE$456,24,FALSE)</f>
        <v>Ranged</v>
      </c>
      <c r="H8" t="str">
        <f>VLOOKUP($A8,Weapon!$B$2:$AE$456,25,FALSE)</f>
        <v>Single</v>
      </c>
      <c r="I8" t="s">
        <v>2871</v>
      </c>
    </row>
    <row r="9" spans="1:9">
      <c r="A9" s="363" t="s">
        <v>2845</v>
      </c>
      <c r="B9" t="s">
        <v>1888</v>
      </c>
      <c r="C9">
        <f>VLOOKUP($A9,Weapon!$B$2:$AE$456,6,FALSE)</f>
        <v>20</v>
      </c>
      <c r="D9" t="str">
        <f>VLOOKUP($A9,Weapon!$B$2:$AE$456,21,FALSE)</f>
        <v>None</v>
      </c>
      <c r="E9" t="str">
        <f>VLOOKUP($A9,Weapon!$B$2:$AE$456,22,FALSE)</f>
        <v>Set</v>
      </c>
      <c r="F9">
        <f>VLOOKUP($A9,Weapon!$B$2:$AE$456,23,FALSE)</f>
        <v>0</v>
      </c>
      <c r="G9" t="str">
        <f>VLOOKUP($A9,Weapon!$B$2:$AE$456,24,FALSE)</f>
        <v>Ranged</v>
      </c>
      <c r="H9" t="str">
        <f>VLOOKUP($A9,Weapon!$B$2:$AE$456,25,FALSE)</f>
        <v>Ally</v>
      </c>
      <c r="I9" t="s">
        <v>2869</v>
      </c>
    </row>
    <row r="10" spans="1:9">
      <c r="A10" s="363" t="s">
        <v>625</v>
      </c>
      <c r="B10" t="s">
        <v>1888</v>
      </c>
      <c r="C10">
        <f>VLOOKUP($A10,Weapon!$B$2:$AE$456,6,FALSE)</f>
        <v>30</v>
      </c>
      <c r="D10" t="str">
        <f>VLOOKUP($A10,Weapon!$B$2:$AE$456,21,FALSE)</f>
        <v>Mana</v>
      </c>
      <c r="E10" t="str">
        <f>VLOOKUP($A10,Weapon!$B$2:$AE$456,22,FALSE)</f>
        <v>Mana</v>
      </c>
      <c r="F10">
        <f>VLOOKUP($A10,Weapon!$B$2:$AE$456,23,FALSE)</f>
        <v>4</v>
      </c>
      <c r="G10" t="str">
        <f>VLOOKUP($A10,Weapon!$B$2:$AE$456,24,FALSE)</f>
        <v>Magic</v>
      </c>
      <c r="H10" t="str">
        <f>VLOOKUP($A10,Weapon!$B$2:$AE$456,25,FALSE)</f>
        <v>Ally</v>
      </c>
      <c r="I10" t="str">
        <f>VLOOKUP($A10,Weapon!$B$2:$AE$456,15,FALSE)</f>
        <v>Cure HP=Mana(Caster+Target)*4</v>
      </c>
    </row>
    <row r="11" spans="1:9">
      <c r="A11" s="363" t="s">
        <v>477</v>
      </c>
      <c r="B11" t="s">
        <v>1888</v>
      </c>
      <c r="C11">
        <f>VLOOKUP($A11,Weapon!$B$2:$AE$456,6,FALSE)</f>
        <v>50</v>
      </c>
      <c r="D11" t="str">
        <f>VLOOKUP($A11,Weapon!$B$2:$AE$456,21,FALSE)</f>
        <v>Str</v>
      </c>
      <c r="E11" t="str">
        <f>VLOOKUP($A11,Weapon!$B$2:$AE$456,22,FALSE)</f>
        <v>Str</v>
      </c>
      <c r="F11">
        <f>VLOOKUP($A11,Weapon!$B$2:$AE$456,23,FALSE)</f>
        <v>6</v>
      </c>
      <c r="G11" t="str">
        <f>VLOOKUP($A11,Weapon!$B$2:$AE$456,24,FALSE)</f>
        <v>Melee</v>
      </c>
      <c r="H11" t="str">
        <f>VLOOKUP($A11,Weapon!$B$2:$AE$456,25,FALSE)</f>
        <v>Single</v>
      </c>
    </row>
    <row r="12" spans="1:9">
      <c r="A12" s="363" t="s">
        <v>2786</v>
      </c>
      <c r="B12" t="s">
        <v>1888</v>
      </c>
      <c r="C12">
        <f>VLOOKUP($A12,Weapon!$B$2:$AE$456,6,FALSE)</f>
        <v>50</v>
      </c>
      <c r="D12" t="str">
        <f>VLOOKUP($A12,Weapon!$B$2:$AE$456,21,FALSE)</f>
        <v>Str</v>
      </c>
      <c r="E12" t="str">
        <f>VLOOKUP($A12,Weapon!$B$2:$AE$456,22,FALSE)</f>
        <v>Str</v>
      </c>
      <c r="F12">
        <f>VLOOKUP($A12,Weapon!$B$2:$AE$456,23,FALSE)</f>
        <v>7</v>
      </c>
      <c r="G12" t="str">
        <f>VLOOKUP($A12,Weapon!$B$2:$AE$456,24,FALSE)</f>
        <v>Melee</v>
      </c>
      <c r="H12" t="str">
        <f>VLOOKUP($A12,Weapon!$B$2:$AE$456,25,FALSE)</f>
        <v>Single</v>
      </c>
    </row>
    <row r="13" spans="1:9">
      <c r="A13" s="363" t="s">
        <v>2868</v>
      </c>
      <c r="B13" t="s">
        <v>1888</v>
      </c>
      <c r="C13">
        <f>VLOOKUP($A13,Weapon!$B$2:$AE$456,6,FALSE)</f>
        <v>50</v>
      </c>
      <c r="D13" t="str">
        <f>VLOOKUP($A13,Weapon!$B$2:$AE$456,21,FALSE)</f>
        <v>Str</v>
      </c>
      <c r="E13" t="str">
        <f>VLOOKUP($A13,Weapon!$B$2:$AE$456,22,FALSE)</f>
        <v>Agl</v>
      </c>
      <c r="F13">
        <f>VLOOKUP($A13,Weapon!$B$2:$AE$456,23,FALSE)</f>
        <v>8</v>
      </c>
      <c r="G13" t="str">
        <f>VLOOKUP($A13,Weapon!$B$2:$AE$456,24,FALSE)</f>
        <v>Melee</v>
      </c>
      <c r="H13" t="str">
        <f>VLOOKUP($A13,Weapon!$B$2:$AE$456,25,FALSE)</f>
        <v>Single</v>
      </c>
    </row>
    <row r="14" spans="1:9">
      <c r="A14" s="363" t="s">
        <v>2860</v>
      </c>
      <c r="B14" t="s">
        <v>1888</v>
      </c>
      <c r="C14">
        <f>VLOOKUP($A14,Weapon!$B$2:$AE$456,6,FALSE)</f>
        <v>50</v>
      </c>
      <c r="D14" t="str">
        <f>VLOOKUP($A14,Weapon!$B$2:$AE$456,21,FALSE)</f>
        <v>Agl</v>
      </c>
      <c r="E14" t="str">
        <f>VLOOKUP($A14,Weapon!$B$2:$AE$456,22,FALSE)</f>
        <v>Set</v>
      </c>
      <c r="F14">
        <f>VLOOKUP($A14,Weapon!$B$2:$AE$456,23,FALSE)</f>
        <v>0</v>
      </c>
      <c r="G14" t="str">
        <f>VLOOKUP($A14,Weapon!$B$2:$AE$456,24,FALSE)</f>
        <v>Ranged</v>
      </c>
      <c r="H14" t="str">
        <f>VLOOKUP($A14,Weapon!$B$2:$AE$456,25,FALSE)</f>
        <v>Single</v>
      </c>
      <c r="I14" t="s">
        <v>2874</v>
      </c>
    </row>
    <row r="15" spans="1:9">
      <c r="A15" s="363" t="s">
        <v>534</v>
      </c>
      <c r="B15" t="s">
        <v>1888</v>
      </c>
      <c r="C15">
        <f>VLOOKUP($A15,Weapon!$B$2:$AE$456,6,FALSE)</f>
        <v>50</v>
      </c>
      <c r="D15" t="str">
        <f>VLOOKUP($A15,Weapon!$B$2:$AE$456,21,FALSE)</f>
        <v>Str</v>
      </c>
      <c r="E15" t="str">
        <f>VLOOKUP($A15,Weapon!$B$2:$AE$456,22,FALSE)</f>
        <v>Str</v>
      </c>
      <c r="F15">
        <f>VLOOKUP($A15,Weapon!$B$2:$AE$456,23,FALSE)</f>
        <v>7</v>
      </c>
      <c r="G15" t="str">
        <f>VLOOKUP($A15,Weapon!$B$2:$AE$456,24,FALSE)</f>
        <v>Melee</v>
      </c>
      <c r="H15" t="str">
        <f>VLOOKUP($A15,Weapon!$B$2:$AE$456,25,FALSE)</f>
        <v>Single</v>
      </c>
    </row>
    <row r="16" spans="1:9">
      <c r="A16" s="363" t="s">
        <v>2829</v>
      </c>
      <c r="B16" t="s">
        <v>1888</v>
      </c>
      <c r="C16">
        <f>VLOOKUP($A16,Weapon!$B$2:$AE$456,6,FALSE)</f>
        <v>30</v>
      </c>
      <c r="D16" t="str">
        <f>VLOOKUP($A16,Weapon!$B$2:$AE$456,21,FALSE)</f>
        <v>Mana</v>
      </c>
      <c r="E16" t="str">
        <f>VLOOKUP($A16,Weapon!$B$2:$AE$456,22,FALSE)</f>
        <v>Mana</v>
      </c>
      <c r="F16">
        <f>VLOOKUP($A16,Weapon!$B$2:$AE$456,23,FALSE)</f>
        <v>5</v>
      </c>
      <c r="G16" t="str">
        <f>VLOOKUP($A16,Weapon!$B$2:$AE$456,24,FALSE)</f>
        <v>Magic</v>
      </c>
      <c r="H16" t="str">
        <f>VLOOKUP($A16,Weapon!$B$2:$AE$456,25,FALSE)</f>
        <v>Single</v>
      </c>
      <c r="I16" t="s">
        <v>2434</v>
      </c>
    </row>
    <row r="17" spans="1:9">
      <c r="A17" s="363" t="s">
        <v>2042</v>
      </c>
      <c r="B17" t="s">
        <v>1888</v>
      </c>
      <c r="C17">
        <f>VLOOKUP($A17,Weapon!$B$2:$AE$456,6,FALSE)</f>
        <v>50</v>
      </c>
      <c r="D17" t="str">
        <f>VLOOKUP($A17,Weapon!$B$2:$AE$456,21,FALSE)</f>
        <v>Agl</v>
      </c>
      <c r="E17" t="str">
        <f>VLOOKUP($A17,Weapon!$B$2:$AE$456,22,FALSE)</f>
        <v>Mana</v>
      </c>
      <c r="F17">
        <f>VLOOKUP($A17,Weapon!$B$2:$AE$456,23,FALSE)</f>
        <v>8</v>
      </c>
      <c r="G17" t="str">
        <f>VLOOKUP($A17,Weapon!$B$2:$AE$456,24,FALSE)</f>
        <v>Melee</v>
      </c>
      <c r="H17" t="str">
        <f>VLOOKUP($A17,Weapon!$B$2:$AE$456,25,FALSE)</f>
        <v>Single</v>
      </c>
    </row>
    <row r="18" spans="1:9">
      <c r="A18" s="363" t="s">
        <v>1506</v>
      </c>
      <c r="B18" t="s">
        <v>1888</v>
      </c>
      <c r="C18">
        <f>VLOOKUP($A18,Weapon!$B$2:$AE$456,6,FALSE)</f>
        <v>50</v>
      </c>
      <c r="D18" t="str">
        <f>VLOOKUP($A18,Weapon!$B$2:$AE$456,21,FALSE)</f>
        <v>Agl</v>
      </c>
      <c r="E18" t="str">
        <f>VLOOKUP($A18,Weapon!$B$2:$AE$456,22,FALSE)</f>
        <v>Agl</v>
      </c>
      <c r="F18">
        <f>VLOOKUP($A18,Weapon!$B$2:$AE$456,23,FALSE)</f>
        <v>7</v>
      </c>
      <c r="G18" t="str">
        <f>VLOOKUP($A18,Weapon!$B$2:$AE$456,24,FALSE)</f>
        <v>Melee</v>
      </c>
      <c r="H18" t="str">
        <f>VLOOKUP($A18,Weapon!$B$2:$AE$456,25,FALSE)</f>
        <v>Single</v>
      </c>
    </row>
    <row r="19" spans="1:9">
      <c r="A19" s="363" t="s">
        <v>2883</v>
      </c>
      <c r="B19" t="s">
        <v>1888</v>
      </c>
      <c r="C19">
        <f>VLOOKUP($A19,Weapon!$B$2:$AE$456,6,FALSE)</f>
        <v>60</v>
      </c>
      <c r="D19" t="str">
        <f>VLOOKUP($A19,Weapon!$B$2:$AE$456,21,FALSE)</f>
        <v>Mix</v>
      </c>
      <c r="E19" t="str">
        <f>VLOOKUP($A19,Weapon!$B$2:$AE$456,22,FALSE)</f>
        <v>Uses</v>
      </c>
      <c r="F19">
        <f>VLOOKUP($A19,Weapon!$B$2:$AE$456,23,FALSE)</f>
        <v>5</v>
      </c>
      <c r="G19" t="str">
        <f>VLOOKUP($A19,Weapon!$B$2:$AE$456,24,FALSE)</f>
        <v>Melee</v>
      </c>
      <c r="H19" t="str">
        <f>VLOOKUP($A19,Weapon!$B$2:$AE$456,25,FALSE)</f>
        <v>Single</v>
      </c>
    </row>
    <row r="20" spans="1:9">
      <c r="A20" s="363" t="s">
        <v>2428</v>
      </c>
      <c r="B20" t="s">
        <v>1888</v>
      </c>
      <c r="C20">
        <f>VLOOKUP($A20,Weapon!$B$2:$AE$456,6,FALSE)</f>
        <v>70</v>
      </c>
      <c r="D20" t="str">
        <f>VLOOKUP($A20,Weapon!$B$2:$AE$456,21,FALSE)</f>
        <v>Mix</v>
      </c>
      <c r="E20" t="str">
        <f>VLOOKUP($A20,Weapon!$B$2:$AE$456,22,FALSE)</f>
        <v>Uses</v>
      </c>
      <c r="F20">
        <f>VLOOKUP($A20,Weapon!$B$2:$AE$456,23,FALSE)</f>
        <v>4</v>
      </c>
      <c r="G20" t="str">
        <f>VLOOKUP($A20,Weapon!$B$2:$AE$456,24,FALSE)</f>
        <v>Melee</v>
      </c>
      <c r="H20" t="str">
        <f>VLOOKUP($A20,Weapon!$B$2:$AE$456,25,FALSE)</f>
        <v>Single</v>
      </c>
    </row>
    <row r="21" spans="1:9">
      <c r="A21" s="363" t="s">
        <v>2806</v>
      </c>
      <c r="B21" t="s">
        <v>1888</v>
      </c>
      <c r="C21">
        <f>VLOOKUP($A21,Weapon!$B$2:$AE$456,6,FALSE)</f>
        <v>40</v>
      </c>
      <c r="D21" t="str">
        <f>VLOOKUP($A21,Weapon!$B$2:$AE$456,21,FALSE)</f>
        <v>Agl</v>
      </c>
      <c r="E21" t="str">
        <f>VLOOKUP($A21,Weapon!$B$2:$AE$456,22,FALSE)</f>
        <v>Set</v>
      </c>
      <c r="F21">
        <f>VLOOKUP($A21,Weapon!$B$2:$AE$456,23,FALSE)</f>
        <v>0</v>
      </c>
      <c r="G21" t="str">
        <f>VLOOKUP($A21,Weapon!$B$2:$AE$456,24,FALSE)</f>
        <v>Ranged</v>
      </c>
      <c r="H21" t="str">
        <f>VLOOKUP($A21,Weapon!$B$2:$AE$456,25,FALSE)</f>
        <v>Single</v>
      </c>
      <c r="I21" t="str">
        <f>VLOOKUP($A21,Weapon!$B$2:$AE$456,15,FALSE)</f>
        <v>Paralyze</v>
      </c>
    </row>
    <row r="22" spans="1:9">
      <c r="A22" s="363" t="s">
        <v>1643</v>
      </c>
      <c r="B22" t="s">
        <v>1888</v>
      </c>
      <c r="C22">
        <f>VLOOKUP($A22,Weapon!$B$2:$AE$456,6,FALSE)</f>
        <v>40</v>
      </c>
      <c r="D22" t="str">
        <f>VLOOKUP($A22,Weapon!$B$2:$AE$456,21,FALSE)</f>
        <v>Agl</v>
      </c>
      <c r="E22" t="str">
        <f>VLOOKUP($A22,Weapon!$B$2:$AE$456,22,FALSE)</f>
        <v>Str</v>
      </c>
      <c r="F22">
        <f>VLOOKUP($A22,Weapon!$B$2:$AE$456,23,FALSE)</f>
        <v>7</v>
      </c>
      <c r="G22" t="str">
        <f>VLOOKUP($A22,Weapon!$B$2:$AE$456,24,FALSE)</f>
        <v>Melee</v>
      </c>
      <c r="H22" t="str">
        <f>VLOOKUP($A22,Weapon!$B$2:$AE$456,25,FALSE)</f>
        <v>Single</v>
      </c>
      <c r="I22" t="s">
        <v>2803</v>
      </c>
    </row>
    <row r="23" spans="1:9">
      <c r="A23" s="363" t="s">
        <v>237</v>
      </c>
      <c r="B23" t="s">
        <v>2807</v>
      </c>
      <c r="C23">
        <f>VLOOKUP($A23,Weapon!$B$2:$AE$456,6,FALSE)</f>
        <v>15</v>
      </c>
      <c r="D23" t="str">
        <f>VLOOKUP($A23,Weapon!$B$2:$AE$456,21,FALSE)</f>
        <v>Str</v>
      </c>
      <c r="E23" t="str">
        <f>VLOOKUP($A23,Weapon!$B$2:$AE$456,22,FALSE)</f>
        <v>Str</v>
      </c>
      <c r="F23">
        <f>VLOOKUP($A23,Weapon!$B$2:$AE$456,23,FALSE)</f>
        <v>5</v>
      </c>
      <c r="G23" t="str">
        <f>VLOOKUP($A23,Weapon!$B$2:$AE$456,24,FALSE)</f>
        <v>Melee</v>
      </c>
      <c r="H23" t="str">
        <f>VLOOKUP($A23,Weapon!$B$2:$AE$456,25,FALSE)</f>
        <v>Single</v>
      </c>
      <c r="I23" t="s">
        <v>2812</v>
      </c>
    </row>
    <row r="24" spans="1:9">
      <c r="A24" s="363" t="s">
        <v>234</v>
      </c>
      <c r="B24" t="s">
        <v>2807</v>
      </c>
      <c r="C24">
        <f>VLOOKUP($A24,Weapon!$B$2:$AE$456,6,FALSE)</f>
        <v>15</v>
      </c>
      <c r="D24" t="str">
        <f>VLOOKUP($A24,Weapon!$B$2:$AE$456,21,FALSE)</f>
        <v>Mana</v>
      </c>
      <c r="E24" t="str">
        <f>VLOOKUP($A24,Weapon!$B$2:$AE$456,22,FALSE)</f>
        <v>Mana</v>
      </c>
      <c r="F24">
        <f>VLOOKUP($A24,Weapon!$B$2:$AE$456,23,FALSE)</f>
        <v>7</v>
      </c>
      <c r="G24" t="str">
        <f>VLOOKUP($A24,Weapon!$B$2:$AE$456,24,FALSE)</f>
        <v>Magic</v>
      </c>
      <c r="H24" t="str">
        <f>VLOOKUP($A24,Weapon!$B$2:$AE$456,25,FALSE)</f>
        <v>Group</v>
      </c>
      <c r="I24" t="s">
        <v>2909</v>
      </c>
    </row>
    <row r="25" spans="1:9">
      <c r="A25" s="363" t="s">
        <v>2150</v>
      </c>
      <c r="B25" t="s">
        <v>2807</v>
      </c>
      <c r="C25">
        <f>VLOOKUP($A25,Weapon!$B$2:$AE$456,6,FALSE)</f>
        <v>30</v>
      </c>
      <c r="D25" t="str">
        <f>VLOOKUP($A25,Weapon!$B$2:$AE$456,21,FALSE)</f>
        <v>Mana</v>
      </c>
      <c r="E25" t="str">
        <f>VLOOKUP($A25,Weapon!$B$2:$AE$456,22,FALSE)</f>
        <v>Mana</v>
      </c>
      <c r="F25">
        <f>VLOOKUP($A25,Weapon!$B$2:$AE$456,23,FALSE)</f>
        <v>3</v>
      </c>
      <c r="G25" t="str">
        <f>VLOOKUP($A25,Weapon!$B$2:$AE$456,24,FALSE)</f>
        <v>Magic</v>
      </c>
      <c r="H25" t="str">
        <f>VLOOKUP($A25,Weapon!$B$2:$AE$456,25,FALSE)</f>
        <v>Counter</v>
      </c>
      <c r="I25" t="s">
        <v>2814</v>
      </c>
    </row>
    <row r="26" spans="1:9">
      <c r="A26" s="363" t="s">
        <v>29</v>
      </c>
      <c r="B26" t="s">
        <v>2807</v>
      </c>
      <c r="C26">
        <f>VLOOKUP($A26,Weapon!$B$2:$AE$456,6,FALSE)</f>
        <v>15</v>
      </c>
      <c r="D26" t="str">
        <f>VLOOKUP($A26,Weapon!$B$2:$AE$456,21,FALSE)</f>
        <v>Str</v>
      </c>
      <c r="E26" t="str">
        <f>VLOOKUP($A26,Weapon!$B$2:$AE$456,22,FALSE)</f>
        <v>Str</v>
      </c>
      <c r="F26">
        <f>VLOOKUP($A26,Weapon!$B$2:$AE$456,23,FALSE)</f>
        <v>8</v>
      </c>
      <c r="G26" t="str">
        <f>VLOOKUP($A26,Weapon!$B$2:$AE$456,24,FALSE)</f>
        <v>Melee</v>
      </c>
      <c r="H26" t="str">
        <f>VLOOKUP($A26,Weapon!$B$2:$AE$456,25,FALSE)</f>
        <v>Single</v>
      </c>
    </row>
    <row r="27" spans="1:9">
      <c r="A27" s="363" t="s">
        <v>346</v>
      </c>
      <c r="B27" t="s">
        <v>2807</v>
      </c>
      <c r="C27">
        <f>VLOOKUP($A27,Weapon!$B$2:$AE$456,6,FALSE)</f>
        <v>30</v>
      </c>
      <c r="D27" t="str">
        <f>VLOOKUP($A27,Weapon!$B$2:$AE$456,21,FALSE)</f>
        <v>Agl</v>
      </c>
      <c r="E27" t="str">
        <f>VLOOKUP($A27,Weapon!$B$2:$AE$456,22,FALSE)</f>
        <v>Agl</v>
      </c>
      <c r="F27">
        <f>VLOOKUP($A27,Weapon!$B$2:$AE$456,23,FALSE)</f>
        <v>6</v>
      </c>
      <c r="G27" t="str">
        <f>VLOOKUP($A27,Weapon!$B$2:$AE$456,24,FALSE)</f>
        <v>Melee</v>
      </c>
      <c r="H27" t="str">
        <f>VLOOKUP($A27,Weapon!$B$2:$AE$456,25,FALSE)</f>
        <v>Single</v>
      </c>
    </row>
    <row r="28" spans="1:9">
      <c r="A28" s="363" t="s">
        <v>267</v>
      </c>
      <c r="B28" t="s">
        <v>2807</v>
      </c>
      <c r="C28">
        <f>VLOOKUP($A28,Weapon!$B$2:$AE$456,6,FALSE)</f>
        <v>15</v>
      </c>
      <c r="D28" t="str">
        <f>VLOOKUP($A28,Weapon!$B$2:$AE$456,21,FALSE)</f>
        <v>Mana</v>
      </c>
      <c r="E28" t="str">
        <f>VLOOKUP($A28,Weapon!$B$2:$AE$456,22,FALSE)</f>
        <v>Mana</v>
      </c>
      <c r="F28">
        <f>VLOOKUP($A28,Weapon!$B$2:$AE$456,23,FALSE)</f>
        <v>5</v>
      </c>
      <c r="G28" t="str">
        <f>VLOOKUP($A28,Weapon!$B$2:$AE$456,24,FALSE)</f>
        <v>Magic</v>
      </c>
      <c r="H28" t="str">
        <f>VLOOKUP($A28,Weapon!$B$2:$AE$456,25,FALSE)</f>
        <v>All Enemies</v>
      </c>
      <c r="I28" t="s">
        <v>439</v>
      </c>
    </row>
    <row r="29" spans="1:9">
      <c r="A29" s="363" t="s">
        <v>394</v>
      </c>
      <c r="B29" t="s">
        <v>2807</v>
      </c>
      <c r="C29">
        <f>VLOOKUP($A29,Weapon!$B$2:$AE$456,6,FALSE)</f>
        <v>20</v>
      </c>
      <c r="D29" t="str">
        <f>VLOOKUP($A29,Weapon!$B$2:$AE$456,21,FALSE)</f>
        <v>Mana</v>
      </c>
      <c r="E29" t="str">
        <f>VLOOKUP($A29,Weapon!$B$2:$AE$456,22,FALSE)</f>
        <v>Mana</v>
      </c>
      <c r="F29">
        <f>VLOOKUP($A29,Weapon!$B$2:$AE$456,23,FALSE)</f>
        <v>6</v>
      </c>
      <c r="G29" t="str">
        <f>VLOOKUP($A29,Weapon!$B$2:$AE$456,24,FALSE)</f>
        <v>Magic</v>
      </c>
      <c r="H29" t="str">
        <f>VLOOKUP($A29,Weapon!$B$2:$AE$456,25,FALSE)</f>
        <v>Single</v>
      </c>
      <c r="I29" t="s">
        <v>2809</v>
      </c>
    </row>
    <row r="30" spans="1:9">
      <c r="A30" s="363" t="s">
        <v>154</v>
      </c>
      <c r="B30" t="s">
        <v>2807</v>
      </c>
      <c r="C30">
        <f>VLOOKUP($A30,Weapon!$B$2:$AE$456,6,FALSE)</f>
        <v>30</v>
      </c>
      <c r="D30" t="str">
        <f>VLOOKUP($A30,Weapon!$B$2:$AE$456,21,FALSE)</f>
        <v>Def</v>
      </c>
      <c r="E30" t="str">
        <f>VLOOKUP($A30,Weapon!$B$2:$AE$456,22,FALSE)</f>
        <v>Mana</v>
      </c>
      <c r="F30">
        <f>VLOOKUP($A30,Weapon!$B$2:$AE$456,23,FALSE)</f>
        <v>3</v>
      </c>
      <c r="G30" t="str">
        <f>VLOOKUP($A30,Weapon!$B$2:$AE$456,24,FALSE)</f>
        <v>Melee</v>
      </c>
      <c r="H30" t="str">
        <f>VLOOKUP($A30,Weapon!$B$2:$AE$456,25,FALSE)</f>
        <v>Counter</v>
      </c>
      <c r="I30" t="s">
        <v>2815</v>
      </c>
    </row>
    <row r="31" spans="1:9">
      <c r="A31" s="363" t="s">
        <v>55</v>
      </c>
      <c r="B31" t="s">
        <v>2807</v>
      </c>
      <c r="C31">
        <f>VLOOKUP($A31,Weapon!$B$2:$AE$456,6,FALSE)</f>
        <v>15</v>
      </c>
      <c r="D31" t="str">
        <f>VLOOKUP($A31,Weapon!$B$2:$AE$456,21,FALSE)</f>
        <v>Mana</v>
      </c>
      <c r="E31" t="str">
        <f>VLOOKUP($A31,Weapon!$B$2:$AE$456,22,FALSE)</f>
        <v>Status</v>
      </c>
      <c r="F31">
        <f>VLOOKUP($A31,Weapon!$B$2:$AE$456,23,FALSE)</f>
        <v>0</v>
      </c>
      <c r="G31" t="str">
        <f>VLOOKUP($A31,Weapon!$B$2:$AE$456,24,FALSE)</f>
        <v>Magic</v>
      </c>
      <c r="H31" t="str">
        <f>VLOOKUP($A31,Weapon!$B$2:$AE$456,25,FALSE)</f>
        <v>Group</v>
      </c>
      <c r="I31" t="s">
        <v>1678</v>
      </c>
    </row>
    <row r="32" spans="1:9">
      <c r="A32" s="363" t="s">
        <v>212</v>
      </c>
      <c r="B32" t="s">
        <v>2807</v>
      </c>
      <c r="C32">
        <f>VLOOKUP($A32,Weapon!$B$2:$AE$456,6,FALSE)</f>
        <v>15</v>
      </c>
      <c r="D32" t="str">
        <f>VLOOKUP($A32,Weapon!$B$2:$AE$456,21,FALSE)</f>
        <v>Mana</v>
      </c>
      <c r="E32" t="str">
        <f>VLOOKUP($A32,Weapon!$B$2:$AE$456,22,FALSE)</f>
        <v>Mana</v>
      </c>
      <c r="F32">
        <f>VLOOKUP($A32,Weapon!$B$2:$AE$456,23,FALSE)</f>
        <v>4</v>
      </c>
      <c r="G32" t="str">
        <f>VLOOKUP($A32,Weapon!$B$2:$AE$456,24,FALSE)</f>
        <v>Magic</v>
      </c>
      <c r="H32" t="str">
        <f>VLOOKUP($A32,Weapon!$B$2:$AE$456,25,FALSE)</f>
        <v>Ally</v>
      </c>
      <c r="I32" t="s">
        <v>1577</v>
      </c>
    </row>
    <row r="33" spans="1:9">
      <c r="A33" s="363" t="s">
        <v>130</v>
      </c>
      <c r="B33" t="s">
        <v>2807</v>
      </c>
      <c r="C33">
        <f>VLOOKUP($A33,Weapon!$B$2:$AE$456,6,FALSE)</f>
        <v>15</v>
      </c>
      <c r="D33" t="str">
        <f>VLOOKUP($A33,Weapon!$B$2:$AE$456,21,FALSE)</f>
        <v>Mana</v>
      </c>
      <c r="E33" t="str">
        <f>VLOOKUP($A33,Weapon!$B$2:$AE$456,22,FALSE)</f>
        <v>Mana</v>
      </c>
      <c r="F33">
        <f>VLOOKUP($A33,Weapon!$B$2:$AE$456,23,FALSE)</f>
        <v>6</v>
      </c>
      <c r="G33" t="str">
        <f>VLOOKUP($A33,Weapon!$B$2:$AE$456,24,FALSE)</f>
        <v>Magic</v>
      </c>
      <c r="H33" t="str">
        <f>VLOOKUP($A33,Weapon!$B$2:$AE$456,25,FALSE)</f>
        <v>Single</v>
      </c>
      <c r="I33" t="s">
        <v>2816</v>
      </c>
    </row>
    <row r="34" spans="1:9">
      <c r="A34" s="363" t="s">
        <v>2726</v>
      </c>
      <c r="B34" t="s">
        <v>2807</v>
      </c>
      <c r="C34">
        <f>VLOOKUP($A34,Weapon!$B$2:$AE$456,6,FALSE)</f>
        <v>15</v>
      </c>
      <c r="D34" t="str">
        <f>VLOOKUP($A34,Weapon!$B$2:$AE$456,21,FALSE)</f>
        <v>Mana</v>
      </c>
      <c r="E34" t="str">
        <f>VLOOKUP($A34,Weapon!$B$2:$AE$456,22,FALSE)</f>
        <v>Status</v>
      </c>
      <c r="F34">
        <f>VLOOKUP($A34,Weapon!$B$2:$AE$456,23,FALSE)</f>
        <v>0</v>
      </c>
      <c r="G34" t="str">
        <f>VLOOKUP($A34,Weapon!$B$2:$AE$456,24,FALSE)</f>
        <v>Magic</v>
      </c>
      <c r="H34" t="str">
        <f>VLOOKUP($A34,Weapon!$B$2:$AE$456,25,FALSE)</f>
        <v>Group</v>
      </c>
      <c r="I34" t="s">
        <v>2811</v>
      </c>
    </row>
    <row r="35" spans="1:9">
      <c r="A35" s="363" t="s">
        <v>2727</v>
      </c>
      <c r="B35" t="s">
        <v>2807</v>
      </c>
      <c r="C35">
        <f>VLOOKUP($A35,Weapon!$B$2:$AE$456,6,FALSE)</f>
        <v>15</v>
      </c>
      <c r="D35" t="str">
        <f>VLOOKUP($A35,Weapon!$B$2:$AE$456,21,FALSE)</f>
        <v>Mana</v>
      </c>
      <c r="E35" t="str">
        <f>VLOOKUP($A35,Weapon!$B$2:$AE$456,22,FALSE)</f>
        <v>Status</v>
      </c>
      <c r="F35">
        <f>VLOOKUP($A35,Weapon!$B$2:$AE$456,23,FALSE)</f>
        <v>0</v>
      </c>
      <c r="G35" t="str">
        <f>VLOOKUP($A35,Weapon!$B$2:$AE$456,24,FALSE)</f>
        <v>Magic</v>
      </c>
      <c r="H35" t="str">
        <f>VLOOKUP($A35,Weapon!$B$2:$AE$456,25,FALSE)</f>
        <v>Group</v>
      </c>
      <c r="I35" t="s">
        <v>2810</v>
      </c>
    </row>
    <row r="36" spans="1:9">
      <c r="A36" s="363" t="s">
        <v>2849</v>
      </c>
      <c r="B36" t="s">
        <v>2807</v>
      </c>
      <c r="C36">
        <f>VLOOKUP($A36,Weapon!$B$2:$AE$456,6,FALSE)</f>
        <v>15</v>
      </c>
      <c r="D36" t="str">
        <f>VLOOKUP($A36,Weapon!$B$2:$AE$456,21,FALSE)</f>
        <v>Mana</v>
      </c>
      <c r="E36" t="str">
        <f>VLOOKUP($A36,Weapon!$B$2:$AE$456,22,FALSE)</f>
        <v>Status</v>
      </c>
      <c r="F36">
        <f>VLOOKUP($A36,Weapon!$B$2:$AE$456,23,FALSE)</f>
        <v>0</v>
      </c>
      <c r="G36" t="str">
        <f>VLOOKUP($A36,Weapon!$B$2:$AE$456,24,FALSE)</f>
        <v>Magic</v>
      </c>
      <c r="H36" t="str">
        <f>VLOOKUP($A36,Weapon!$B$2:$AE$456,25,FALSE)</f>
        <v>Group</v>
      </c>
      <c r="I36" t="s">
        <v>1680</v>
      </c>
    </row>
    <row r="37" spans="1:9">
      <c r="A37" s="363" t="s">
        <v>159</v>
      </c>
      <c r="B37" t="s">
        <v>2807</v>
      </c>
      <c r="C37">
        <f>VLOOKUP($A37,Weapon!$B$2:$AE$456,6,FALSE)</f>
        <v>15</v>
      </c>
      <c r="D37" t="str">
        <f>VLOOKUP($A37,Weapon!$B$2:$AE$456,21,FALSE)</f>
        <v>Mana</v>
      </c>
      <c r="E37" t="str">
        <f>VLOOKUP($A37,Weapon!$B$2:$AE$456,22,FALSE)</f>
        <v>Mana</v>
      </c>
      <c r="F37">
        <f>VLOOKUP($A37,Weapon!$B$2:$AE$456,23,FALSE)</f>
        <v>7</v>
      </c>
      <c r="G37" t="str">
        <f>VLOOKUP($A37,Weapon!$B$2:$AE$456,24,FALSE)</f>
        <v>Magic</v>
      </c>
      <c r="H37" t="str">
        <f>VLOOKUP($A37,Weapon!$B$2:$AE$456,25,FALSE)</f>
        <v>Group</v>
      </c>
      <c r="I37" t="s">
        <v>159</v>
      </c>
    </row>
    <row r="38" spans="1:9">
      <c r="A38" s="363" t="s">
        <v>49</v>
      </c>
      <c r="B38" t="s">
        <v>2807</v>
      </c>
      <c r="C38">
        <f>VLOOKUP($A38,Weapon!$B$2:$AE$456,6,FALSE)</f>
        <v>15</v>
      </c>
      <c r="D38" t="str">
        <f>VLOOKUP($A38,Weapon!$B$2:$AE$456,21,FALSE)</f>
        <v>Mana</v>
      </c>
      <c r="E38" t="str">
        <f>VLOOKUP($A38,Weapon!$B$2:$AE$456,22,FALSE)</f>
        <v>Mana</v>
      </c>
      <c r="F38">
        <f>VLOOKUP($A38,Weapon!$B$2:$AE$456,23,FALSE)</f>
        <v>5</v>
      </c>
      <c r="G38" t="str">
        <f>VLOOKUP($A38,Weapon!$B$2:$AE$456,24,FALSE)</f>
        <v>Magic</v>
      </c>
      <c r="H38" t="str">
        <f>VLOOKUP($A38,Weapon!$B$2:$AE$456,25,FALSE)</f>
        <v>All Enemies</v>
      </c>
      <c r="I38" t="s">
        <v>159</v>
      </c>
    </row>
    <row r="39" spans="1:9">
      <c r="A39" s="363" t="s">
        <v>421</v>
      </c>
      <c r="B39" t="s">
        <v>2807</v>
      </c>
      <c r="C39">
        <f>VLOOKUP($A39,Weapon!$B$2:$AE$456,6,FALSE)</f>
        <v>10</v>
      </c>
      <c r="D39" t="str">
        <f>VLOOKUP($A39,Weapon!$B$2:$AE$456,21,FALSE)</f>
        <v>Mana</v>
      </c>
      <c r="E39" t="str">
        <f>VLOOKUP($A39,Weapon!$B$2:$AE$456,22,FALSE)</f>
        <v>Mana</v>
      </c>
      <c r="F39">
        <f>VLOOKUP($A39,Weapon!$B$2:$AE$456,23,FALSE)</f>
        <v>4</v>
      </c>
      <c r="G39" t="str">
        <f>VLOOKUP($A39,Weapon!$B$2:$AE$456,24,FALSE)</f>
        <v>Magic</v>
      </c>
      <c r="H39" t="str">
        <f>VLOOKUP($A39,Weapon!$B$2:$AE$456,25,FALSE)</f>
        <v>Ally</v>
      </c>
      <c r="I39" t="s">
        <v>1577</v>
      </c>
    </row>
    <row r="40" spans="1:9">
      <c r="A40" s="363" t="s">
        <v>197</v>
      </c>
      <c r="B40" t="s">
        <v>2807</v>
      </c>
      <c r="C40">
        <f>VLOOKUP($A40,Weapon!$B$2:$AE$456,6,FALSE)</f>
        <v>15</v>
      </c>
      <c r="D40" t="str">
        <f>VLOOKUP($A40,Weapon!$B$2:$AE$456,21,FALSE)</f>
        <v>Str</v>
      </c>
      <c r="E40" t="str">
        <f>VLOOKUP($A40,Weapon!$B$2:$AE$456,22,FALSE)</f>
        <v>Str</v>
      </c>
      <c r="F40">
        <f>VLOOKUP($A40,Weapon!$B$2:$AE$456,23,FALSE)</f>
        <v>8</v>
      </c>
      <c r="G40" t="str">
        <f>VLOOKUP($A40,Weapon!$B$2:$AE$456,24,FALSE)</f>
        <v>Melee</v>
      </c>
      <c r="H40" t="str">
        <f>VLOOKUP($A40,Weapon!$B$2:$AE$456,25,FALSE)</f>
        <v>Single</v>
      </c>
    </row>
    <row r="41" spans="1:9">
      <c r="A41" s="363" t="s">
        <v>439</v>
      </c>
      <c r="B41" t="s">
        <v>2807</v>
      </c>
      <c r="C41">
        <f>VLOOKUP($A41,Weapon!$B$2:$AE$456,6,FALSE)</f>
        <v>15</v>
      </c>
      <c r="D41" t="str">
        <f>VLOOKUP($A41,Weapon!$B$2:$AE$456,21,FALSE)</f>
        <v>Mana</v>
      </c>
      <c r="E41" t="str">
        <f>VLOOKUP($A41,Weapon!$B$2:$AE$456,22,FALSE)</f>
        <v>Mana</v>
      </c>
      <c r="F41">
        <f>VLOOKUP($A41,Weapon!$B$2:$AE$456,23,FALSE)</f>
        <v>7</v>
      </c>
      <c r="G41" t="str">
        <f>VLOOKUP($A41,Weapon!$B$2:$AE$456,24,FALSE)</f>
        <v>Magic</v>
      </c>
      <c r="H41" t="str">
        <f>VLOOKUP($A41,Weapon!$B$2:$AE$456,25,FALSE)</f>
        <v>Group</v>
      </c>
      <c r="I41" t="s">
        <v>439</v>
      </c>
    </row>
    <row r="42" spans="1:9">
      <c r="A42" s="363" t="s">
        <v>98</v>
      </c>
      <c r="B42" t="s">
        <v>2807</v>
      </c>
      <c r="C42">
        <f>VLOOKUP($A42,Weapon!$B$2:$AE$456,6,FALSE)</f>
        <v>15</v>
      </c>
      <c r="D42" t="str">
        <f>VLOOKUP($A42,Weapon!$B$2:$AE$456,21,FALSE)</f>
        <v>Str</v>
      </c>
      <c r="E42" t="str">
        <f>VLOOKUP($A42,Weapon!$B$2:$AE$456,22,FALSE)</f>
        <v>Str</v>
      </c>
      <c r="F42">
        <f>VLOOKUP($A42,Weapon!$B$2:$AE$456,23,FALSE)</f>
        <v>8</v>
      </c>
      <c r="G42" t="str">
        <f>VLOOKUP($A42,Weapon!$B$2:$AE$456,24,FALSE)</f>
        <v>Melee</v>
      </c>
      <c r="H42" t="str">
        <f>VLOOKUP($A42,Weapon!$B$2:$AE$456,25,FALSE)</f>
        <v>Single</v>
      </c>
    </row>
    <row r="43" spans="1:9">
      <c r="A43" s="363" t="s">
        <v>2783</v>
      </c>
      <c r="B43" t="s">
        <v>2807</v>
      </c>
      <c r="C43">
        <f>VLOOKUP($A43,Weapon!$B$2:$AE$456,6,FALSE)</f>
        <v>30</v>
      </c>
      <c r="D43" t="str">
        <f>VLOOKUP($A43,Weapon!$B$2:$AE$456,21,FALSE)</f>
        <v>Str</v>
      </c>
      <c r="E43" t="str">
        <f>VLOOKUP($A43,Weapon!$B$2:$AE$456,22,FALSE)</f>
        <v>Str</v>
      </c>
      <c r="F43">
        <f>VLOOKUP($A43,Weapon!$B$2:$AE$456,23,FALSE)</f>
        <v>8</v>
      </c>
      <c r="G43" t="str">
        <f>VLOOKUP($A43,Weapon!$B$2:$AE$456,24,FALSE)</f>
        <v>Melee</v>
      </c>
      <c r="H43" t="str">
        <f>VLOOKUP($A43,Weapon!$B$2:$AE$456,25,FALSE)</f>
        <v>Single</v>
      </c>
      <c r="I43" t="s">
        <v>2813</v>
      </c>
    </row>
    <row r="44" spans="1:9">
      <c r="A44" s="363" t="s">
        <v>316</v>
      </c>
      <c r="B44" t="s">
        <v>2807</v>
      </c>
      <c r="C44">
        <f>VLOOKUP($A44,Weapon!$B$2:$AE$456,6,FALSE)</f>
        <v>30</v>
      </c>
      <c r="D44" t="str">
        <f>VLOOKUP($A44,Weapon!$B$2:$AE$456,21,FALSE)</f>
        <v>Str</v>
      </c>
      <c r="E44" t="str">
        <f>VLOOKUP($A44,Weapon!$B$2:$AE$456,22,FALSE)</f>
        <v>Str</v>
      </c>
      <c r="F44">
        <f>VLOOKUP($A44,Weapon!$B$2:$AE$456,23,FALSE)</f>
        <v>6</v>
      </c>
      <c r="G44" t="str">
        <f>VLOOKUP($A44,Weapon!$B$2:$AE$456,24,FALSE)</f>
        <v>Melee</v>
      </c>
      <c r="H44" t="str">
        <f>VLOOKUP($A44,Weapon!$B$2:$AE$456,25,FALSE)</f>
        <v>Single</v>
      </c>
    </row>
    <row r="45" spans="1:9">
      <c r="A45" s="363" t="s">
        <v>268</v>
      </c>
      <c r="B45" t="s">
        <v>2807</v>
      </c>
      <c r="C45">
        <f>VLOOKUP($A45,Weapon!$B$2:$AE$456,6,FALSE)</f>
        <v>30</v>
      </c>
      <c r="D45" t="str">
        <f>VLOOKUP($A45,Weapon!$B$2:$AE$456,21,FALSE)</f>
        <v>Def</v>
      </c>
      <c r="E45" t="str">
        <f>VLOOKUP($A45,Weapon!$B$2:$AE$456,22,FALSE)</f>
        <v>Status</v>
      </c>
      <c r="F45">
        <f>VLOOKUP($A45,Weapon!$B$2:$AE$456,23,FALSE)</f>
        <v>0</v>
      </c>
      <c r="G45" t="str">
        <f>VLOOKUP($A45,Weapon!$B$2:$AE$456,24,FALSE)</f>
        <v>Melee</v>
      </c>
      <c r="H45" t="str">
        <f>VLOOKUP($A45,Weapon!$B$2:$AE$456,25,FALSE)</f>
        <v>Counter</v>
      </c>
      <c r="I45" t="s">
        <v>2908</v>
      </c>
    </row>
    <row r="46" spans="1:9">
      <c r="A46" s="363" t="s">
        <v>138</v>
      </c>
      <c r="B46" t="s">
        <v>2807</v>
      </c>
      <c r="C46">
        <f>VLOOKUP($A46,Weapon!$B$2:$AE$456,6,FALSE)</f>
        <v>30</v>
      </c>
      <c r="D46" t="str">
        <f>VLOOKUP($A46,Weapon!$B$2:$AE$456,21,FALSE)</f>
        <v>Def</v>
      </c>
      <c r="E46" t="str">
        <f>VLOOKUP($A46,Weapon!$B$2:$AE$456,22,FALSE)</f>
        <v>Status</v>
      </c>
      <c r="F46">
        <f>VLOOKUP($A46,Weapon!$B$2:$AE$456,23,FALSE)</f>
        <v>0</v>
      </c>
      <c r="G46" t="str">
        <f>VLOOKUP($A46,Weapon!$B$2:$AE$456,24,FALSE)</f>
        <v>Melee</v>
      </c>
      <c r="H46" t="str">
        <f>VLOOKUP($A46,Weapon!$B$2:$AE$456,25,FALSE)</f>
        <v>Counter</v>
      </c>
      <c r="I46" t="s">
        <v>2910</v>
      </c>
    </row>
    <row r="47" spans="1:9">
      <c r="A47" s="363" t="s">
        <v>19</v>
      </c>
      <c r="B47" t="s">
        <v>2807</v>
      </c>
      <c r="C47">
        <f>VLOOKUP($A47,Weapon!$B$2:$AE$456,6,FALSE)</f>
        <v>30</v>
      </c>
      <c r="D47" t="str">
        <f>VLOOKUP($A47,Weapon!$B$2:$AE$456,21,FALSE)</f>
        <v>Str</v>
      </c>
      <c r="E47" t="str">
        <f>VLOOKUP($A47,Weapon!$B$2:$AE$456,22,FALSE)</f>
        <v>Str</v>
      </c>
      <c r="F47">
        <f>VLOOKUP($A47,Weapon!$B$2:$AE$456,23,FALSE)</f>
        <v>6</v>
      </c>
      <c r="G47" t="str">
        <f>VLOOKUP($A47,Weapon!$B$2:$AE$456,24,FALSE)</f>
        <v>Melee</v>
      </c>
      <c r="H47" t="str">
        <f>VLOOKUP($A47,Weapon!$B$2:$AE$456,25,FALSE)</f>
        <v>Single</v>
      </c>
    </row>
    <row r="48" spans="1:9">
      <c r="A48" s="363" t="s">
        <v>2759</v>
      </c>
      <c r="B48" t="s">
        <v>2807</v>
      </c>
      <c r="C48">
        <f>VLOOKUP($A48,Weapon!$B$2:$AE$456,6,FALSE)</f>
        <v>10</v>
      </c>
      <c r="D48" t="str">
        <f>VLOOKUP($A48,Weapon!$B$2:$AE$456,21,FALSE)</f>
        <v>Mana</v>
      </c>
      <c r="E48" t="str">
        <f>VLOOKUP($A48,Weapon!$B$2:$AE$456,22,FALSE)</f>
        <v>Status</v>
      </c>
      <c r="F48">
        <f>VLOOKUP($A48,Weapon!$B$2:$AE$456,23,FALSE)</f>
        <v>0</v>
      </c>
      <c r="G48" t="str">
        <f>VLOOKUP($A48,Weapon!$B$2:$AE$456,24,FALSE)</f>
        <v>Magic</v>
      </c>
      <c r="H48" t="str">
        <f>VLOOKUP($A48,Weapon!$B$2:$AE$456,25,FALSE)</f>
        <v>All Enemies</v>
      </c>
      <c r="I48" t="s">
        <v>2803</v>
      </c>
    </row>
    <row r="49" spans="1:9">
      <c r="A49" s="363" t="s">
        <v>81</v>
      </c>
      <c r="B49" t="s">
        <v>2807</v>
      </c>
      <c r="C49">
        <f>VLOOKUP($A49,Weapon!$B$2:$AE$456,6,FALSE)</f>
        <v>15</v>
      </c>
      <c r="D49" t="str">
        <f>VLOOKUP($A49,Weapon!$B$2:$AE$456,21,FALSE)</f>
        <v>Mana</v>
      </c>
      <c r="E49" t="str">
        <f>VLOOKUP($A49,Weapon!$B$2:$AE$456,22,FALSE)</f>
        <v>Status</v>
      </c>
      <c r="F49">
        <f>VLOOKUP($A49,Weapon!$B$2:$AE$456,23,FALSE)</f>
        <v>0</v>
      </c>
      <c r="G49" t="str">
        <f>VLOOKUP($A49,Weapon!$B$2:$AE$456,24,FALSE)</f>
        <v>Magic</v>
      </c>
      <c r="H49" t="str">
        <f>VLOOKUP($A49,Weapon!$B$2:$AE$456,25,FALSE)</f>
        <v>Group</v>
      </c>
      <c r="I49" t="s">
        <v>2811</v>
      </c>
    </row>
    <row r="50" spans="1:9">
      <c r="A50" s="363" t="s">
        <v>465</v>
      </c>
      <c r="B50" t="s">
        <v>2807</v>
      </c>
      <c r="C50">
        <f>VLOOKUP($A50,Weapon!$B$2:$AE$456,6,FALSE)</f>
        <v>15</v>
      </c>
      <c r="D50" t="str">
        <f>VLOOKUP($A50,Weapon!$B$2:$AE$456,21,FALSE)</f>
        <v>Mana</v>
      </c>
      <c r="E50" t="str">
        <f>VLOOKUP($A50,Weapon!$B$2:$AE$456,22,FALSE)</f>
        <v>Status</v>
      </c>
      <c r="F50">
        <f>VLOOKUP($A50,Weapon!$B$2:$AE$456,23,FALSE)</f>
        <v>0</v>
      </c>
      <c r="G50" t="str">
        <f>VLOOKUP($A50,Weapon!$B$2:$AE$456,24,FALSE)</f>
        <v>Magic</v>
      </c>
      <c r="H50" t="str">
        <f>VLOOKUP($A50,Weapon!$B$2:$AE$456,25,FALSE)</f>
        <v>Group</v>
      </c>
      <c r="I50" t="s">
        <v>465</v>
      </c>
    </row>
    <row r="51" spans="1:9">
      <c r="A51" s="363" t="s">
        <v>21</v>
      </c>
      <c r="B51" t="s">
        <v>2807</v>
      </c>
      <c r="C51">
        <f>VLOOKUP($A51,Weapon!$B$2:$AE$456,6,FALSE)</f>
        <v>15</v>
      </c>
      <c r="D51" t="str">
        <f>VLOOKUP($A51,Weapon!$B$2:$AE$456,21,FALSE)</f>
        <v>Mana</v>
      </c>
      <c r="E51" t="str">
        <f>VLOOKUP($A51,Weapon!$B$2:$AE$456,22,FALSE)</f>
        <v>Status</v>
      </c>
      <c r="F51">
        <f>VLOOKUP($A51,Weapon!$B$2:$AE$456,23,FALSE)</f>
        <v>0</v>
      </c>
      <c r="G51" t="str">
        <f>VLOOKUP($A51,Weapon!$B$2:$AE$456,24,FALSE)</f>
        <v>Magic</v>
      </c>
      <c r="H51" t="str">
        <f>VLOOKUP($A51,Weapon!$B$2:$AE$456,25,FALSE)</f>
        <v>Group</v>
      </c>
      <c r="I51" t="s">
        <v>465</v>
      </c>
    </row>
    <row r="52" spans="1:9">
      <c r="A52" s="363" t="s">
        <v>211</v>
      </c>
      <c r="B52" t="s">
        <v>2807</v>
      </c>
      <c r="C52">
        <f>VLOOKUP($A52,Weapon!$B$2:$AE$456,6,FALSE)</f>
        <v>15</v>
      </c>
      <c r="D52" t="str">
        <f>VLOOKUP($A52,Weapon!$B$2:$AE$456,21,FALSE)</f>
        <v>Mana</v>
      </c>
      <c r="E52" t="str">
        <f>VLOOKUP($A52,Weapon!$B$2:$AE$456,22,FALSE)</f>
        <v>Status</v>
      </c>
      <c r="F52">
        <f>VLOOKUP($A52,Weapon!$B$2:$AE$456,23,FALSE)</f>
        <v>0</v>
      </c>
      <c r="G52" t="str">
        <f>VLOOKUP($A52,Weapon!$B$2:$AE$456,24,FALSE)</f>
        <v>Magic</v>
      </c>
      <c r="H52" t="str">
        <f>VLOOKUP($A52,Weapon!$B$2:$AE$456,25,FALSE)</f>
        <v>Group</v>
      </c>
      <c r="I52" t="s">
        <v>2810</v>
      </c>
    </row>
    <row r="53" spans="1:9">
      <c r="A53" s="363" t="s">
        <v>2776</v>
      </c>
      <c r="B53" t="s">
        <v>2807</v>
      </c>
      <c r="C53">
        <f>VLOOKUP($A53,Weapon!$B$2:$AE$456,6,FALSE)</f>
        <v>30</v>
      </c>
      <c r="D53" t="str">
        <f>VLOOKUP($A53,Weapon!$B$2:$AE$456,21,FALSE)</f>
        <v>Agl</v>
      </c>
      <c r="E53" t="str">
        <f>VLOOKUP($A53,Weapon!$B$2:$AE$456,22,FALSE)</f>
        <v>Agl</v>
      </c>
      <c r="F53">
        <f>VLOOKUP($A53,Weapon!$B$2:$AE$456,23,FALSE)</f>
        <v>6</v>
      </c>
      <c r="G53" t="str">
        <f>VLOOKUP($A53,Weapon!$B$2:$AE$456,24,FALSE)</f>
        <v>Melee</v>
      </c>
      <c r="H53" t="str">
        <f>VLOOKUP($A53,Weapon!$B$2:$AE$456,25,FALSE)</f>
        <v>Single</v>
      </c>
    </row>
    <row r="54" spans="1:9">
      <c r="A54" s="363" t="s">
        <v>108</v>
      </c>
      <c r="B54" t="s">
        <v>2807</v>
      </c>
      <c r="C54">
        <f>VLOOKUP($A54,Weapon!$B$2:$AE$456,6,FALSE)</f>
        <v>30</v>
      </c>
      <c r="D54" t="str">
        <f>VLOOKUP($A54,Weapon!$B$2:$AE$456,21,FALSE)</f>
        <v>Str</v>
      </c>
      <c r="E54" t="str">
        <f>VLOOKUP($A54,Weapon!$B$2:$AE$456,22,FALSE)</f>
        <v>Str</v>
      </c>
      <c r="F54">
        <f>VLOOKUP($A54,Weapon!$B$2:$AE$456,23,FALSE)</f>
        <v>8</v>
      </c>
      <c r="G54" t="str">
        <f>VLOOKUP($A54,Weapon!$B$2:$AE$456,24,FALSE)</f>
        <v>Melee</v>
      </c>
      <c r="H54" t="str">
        <f>VLOOKUP($A54,Weapon!$B$2:$AE$456,25,FALSE)</f>
        <v>Single</v>
      </c>
    </row>
    <row r="55" spans="1:9">
      <c r="A55" s="363" t="s">
        <v>147</v>
      </c>
      <c r="B55" t="s">
        <v>2807</v>
      </c>
      <c r="C55">
        <f>VLOOKUP($A55,Weapon!$B$2:$AE$456,6,FALSE)</f>
        <v>15</v>
      </c>
      <c r="D55" t="str">
        <f>VLOOKUP($A55,Weapon!$B$2:$AE$456,21,FALSE)</f>
        <v>Agl</v>
      </c>
      <c r="E55" t="str">
        <f>VLOOKUP($A55,Weapon!$B$2:$AE$456,22,FALSE)</f>
        <v>Agl</v>
      </c>
      <c r="F55">
        <f>VLOOKUP($A55,Weapon!$B$2:$AE$456,23,FALSE)</f>
        <v>8</v>
      </c>
      <c r="G55" t="str">
        <f>VLOOKUP($A55,Weapon!$B$2:$AE$456,24,FALSE)</f>
        <v>Melee</v>
      </c>
      <c r="H55" t="str">
        <f>VLOOKUP($A55,Weapon!$B$2:$AE$456,25,FALSE)</f>
        <v>Single</v>
      </c>
    </row>
    <row r="56" spans="1:9">
      <c r="A56" s="363" t="s">
        <v>229</v>
      </c>
      <c r="B56" t="s">
        <v>2807</v>
      </c>
      <c r="C56">
        <f>VLOOKUP($A56,Weapon!$B$2:$AE$456,6,FALSE)</f>
        <v>30</v>
      </c>
      <c r="D56" t="str">
        <f>VLOOKUP($A56,Weapon!$B$2:$AE$456,21,FALSE)</f>
        <v>Str</v>
      </c>
      <c r="E56" t="str">
        <f>VLOOKUP($A56,Weapon!$B$2:$AE$456,22,FALSE)</f>
        <v>Str</v>
      </c>
      <c r="F56">
        <f>VLOOKUP($A56,Weapon!$B$2:$AE$456,23,FALSE)</f>
        <v>8</v>
      </c>
      <c r="G56" t="str">
        <f>VLOOKUP($A56,Weapon!$B$2:$AE$456,24,FALSE)</f>
        <v>Melee</v>
      </c>
      <c r="H56" t="str">
        <f>VLOOKUP($A56,Weapon!$B$2:$AE$456,25,FALSE)</f>
        <v>Single</v>
      </c>
    </row>
    <row r="57" spans="1:9">
      <c r="A57" s="363" t="s">
        <v>241</v>
      </c>
      <c r="B57" t="s">
        <v>2807</v>
      </c>
      <c r="C57">
        <f>VLOOKUP($A57,Weapon!$B$2:$AE$456,6,FALSE)</f>
        <v>15</v>
      </c>
      <c r="D57" t="str">
        <f>VLOOKUP($A57,Weapon!$B$2:$AE$456,21,FALSE)</f>
        <v>Mana</v>
      </c>
      <c r="E57" t="str">
        <f>VLOOKUP($A57,Weapon!$B$2:$AE$456,22,FALSE)</f>
        <v>Mana</v>
      </c>
      <c r="F57">
        <f>VLOOKUP($A57,Weapon!$B$2:$AE$456,23,FALSE)</f>
        <v>7</v>
      </c>
      <c r="G57" t="str">
        <f>VLOOKUP($A57,Weapon!$B$2:$AE$456,24,FALSE)</f>
        <v>Magic</v>
      </c>
      <c r="H57" t="str">
        <f>VLOOKUP($A57,Weapon!$B$2:$AE$456,25,FALSE)</f>
        <v>Group</v>
      </c>
      <c r="I57" t="s">
        <v>241</v>
      </c>
    </row>
    <row r="58" spans="1:9">
      <c r="A58" s="363" t="s">
        <v>277</v>
      </c>
      <c r="B58" t="s">
        <v>2807</v>
      </c>
      <c r="C58">
        <f>VLOOKUP($A58,Weapon!$B$2:$AE$456,6,FALSE)</f>
        <v>15</v>
      </c>
      <c r="D58" t="str">
        <f>VLOOKUP($A58,Weapon!$B$2:$AE$456,21,FALSE)</f>
        <v>Str</v>
      </c>
      <c r="E58" t="str">
        <f>VLOOKUP($A58,Weapon!$B$2:$AE$456,22,FALSE)</f>
        <v>Str</v>
      </c>
      <c r="F58">
        <f>VLOOKUP($A58,Weapon!$B$2:$AE$456,23,FALSE)</f>
        <v>6</v>
      </c>
      <c r="G58" t="str">
        <f>VLOOKUP($A58,Weapon!$B$2:$AE$456,24,FALSE)</f>
        <v>Melee</v>
      </c>
      <c r="H58" t="str">
        <f>VLOOKUP($A58,Weapon!$B$2:$AE$456,25,FALSE)</f>
        <v>Single</v>
      </c>
      <c r="I58" t="s">
        <v>2803</v>
      </c>
    </row>
    <row r="59" spans="1:9">
      <c r="A59" s="363" t="s">
        <v>37</v>
      </c>
      <c r="B59" t="s">
        <v>2807</v>
      </c>
      <c r="C59">
        <f>VLOOKUP($A59,Weapon!$B$2:$AE$456,6,FALSE)</f>
        <v>15</v>
      </c>
      <c r="D59" t="str">
        <f>VLOOKUP($A59,Weapon!$B$2:$AE$456,21,FALSE)</f>
        <v>Str</v>
      </c>
      <c r="E59" t="str">
        <f>VLOOKUP($A59,Weapon!$B$2:$AE$456,22,FALSE)</f>
        <v>Str</v>
      </c>
      <c r="F59">
        <f>VLOOKUP($A59,Weapon!$B$2:$AE$456,23,FALSE)</f>
        <v>8</v>
      </c>
      <c r="G59" t="str">
        <f>VLOOKUP($A59,Weapon!$B$2:$AE$456,24,FALSE)</f>
        <v>Melee</v>
      </c>
      <c r="H59" t="str">
        <f>VLOOKUP($A59,Weapon!$B$2:$AE$456,25,FALSE)</f>
        <v>Single</v>
      </c>
    </row>
    <row r="60" spans="1:9">
      <c r="A60" s="363" t="s">
        <v>2667</v>
      </c>
      <c r="B60" t="s">
        <v>2807</v>
      </c>
      <c r="C60">
        <f>VLOOKUP($A60,Weapon!$B$2:$AE$456,6,FALSE)</f>
        <v>20</v>
      </c>
      <c r="D60" t="str">
        <f>VLOOKUP($A60,Weapon!$B$2:$AE$456,21,FALSE)</f>
        <v>Mana</v>
      </c>
      <c r="E60" t="str">
        <f>VLOOKUP($A60,Weapon!$B$2:$AE$456,22,FALSE)</f>
        <v>Str</v>
      </c>
      <c r="F60">
        <f>VLOOKUP($A60,Weapon!$B$2:$AE$456,23,FALSE)</f>
        <v>6</v>
      </c>
      <c r="G60" t="str">
        <f>VLOOKUP($A60,Weapon!$B$2:$AE$456,24,FALSE)</f>
        <v>Melee</v>
      </c>
      <c r="H60" t="str">
        <f>VLOOKUP($A60,Weapon!$B$2:$AE$456,25,FALSE)</f>
        <v>Single</v>
      </c>
      <c r="I60" t="s">
        <v>2852</v>
      </c>
    </row>
    <row r="61" spans="1:9">
      <c r="A61" s="363" t="s">
        <v>2735</v>
      </c>
      <c r="B61" t="s">
        <v>2807</v>
      </c>
      <c r="C61">
        <f>VLOOKUP($A61,Weapon!$B$2:$AE$456,6,FALSE)</f>
        <v>15</v>
      </c>
      <c r="D61" t="str">
        <f>VLOOKUP($A61,Weapon!$B$2:$AE$456,21,FALSE)</f>
        <v>Mana</v>
      </c>
      <c r="E61" t="str">
        <f>VLOOKUP($A61,Weapon!$B$2:$AE$456,22,FALSE)</f>
        <v>Status</v>
      </c>
      <c r="F61">
        <f>VLOOKUP($A61,Weapon!$B$2:$AE$456,23,FALSE)</f>
        <v>0</v>
      </c>
      <c r="G61" t="str">
        <f>VLOOKUP($A61,Weapon!$B$2:$AE$456,24,FALSE)</f>
        <v>Magic</v>
      </c>
      <c r="H61" t="str">
        <f>VLOOKUP($A61,Weapon!$B$2:$AE$456,25,FALSE)</f>
        <v>Group</v>
      </c>
      <c r="I61" t="s">
        <v>2811</v>
      </c>
    </row>
  </sheetData>
  <sortState xmlns:xlrd2="http://schemas.microsoft.com/office/spreadsheetml/2017/richdata2" ref="A2:I61">
    <sortCondition descending="1" ref="B2:B61"/>
    <sortCondition ref="A2:A61"/>
  </sortState>
  <dataConsolidate/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workbookViewId="0">
      <selection activeCell="B77" sqref="B77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39" t="s">
        <v>1444</v>
      </c>
      <c r="B1" s="39" t="s">
        <v>1933</v>
      </c>
    </row>
    <row r="2" spans="1:2">
      <c r="A2" s="56" t="s">
        <v>1935</v>
      </c>
      <c r="B2" s="57"/>
    </row>
    <row r="3" spans="1:2">
      <c r="A3" s="40"/>
      <c r="B3" s="40" t="s">
        <v>343</v>
      </c>
    </row>
    <row r="4" spans="1:2">
      <c r="A4" s="40"/>
      <c r="B4" s="40" t="s">
        <v>1936</v>
      </c>
    </row>
    <row r="5" spans="1:2">
      <c r="A5" s="40"/>
      <c r="B5" s="40" t="s">
        <v>1937</v>
      </c>
    </row>
    <row r="6" spans="1:2">
      <c r="A6" s="40"/>
      <c r="B6" s="40" t="s">
        <v>1938</v>
      </c>
    </row>
    <row r="7" spans="1:2">
      <c r="A7" s="40"/>
      <c r="B7" s="40" t="s">
        <v>477</v>
      </c>
    </row>
    <row r="8" spans="1:2">
      <c r="A8" s="40"/>
      <c r="B8" s="40" t="s">
        <v>744</v>
      </c>
    </row>
    <row r="9" spans="1:2">
      <c r="A9" s="56" t="s">
        <v>1939</v>
      </c>
      <c r="B9" s="57" t="s">
        <v>1940</v>
      </c>
    </row>
    <row r="10" spans="1:2">
      <c r="A10" s="40"/>
      <c r="B10" s="40" t="s">
        <v>1941</v>
      </c>
    </row>
    <row r="11" spans="1:2">
      <c r="A11" s="40"/>
      <c r="B11" s="40" t="s">
        <v>1942</v>
      </c>
    </row>
    <row r="12" spans="1:2">
      <c r="A12" s="40"/>
      <c r="B12" s="40" t="s">
        <v>1943</v>
      </c>
    </row>
    <row r="13" spans="1:2">
      <c r="A13" s="56" t="s">
        <v>1939</v>
      </c>
      <c r="B13" s="57" t="s">
        <v>1944</v>
      </c>
    </row>
    <row r="14" spans="1:2">
      <c r="A14" s="40"/>
      <c r="B14" s="40" t="s">
        <v>1945</v>
      </c>
    </row>
    <row r="15" spans="1:2">
      <c r="A15" s="56" t="s">
        <v>1939</v>
      </c>
      <c r="B15" s="57" t="s">
        <v>1946</v>
      </c>
    </row>
    <row r="16" spans="1:2">
      <c r="A16" s="40"/>
      <c r="B16" s="40" t="s">
        <v>1947</v>
      </c>
    </row>
    <row r="17" spans="1:2">
      <c r="A17" s="40"/>
      <c r="B17" s="40" t="s">
        <v>1947</v>
      </c>
    </row>
    <row r="18" spans="1:2">
      <c r="A18" s="40"/>
      <c r="B18" s="40" t="s">
        <v>1947</v>
      </c>
    </row>
    <row r="19" spans="1:2">
      <c r="A19" s="40"/>
      <c r="B19" s="40" t="s">
        <v>1947</v>
      </c>
    </row>
    <row r="20" spans="1:2">
      <c r="A20" s="56" t="s">
        <v>1939</v>
      </c>
      <c r="B20" s="57" t="s">
        <v>1948</v>
      </c>
    </row>
    <row r="21" spans="1:2">
      <c r="A21" s="40"/>
      <c r="B21" s="40" t="s">
        <v>1949</v>
      </c>
    </row>
    <row r="22" spans="1:2">
      <c r="A22" s="40"/>
      <c r="B22" s="40" t="s">
        <v>1949</v>
      </c>
    </row>
    <row r="23" spans="1:2">
      <c r="A23" s="40"/>
      <c r="B23" s="42" t="s">
        <v>1950</v>
      </c>
    </row>
    <row r="24" spans="1:2">
      <c r="A24" s="40"/>
      <c r="B24" s="42" t="s">
        <v>1950</v>
      </c>
    </row>
    <row r="25" spans="1:2">
      <c r="A25" s="40"/>
      <c r="B25" s="42" t="s">
        <v>1951</v>
      </c>
    </row>
    <row r="26" spans="1:2">
      <c r="A26" s="40"/>
      <c r="B26" s="40" t="s">
        <v>1947</v>
      </c>
    </row>
    <row r="27" spans="1:2">
      <c r="A27" s="40"/>
      <c r="B27" s="40" t="s">
        <v>1947</v>
      </c>
    </row>
    <row r="28" spans="1:2">
      <c r="A28" s="40"/>
      <c r="B28" s="40" t="s">
        <v>1947</v>
      </c>
    </row>
    <row r="29" spans="1:2">
      <c r="A29" s="40"/>
      <c r="B29" s="40" t="s">
        <v>1952</v>
      </c>
    </row>
    <row r="30" spans="1:2">
      <c r="A30" s="40"/>
      <c r="B30" s="40" t="s">
        <v>1953</v>
      </c>
    </row>
    <row r="31" spans="1:2">
      <c r="A31" s="40"/>
      <c r="B31" s="40" t="s">
        <v>1954</v>
      </c>
    </row>
    <row r="32" spans="1:2">
      <c r="A32" s="40"/>
      <c r="B32" s="40" t="s">
        <v>1937</v>
      </c>
    </row>
    <row r="33" spans="1:2">
      <c r="A33" s="56" t="s">
        <v>846</v>
      </c>
      <c r="B33" s="57" t="s">
        <v>1940</v>
      </c>
    </row>
    <row r="34" spans="1:2">
      <c r="A34" s="40"/>
      <c r="B34" s="41" t="s">
        <v>1955</v>
      </c>
    </row>
    <row r="35" spans="1:2">
      <c r="A35" s="40"/>
      <c r="B35" s="41" t="s">
        <v>1955</v>
      </c>
    </row>
    <row r="36" spans="1:2">
      <c r="A36" s="40"/>
      <c r="B36" s="41" t="s">
        <v>1955</v>
      </c>
    </row>
    <row r="37" spans="1:2">
      <c r="A37" s="40"/>
      <c r="B37" s="41" t="s">
        <v>1955</v>
      </c>
    </row>
    <row r="38" spans="1:2">
      <c r="A38" s="56" t="s">
        <v>846</v>
      </c>
      <c r="B38" s="57" t="s">
        <v>1944</v>
      </c>
    </row>
    <row r="39" spans="1:2">
      <c r="A39" s="40"/>
      <c r="B39" s="41" t="s">
        <v>1955</v>
      </c>
    </row>
    <row r="40" spans="1:2">
      <c r="A40" s="40"/>
      <c r="B40" s="41" t="s">
        <v>1955</v>
      </c>
    </row>
    <row r="41" spans="1:2">
      <c r="A41" s="40"/>
      <c r="B41" s="41" t="s">
        <v>1955</v>
      </c>
    </row>
    <row r="42" spans="1:2">
      <c r="A42" s="56" t="s">
        <v>846</v>
      </c>
      <c r="B42" s="57" t="s">
        <v>1946</v>
      </c>
    </row>
    <row r="43" spans="1:2">
      <c r="A43" s="39"/>
      <c r="B43" s="41" t="s">
        <v>1955</v>
      </c>
    </row>
    <row r="44" spans="1:2">
      <c r="A44" s="39"/>
      <c r="B44" s="41" t="s">
        <v>1955</v>
      </c>
    </row>
    <row r="45" spans="1:2">
      <c r="A45" s="39"/>
      <c r="B45" s="41" t="s">
        <v>1955</v>
      </c>
    </row>
    <row r="46" spans="1:2">
      <c r="A46" s="39"/>
      <c r="B46" s="41" t="s">
        <v>1955</v>
      </c>
    </row>
    <row r="47" spans="1:2">
      <c r="A47" s="40"/>
      <c r="B47" s="40" t="s">
        <v>1956</v>
      </c>
    </row>
    <row r="48" spans="1:2">
      <c r="A48" s="56" t="s">
        <v>846</v>
      </c>
      <c r="B48" s="57" t="s">
        <v>1948</v>
      </c>
    </row>
    <row r="49" spans="1:2">
      <c r="A49" s="40"/>
      <c r="B49" s="41" t="s">
        <v>1955</v>
      </c>
    </row>
    <row r="50" spans="1:2">
      <c r="A50" s="40"/>
      <c r="B50" s="41" t="s">
        <v>1955</v>
      </c>
    </row>
    <row r="51" spans="1:2">
      <c r="A51" s="40"/>
      <c r="B51" s="41" t="s">
        <v>1955</v>
      </c>
    </row>
    <row r="52" spans="1:2">
      <c r="A52" s="40"/>
      <c r="B52" s="41" t="s">
        <v>1955</v>
      </c>
    </row>
    <row r="53" spans="1:2">
      <c r="A53" s="40"/>
      <c r="B53" s="40" t="s">
        <v>1957</v>
      </c>
    </row>
    <row r="54" spans="1:2">
      <c r="A54" s="56" t="s">
        <v>846</v>
      </c>
      <c r="B54" s="57" t="s">
        <v>1958</v>
      </c>
    </row>
    <row r="55" spans="1:2">
      <c r="A55" s="40"/>
      <c r="B55" s="40" t="s">
        <v>503</v>
      </c>
    </row>
    <row r="56" spans="1:2">
      <c r="A56" s="40"/>
      <c r="B56" s="41" t="s">
        <v>1955</v>
      </c>
    </row>
    <row r="57" spans="1:2">
      <c r="A57" s="40"/>
      <c r="B57" s="41" t="s">
        <v>1955</v>
      </c>
    </row>
    <row r="58" spans="1:2">
      <c r="A58" s="40"/>
      <c r="B58" s="41" t="s">
        <v>1955</v>
      </c>
    </row>
    <row r="59" spans="1:2">
      <c r="A59" s="40"/>
      <c r="B59" s="41" t="s">
        <v>1955</v>
      </c>
    </row>
    <row r="60" spans="1:2">
      <c r="A60" s="40"/>
      <c r="B60" s="42" t="s">
        <v>1959</v>
      </c>
    </row>
    <row r="61" spans="1:2">
      <c r="A61" s="40"/>
      <c r="B61" s="40" t="s">
        <v>1960</v>
      </c>
    </row>
    <row r="62" spans="1:2">
      <c r="A62" s="40"/>
      <c r="B62" s="40" t="s">
        <v>1961</v>
      </c>
    </row>
    <row r="63" spans="1:2">
      <c r="A63" s="40"/>
      <c r="B63" s="40" t="s">
        <v>1962</v>
      </c>
    </row>
    <row r="64" spans="1:2">
      <c r="A64" s="56" t="s">
        <v>916</v>
      </c>
      <c r="B64" s="57" t="s">
        <v>1948</v>
      </c>
    </row>
    <row r="65" spans="1:2">
      <c r="A65" s="40"/>
      <c r="B65" s="40" t="s">
        <v>975</v>
      </c>
    </row>
    <row r="66" spans="1:2">
      <c r="A66" s="56" t="s">
        <v>916</v>
      </c>
      <c r="B66" s="57" t="s">
        <v>1958</v>
      </c>
    </row>
    <row r="67" spans="1:2">
      <c r="A67" s="40"/>
      <c r="B67" s="40" t="s">
        <v>92</v>
      </c>
    </row>
    <row r="68" spans="1:2">
      <c r="A68" s="40"/>
      <c r="B68" s="40" t="s">
        <v>1963</v>
      </c>
    </row>
    <row r="69" spans="1:2">
      <c r="A69" s="56" t="s">
        <v>916</v>
      </c>
      <c r="B69" s="57" t="s">
        <v>1964</v>
      </c>
    </row>
    <row r="70" spans="1:2">
      <c r="A70" s="40"/>
      <c r="B70" s="40" t="s">
        <v>1649</v>
      </c>
    </row>
    <row r="71" spans="1:2">
      <c r="A71" s="56" t="s">
        <v>916</v>
      </c>
      <c r="B71" s="57" t="s">
        <v>1965</v>
      </c>
    </row>
    <row r="72" spans="1:2">
      <c r="A72" s="40"/>
      <c r="B72" s="40" t="s">
        <v>1966</v>
      </c>
    </row>
    <row r="73" spans="1:2">
      <c r="A73" s="56" t="s">
        <v>916</v>
      </c>
      <c r="B73" s="57" t="s">
        <v>1967</v>
      </c>
    </row>
    <row r="74" spans="1:2">
      <c r="A74" s="40"/>
      <c r="B74" s="40" t="s">
        <v>751</v>
      </c>
    </row>
    <row r="75" spans="1:2">
      <c r="A75" s="40"/>
      <c r="B75" s="40" t="s">
        <v>1968</v>
      </c>
    </row>
    <row r="76" spans="1:2">
      <c r="A76" s="40"/>
      <c r="B76" s="40" t="s">
        <v>1969</v>
      </c>
    </row>
    <row r="77" spans="1:2">
      <c r="A77" s="40"/>
      <c r="B77" s="40" t="s">
        <v>1970</v>
      </c>
    </row>
    <row r="78" spans="1:2">
      <c r="A78" s="40"/>
      <c r="B78" s="40" t="s">
        <v>1971</v>
      </c>
    </row>
    <row r="79" spans="1:2">
      <c r="A79" s="56" t="s">
        <v>1972</v>
      </c>
      <c r="B79" s="57" t="s">
        <v>968</v>
      </c>
    </row>
    <row r="80" spans="1:2">
      <c r="A80" s="40"/>
      <c r="B80" s="40" t="s">
        <v>1952</v>
      </c>
    </row>
    <row r="81" spans="1:2">
      <c r="A81" s="40"/>
      <c r="B81" s="40" t="s">
        <v>1973</v>
      </c>
    </row>
    <row r="82" spans="1:2">
      <c r="A82" s="56" t="s">
        <v>1972</v>
      </c>
      <c r="B82" s="57" t="s">
        <v>971</v>
      </c>
    </row>
    <row r="83" spans="1:2">
      <c r="A83" s="40"/>
      <c r="B83" s="43" t="s">
        <v>1974</v>
      </c>
    </row>
    <row r="84" spans="1:2">
      <c r="A84" s="40"/>
      <c r="B84" s="43" t="s">
        <v>1975</v>
      </c>
    </row>
    <row r="85" spans="1:2">
      <c r="A85" s="40"/>
      <c r="B85" s="43" t="s">
        <v>1976</v>
      </c>
    </row>
    <row r="86" spans="1:2">
      <c r="A86" s="58" t="s">
        <v>1034</v>
      </c>
      <c r="B86" s="57" t="s">
        <v>1946</v>
      </c>
    </row>
    <row r="87" spans="1:2">
      <c r="A87" s="40"/>
      <c r="B87" s="40" t="s">
        <v>1969</v>
      </c>
    </row>
    <row r="88" spans="1:2">
      <c r="A88" s="40"/>
      <c r="B88" s="40" t="s">
        <v>1977</v>
      </c>
    </row>
    <row r="89" spans="1:2">
      <c r="A89" s="58" t="s">
        <v>1034</v>
      </c>
      <c r="B89" s="57" t="s">
        <v>1948</v>
      </c>
    </row>
    <row r="90" spans="1:2">
      <c r="A90" s="43"/>
      <c r="B90" s="41" t="s">
        <v>1978</v>
      </c>
    </row>
    <row r="91" spans="1:2">
      <c r="A91" s="40"/>
      <c r="B91" s="40" t="s">
        <v>628</v>
      </c>
    </row>
    <row r="92" spans="1:2">
      <c r="A92" s="58" t="s">
        <v>1034</v>
      </c>
      <c r="B92" s="57" t="s">
        <v>1958</v>
      </c>
    </row>
    <row r="93" spans="1:2">
      <c r="A93" s="40"/>
      <c r="B93" s="40" t="s">
        <v>1960</v>
      </c>
    </row>
    <row r="94" spans="1:2">
      <c r="A94" s="40"/>
      <c r="B94" s="40" t="s">
        <v>1973</v>
      </c>
    </row>
    <row r="95" spans="1:2">
      <c r="A95" s="40"/>
      <c r="B95" s="40" t="s">
        <v>1979</v>
      </c>
    </row>
    <row r="96" spans="1:2">
      <c r="A96" s="58" t="s">
        <v>1008</v>
      </c>
      <c r="B96" s="57" t="s">
        <v>1940</v>
      </c>
    </row>
    <row r="97" spans="1:2">
      <c r="A97" s="40"/>
      <c r="B97" s="43" t="s">
        <v>1623</v>
      </c>
    </row>
    <row r="98" spans="1:2">
      <c r="A98" s="58" t="s">
        <v>1008</v>
      </c>
      <c r="B98" s="57" t="s">
        <v>1946</v>
      </c>
    </row>
    <row r="99" spans="1:2">
      <c r="A99" s="40"/>
      <c r="B99" s="40" t="s">
        <v>644</v>
      </c>
    </row>
    <row r="100" spans="1:2">
      <c r="A100" s="58" t="s">
        <v>1008</v>
      </c>
      <c r="B100" s="57" t="s">
        <v>1958</v>
      </c>
    </row>
    <row r="101" spans="1:2">
      <c r="A101" s="40"/>
      <c r="B101" s="41" t="s">
        <v>1980</v>
      </c>
    </row>
    <row r="102" spans="1:2">
      <c r="A102" s="40"/>
      <c r="B102" s="41" t="s">
        <v>655</v>
      </c>
    </row>
    <row r="103" spans="1:2">
      <c r="A103" s="40"/>
      <c r="B103" s="41" t="s">
        <v>545</v>
      </c>
    </row>
    <row r="104" spans="1:2">
      <c r="A104" s="59" t="s">
        <v>1028</v>
      </c>
      <c r="B104" s="60" t="s">
        <v>1946</v>
      </c>
    </row>
    <row r="105" spans="1:2">
      <c r="A105" s="40"/>
      <c r="B105" s="40" t="s">
        <v>1969</v>
      </c>
    </row>
    <row r="106" spans="1:2">
      <c r="A106" s="59" t="s">
        <v>1028</v>
      </c>
      <c r="B106" s="60" t="s">
        <v>1948</v>
      </c>
    </row>
    <row r="107" spans="1:2">
      <c r="A107" s="40"/>
      <c r="B107" s="40" t="s">
        <v>1981</v>
      </c>
    </row>
    <row r="108" spans="1:2">
      <c r="A108" s="40"/>
      <c r="B108" s="40" t="s">
        <v>1982</v>
      </c>
    </row>
    <row r="109" spans="1:2">
      <c r="A109" s="59" t="s">
        <v>1028</v>
      </c>
      <c r="B109" s="60" t="s">
        <v>1958</v>
      </c>
    </row>
    <row r="110" spans="1:2">
      <c r="A110" s="40"/>
      <c r="B110" s="40" t="s">
        <v>2165</v>
      </c>
    </row>
    <row r="111" spans="1:2">
      <c r="A111" s="59" t="s">
        <v>1028</v>
      </c>
      <c r="B111" s="60" t="s">
        <v>1983</v>
      </c>
    </row>
    <row r="112" spans="1:2">
      <c r="A112" s="40"/>
      <c r="B112" s="40" t="s">
        <v>1984</v>
      </c>
    </row>
    <row r="113" spans="1:2">
      <c r="A113" s="59" t="s">
        <v>1028</v>
      </c>
      <c r="B113" s="60" t="s">
        <v>1983</v>
      </c>
    </row>
    <row r="114" spans="1:2">
      <c r="A114" s="40"/>
      <c r="B114" s="40" t="s">
        <v>1954</v>
      </c>
    </row>
    <row r="115" spans="1:2">
      <c r="A115" s="40"/>
      <c r="B115" s="40" t="s">
        <v>1961</v>
      </c>
    </row>
    <row r="116" spans="1:2">
      <c r="A116" s="40"/>
      <c r="B116" s="40" t="s">
        <v>1985</v>
      </c>
    </row>
    <row r="117" spans="1:2">
      <c r="A117" s="56" t="s">
        <v>1986</v>
      </c>
      <c r="B117" s="57" t="s">
        <v>1940</v>
      </c>
    </row>
    <row r="118" spans="1:2">
      <c r="A118" s="40"/>
      <c r="B118" s="40" t="s">
        <v>1956</v>
      </c>
    </row>
    <row r="119" spans="1:2">
      <c r="A119" s="56" t="s">
        <v>1986</v>
      </c>
      <c r="B119" s="57" t="s">
        <v>1944</v>
      </c>
    </row>
    <row r="120" spans="1:2">
      <c r="A120" s="40"/>
      <c r="B120" s="40" t="s">
        <v>1987</v>
      </c>
    </row>
    <row r="121" spans="1:2">
      <c r="A121" s="56" t="s">
        <v>1986</v>
      </c>
      <c r="B121" s="57" t="s">
        <v>1958</v>
      </c>
    </row>
    <row r="122" spans="1:2">
      <c r="A122" s="40"/>
      <c r="B122" s="40" t="s">
        <v>1988</v>
      </c>
    </row>
    <row r="123" spans="1:2">
      <c r="A123" s="40"/>
      <c r="B123" s="40" t="s">
        <v>545</v>
      </c>
    </row>
    <row r="124" spans="1:2">
      <c r="A124" s="56" t="s">
        <v>1986</v>
      </c>
      <c r="B124" s="57" t="s">
        <v>1989</v>
      </c>
    </row>
    <row r="125" spans="1:2">
      <c r="A125" s="40"/>
      <c r="B125" s="40" t="s">
        <v>1990</v>
      </c>
    </row>
    <row r="126" spans="1:2">
      <c r="A126" s="56" t="s">
        <v>1986</v>
      </c>
      <c r="B126" s="57" t="s">
        <v>1991</v>
      </c>
    </row>
    <row r="127" spans="1:2">
      <c r="A127" s="42"/>
      <c r="B127" s="40" t="s">
        <v>1952</v>
      </c>
    </row>
    <row r="128" spans="1:2">
      <c r="A128" s="42"/>
      <c r="B128" s="40" t="s">
        <v>1953</v>
      </c>
    </row>
    <row r="129" spans="1:2">
      <c r="A129" s="42"/>
      <c r="B129" s="40" t="s">
        <v>1954</v>
      </c>
    </row>
    <row r="130" spans="1:2">
      <c r="A130" s="42"/>
      <c r="B130" s="40" t="s">
        <v>1992</v>
      </c>
    </row>
    <row r="131" spans="1:2">
      <c r="A131" s="42"/>
      <c r="B131" s="40" t="s">
        <v>1959</v>
      </c>
    </row>
    <row r="132" spans="1:2">
      <c r="A132" s="42"/>
      <c r="B132" s="40" t="s">
        <v>1961</v>
      </c>
    </row>
    <row r="133" spans="1:2">
      <c r="A133" s="42"/>
      <c r="B133" s="40" t="s">
        <v>1985</v>
      </c>
    </row>
    <row r="134" spans="1:2">
      <c r="A134" s="42"/>
      <c r="B134" s="40" t="s">
        <v>1992</v>
      </c>
    </row>
    <row r="135" spans="1:2">
      <c r="A135" s="59" t="s">
        <v>1993</v>
      </c>
      <c r="B135" s="60" t="s">
        <v>1958</v>
      </c>
    </row>
    <row r="136" spans="1:2">
      <c r="A136" s="41"/>
      <c r="B136" s="41" t="s">
        <v>1994</v>
      </c>
    </row>
    <row r="137" spans="1:2">
      <c r="A137" s="44"/>
      <c r="B137" s="44" t="s">
        <v>1995</v>
      </c>
    </row>
    <row r="138" spans="1:2">
      <c r="A138" s="44"/>
      <c r="B138" s="44" t="s">
        <v>1968</v>
      </c>
    </row>
    <row r="139" spans="1:2">
      <c r="A139" s="59" t="s">
        <v>1993</v>
      </c>
      <c r="B139" s="60" t="s">
        <v>1983</v>
      </c>
    </row>
    <row r="140" spans="1:2">
      <c r="A140" s="41"/>
      <c r="B140" s="41" t="s">
        <v>1994</v>
      </c>
    </row>
    <row r="141" spans="1:2">
      <c r="A141" s="41"/>
      <c r="B141" s="41" t="s">
        <v>1996</v>
      </c>
    </row>
    <row r="142" spans="1:2">
      <c r="A142" s="41"/>
      <c r="B142" s="41" t="s">
        <v>1997</v>
      </c>
    </row>
    <row r="143" spans="1:2">
      <c r="A143" s="59" t="s">
        <v>1993</v>
      </c>
      <c r="B143" s="60" t="s">
        <v>1964</v>
      </c>
    </row>
    <row r="144" spans="1:2">
      <c r="A144" s="41"/>
      <c r="B144" s="41" t="s">
        <v>1994</v>
      </c>
    </row>
    <row r="145" spans="1:2">
      <c r="A145" s="41"/>
      <c r="B145" s="41" t="s">
        <v>1960</v>
      </c>
    </row>
    <row r="146" spans="1:2">
      <c r="A146" s="41"/>
      <c r="B146" s="41" t="s">
        <v>1973</v>
      </c>
    </row>
    <row r="147" spans="1:2">
      <c r="A147" s="41"/>
      <c r="B147" s="41" t="s">
        <v>1998</v>
      </c>
    </row>
    <row r="148" spans="1:2">
      <c r="A148" s="41"/>
      <c r="B148" s="41" t="s">
        <v>1999</v>
      </c>
    </row>
    <row r="149" spans="1:2">
      <c r="A149" s="41"/>
      <c r="B149" s="41" t="s">
        <v>1978</v>
      </c>
    </row>
    <row r="150" spans="1:2">
      <c r="A150" s="56" t="s">
        <v>2000</v>
      </c>
      <c r="B150" s="57" t="s">
        <v>1948</v>
      </c>
    </row>
    <row r="151" spans="1:2">
      <c r="A151" s="41"/>
      <c r="B151" s="41" t="s">
        <v>2001</v>
      </c>
    </row>
    <row r="152" spans="1:2">
      <c r="A152" s="41"/>
      <c r="B152" s="41" t="s">
        <v>2002</v>
      </c>
    </row>
    <row r="153" spans="1:2">
      <c r="A153" s="41"/>
      <c r="B153" s="41" t="s">
        <v>2003</v>
      </c>
    </row>
    <row r="154" spans="1:2">
      <c r="A154" s="56" t="s">
        <v>2000</v>
      </c>
      <c r="B154" s="57" t="s">
        <v>1958</v>
      </c>
    </row>
    <row r="155" spans="1:2">
      <c r="A155" s="41"/>
      <c r="B155" s="41" t="s">
        <v>2004</v>
      </c>
    </row>
    <row r="156" spans="1:2">
      <c r="A156" s="56" t="s">
        <v>2000</v>
      </c>
      <c r="B156" s="57" t="s">
        <v>1983</v>
      </c>
    </row>
    <row r="157" spans="1:2">
      <c r="A157" s="41"/>
      <c r="B157" s="41" t="s">
        <v>2005</v>
      </c>
    </row>
    <row r="158" spans="1:2">
      <c r="A158" s="56" t="s">
        <v>2000</v>
      </c>
      <c r="B158" s="57" t="s">
        <v>1964</v>
      </c>
    </row>
    <row r="159" spans="1:2">
      <c r="A159" s="41"/>
      <c r="B159" s="41" t="s">
        <v>800</v>
      </c>
    </row>
    <row r="160" spans="1:2">
      <c r="A160" s="41"/>
      <c r="B160" s="41" t="s">
        <v>758</v>
      </c>
    </row>
    <row r="161" spans="1:2">
      <c r="A161" s="41"/>
      <c r="B161" s="41" t="s">
        <v>2006</v>
      </c>
    </row>
    <row r="162" spans="1:2">
      <c r="A162" s="56" t="s">
        <v>2007</v>
      </c>
      <c r="B162" s="57" t="s">
        <v>1946</v>
      </c>
    </row>
    <row r="163" spans="1:2">
      <c r="A163" s="40"/>
      <c r="B163" s="40" t="s">
        <v>2008</v>
      </c>
    </row>
    <row r="164" spans="1:2">
      <c r="A164" s="56" t="s">
        <v>2007</v>
      </c>
      <c r="B164" s="57" t="s">
        <v>1948</v>
      </c>
    </row>
    <row r="165" spans="1:2">
      <c r="A165" s="44"/>
      <c r="B165" s="44" t="s">
        <v>2009</v>
      </c>
    </row>
    <row r="166" spans="1:2">
      <c r="A166" s="41"/>
      <c r="B166" s="44" t="s">
        <v>2010</v>
      </c>
    </row>
    <row r="167" spans="1:2">
      <c r="A167" s="41"/>
      <c r="B167" s="44" t="s">
        <v>2011</v>
      </c>
    </row>
    <row r="168" spans="1:2">
      <c r="A168" s="41"/>
      <c r="B168" s="41" t="s">
        <v>2012</v>
      </c>
    </row>
    <row r="169" spans="1:2">
      <c r="A169" s="56" t="s">
        <v>2013</v>
      </c>
      <c r="B169" s="57" t="s">
        <v>1940</v>
      </c>
    </row>
    <row r="170" spans="1:2">
      <c r="A170" s="41"/>
      <c r="B170" s="41" t="s">
        <v>2014</v>
      </c>
    </row>
    <row r="171" spans="1:2">
      <c r="A171" s="56" t="s">
        <v>2013</v>
      </c>
      <c r="B171" s="57" t="s">
        <v>1944</v>
      </c>
    </row>
    <row r="172" spans="1:2">
      <c r="A172" s="40"/>
      <c r="B172" s="40" t="s">
        <v>2015</v>
      </c>
    </row>
    <row r="173" spans="1:2">
      <c r="A173" s="56" t="s">
        <v>2013</v>
      </c>
      <c r="B173" s="57" t="s">
        <v>1948</v>
      </c>
    </row>
    <row r="174" spans="1:2">
      <c r="A174" s="40"/>
      <c r="B174" s="40" t="s">
        <v>2016</v>
      </c>
    </row>
    <row r="175" spans="1:2">
      <c r="A175" s="56" t="s">
        <v>2013</v>
      </c>
      <c r="B175" s="57" t="s">
        <v>1958</v>
      </c>
    </row>
    <row r="176" spans="1:2">
      <c r="A176" s="40"/>
      <c r="B176" s="40" t="s">
        <v>2017</v>
      </c>
    </row>
    <row r="177" spans="1:2">
      <c r="A177" s="56" t="s">
        <v>2013</v>
      </c>
      <c r="B177" s="57" t="s">
        <v>1983</v>
      </c>
    </row>
    <row r="178" spans="1:2">
      <c r="A178" s="40"/>
      <c r="B178" s="40" t="s">
        <v>2018</v>
      </c>
    </row>
    <row r="179" spans="1:2">
      <c r="A179" s="59" t="s">
        <v>1524</v>
      </c>
      <c r="B179" s="60" t="s">
        <v>1940</v>
      </c>
    </row>
    <row r="180" spans="1:2">
      <c r="A180" s="44"/>
      <c r="B180" s="44" t="s">
        <v>484</v>
      </c>
    </row>
    <row r="181" spans="1:2">
      <c r="A181" s="44"/>
      <c r="B181" s="44" t="s">
        <v>2019</v>
      </c>
    </row>
    <row r="182" spans="1:2">
      <c r="A182" s="44"/>
      <c r="B182" s="44" t="s">
        <v>2019</v>
      </c>
    </row>
    <row r="183" spans="1:2">
      <c r="A183" s="41"/>
      <c r="B183" s="41" t="s">
        <v>1969</v>
      </c>
    </row>
    <row r="184" spans="1:2">
      <c r="A184" s="41"/>
      <c r="B184" s="41" t="s">
        <v>2001</v>
      </c>
    </row>
    <row r="185" spans="1:2">
      <c r="A185" s="41"/>
      <c r="B185" s="41" t="s">
        <v>2020</v>
      </c>
    </row>
    <row r="186" spans="1:2">
      <c r="A186" s="41"/>
      <c r="B186" s="41" t="s">
        <v>2021</v>
      </c>
    </row>
    <row r="187" spans="1:2">
      <c r="A187" s="59" t="s">
        <v>1524</v>
      </c>
      <c r="B187" s="60" t="s">
        <v>1944</v>
      </c>
    </row>
    <row r="188" spans="1:2">
      <c r="A188" s="40"/>
      <c r="B188" s="40" t="s">
        <v>1956</v>
      </c>
    </row>
    <row r="189" spans="1:2">
      <c r="A189" s="40"/>
      <c r="B189" s="40" t="s">
        <v>1968</v>
      </c>
    </row>
    <row r="190" spans="1:2">
      <c r="A190" s="40"/>
      <c r="B190" s="40" t="s">
        <v>2164</v>
      </c>
    </row>
    <row r="191" spans="1:2">
      <c r="A191" s="40"/>
      <c r="B191" s="40" t="s">
        <v>2022</v>
      </c>
    </row>
    <row r="192" spans="1:2">
      <c r="A192" s="59" t="s">
        <v>1524</v>
      </c>
      <c r="B192" s="60" t="s">
        <v>1946</v>
      </c>
    </row>
    <row r="193" spans="1:2">
      <c r="A193" s="40"/>
      <c r="B193" s="40" t="s">
        <v>545</v>
      </c>
    </row>
    <row r="194" spans="1:2">
      <c r="A194" s="40"/>
      <c r="B194" s="40" t="s">
        <v>2008</v>
      </c>
    </row>
    <row r="195" spans="1:2">
      <c r="A195" s="40"/>
      <c r="B195" s="40" t="s">
        <v>565</v>
      </c>
    </row>
    <row r="196" spans="1:2">
      <c r="A196" s="40"/>
      <c r="B196" s="40" t="s">
        <v>2004</v>
      </c>
    </row>
    <row r="197" spans="1:2">
      <c r="A197" s="59" t="s">
        <v>1524</v>
      </c>
      <c r="B197" s="60" t="s">
        <v>1948</v>
      </c>
    </row>
    <row r="198" spans="1:2">
      <c r="A198" s="40"/>
      <c r="B198" s="40" t="s">
        <v>1641</v>
      </c>
    </row>
    <row r="199" spans="1:2">
      <c r="A199" s="40"/>
      <c r="B199" s="40" t="s">
        <v>2016</v>
      </c>
    </row>
    <row r="200" spans="1:2">
      <c r="A200" s="40"/>
      <c r="B200" s="40" t="s">
        <v>2011</v>
      </c>
    </row>
    <row r="201" spans="1:2">
      <c r="A201" s="40"/>
      <c r="B201" s="40" t="s">
        <v>2003</v>
      </c>
    </row>
    <row r="202" spans="1:2">
      <c r="A202" s="59" t="s">
        <v>1524</v>
      </c>
      <c r="B202" s="60" t="s">
        <v>1958</v>
      </c>
    </row>
    <row r="203" spans="1:2">
      <c r="A203" s="40"/>
      <c r="B203" s="40" t="s">
        <v>2015</v>
      </c>
    </row>
    <row r="204" spans="1:2">
      <c r="A204" s="40"/>
      <c r="B204" s="40" t="s">
        <v>2014</v>
      </c>
    </row>
    <row r="205" spans="1:2">
      <c r="A205" s="40"/>
      <c r="B205" s="40" t="s">
        <v>2006</v>
      </c>
    </row>
    <row r="206" spans="1:2">
      <c r="A206" s="40"/>
      <c r="B206" s="40" t="s">
        <v>654</v>
      </c>
    </row>
    <row r="207" spans="1:2">
      <c r="A207" s="40"/>
      <c r="B207" s="40" t="s">
        <v>2023</v>
      </c>
    </row>
    <row r="208" spans="1:2">
      <c r="A208" s="59" t="s">
        <v>1524</v>
      </c>
      <c r="B208" s="60" t="s">
        <v>1983</v>
      </c>
    </row>
    <row r="209" spans="1:2">
      <c r="A209" s="40"/>
      <c r="B209" s="40" t="s">
        <v>2024</v>
      </c>
    </row>
    <row r="210" spans="1:2">
      <c r="A210" s="40"/>
      <c r="B210" s="40" t="s">
        <v>1754</v>
      </c>
    </row>
    <row r="211" spans="1:2">
      <c r="A211" s="40"/>
      <c r="B211" s="40" t="s">
        <v>2025</v>
      </c>
    </row>
    <row r="212" spans="1:2">
      <c r="A212" s="40"/>
      <c r="B212" s="40" t="s">
        <v>2026</v>
      </c>
    </row>
    <row r="213" spans="1:2">
      <c r="A213" s="59" t="s">
        <v>1524</v>
      </c>
      <c r="B213" s="60" t="s">
        <v>1964</v>
      </c>
    </row>
    <row r="214" spans="1:2">
      <c r="A214" s="40"/>
      <c r="B214" s="40" t="s">
        <v>1641</v>
      </c>
    </row>
    <row r="215" spans="1:2">
      <c r="A215" s="40"/>
      <c r="B215" s="40" t="s">
        <v>566</v>
      </c>
    </row>
    <row r="216" spans="1:2">
      <c r="A216" s="40"/>
      <c r="B216" s="40" t="s">
        <v>2027</v>
      </c>
    </row>
    <row r="217" spans="1:2">
      <c r="A217" s="40"/>
      <c r="B217" s="40" t="s">
        <v>2028</v>
      </c>
    </row>
    <row r="218" spans="1:2">
      <c r="A218" s="59" t="s">
        <v>1524</v>
      </c>
      <c r="B218" s="60" t="s">
        <v>2029</v>
      </c>
    </row>
    <row r="219" spans="1:2">
      <c r="A219" s="40"/>
      <c r="B219" s="40" t="s">
        <v>484</v>
      </c>
    </row>
    <row r="220" spans="1:2">
      <c r="A220" s="40"/>
      <c r="B220" s="40" t="s">
        <v>2018</v>
      </c>
    </row>
    <row r="221" spans="1:2">
      <c r="A221" s="40"/>
      <c r="B221" s="40" t="s">
        <v>737</v>
      </c>
    </row>
    <row r="222" spans="1:2">
      <c r="A222" s="40"/>
      <c r="B222" s="40" t="s">
        <v>2030</v>
      </c>
    </row>
    <row r="223" spans="1:2">
      <c r="A223" s="40"/>
      <c r="B223" s="40" t="s">
        <v>2031</v>
      </c>
    </row>
    <row r="224" spans="1:2">
      <c r="A224" s="59" t="s">
        <v>1571</v>
      </c>
      <c r="B224" s="60" t="s">
        <v>1940</v>
      </c>
    </row>
    <row r="225" spans="1:2">
      <c r="A225" s="42"/>
      <c r="B225" s="42" t="s">
        <v>566</v>
      </c>
    </row>
    <row r="226" spans="1:2">
      <c r="A226" s="59" t="s">
        <v>1571</v>
      </c>
      <c r="B226" s="60" t="s">
        <v>1944</v>
      </c>
    </row>
    <row r="227" spans="1:2">
      <c r="A227" s="42"/>
      <c r="B227" s="42" t="s">
        <v>2027</v>
      </c>
    </row>
    <row r="228" spans="1:2">
      <c r="A228" s="59" t="s">
        <v>1571</v>
      </c>
      <c r="B228" s="60" t="s">
        <v>1948</v>
      </c>
    </row>
    <row r="229" spans="1:2">
      <c r="A229" s="42"/>
      <c r="B229" s="42" t="s">
        <v>2024</v>
      </c>
    </row>
    <row r="230" spans="1:2">
      <c r="A230" s="59" t="s">
        <v>1571</v>
      </c>
      <c r="B230" s="60" t="s">
        <v>1958</v>
      </c>
    </row>
    <row r="231" spans="1:2">
      <c r="A231" s="42"/>
      <c r="B231" s="42" t="s">
        <v>2025</v>
      </c>
    </row>
    <row r="232" spans="1:2">
      <c r="A232" s="59" t="s">
        <v>1571</v>
      </c>
      <c r="B232" s="60" t="s">
        <v>1983</v>
      </c>
    </row>
    <row r="233" spans="1:2">
      <c r="A233" s="42"/>
      <c r="B233" s="42" t="s">
        <v>1754</v>
      </c>
    </row>
    <row r="234" spans="1:2">
      <c r="A234" s="59" t="s">
        <v>1571</v>
      </c>
      <c r="B234" s="57" t="s">
        <v>1964</v>
      </c>
    </row>
    <row r="235" spans="1:2">
      <c r="A235" s="40"/>
      <c r="B235" s="40" t="s">
        <v>1641</v>
      </c>
    </row>
    <row r="236" spans="1:2">
      <c r="A236" s="59" t="s">
        <v>1571</v>
      </c>
      <c r="B236" s="57" t="s">
        <v>1965</v>
      </c>
    </row>
    <row r="237" spans="1:2">
      <c r="A237" s="40"/>
      <c r="B237" s="40" t="s">
        <v>2032</v>
      </c>
    </row>
    <row r="238" spans="1:2">
      <c r="A238" s="59" t="s">
        <v>1571</v>
      </c>
      <c r="B238" s="57" t="s">
        <v>1967</v>
      </c>
    </row>
    <row r="239" spans="1:2">
      <c r="A239" s="40"/>
      <c r="B239" s="40" t="s">
        <v>737</v>
      </c>
    </row>
    <row r="240" spans="1:2">
      <c r="A240" s="59" t="s">
        <v>1571</v>
      </c>
      <c r="B240" s="57" t="s">
        <v>2033</v>
      </c>
    </row>
    <row r="241" spans="1:2">
      <c r="A241" s="40"/>
      <c r="B241" s="40" t="s">
        <v>2034</v>
      </c>
    </row>
    <row r="242" spans="1:2">
      <c r="A242" s="40"/>
      <c r="B242" s="40" t="s">
        <v>2035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workbookViewId="0">
      <selection activeCell="C4" sqref="C4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5" t="s">
        <v>2036</v>
      </c>
      <c r="B1" s="45" t="s">
        <v>2037</v>
      </c>
      <c r="C1" s="45" t="s">
        <v>2038</v>
      </c>
      <c r="D1" s="45" t="s">
        <v>2039</v>
      </c>
      <c r="E1" s="45" t="s">
        <v>2040</v>
      </c>
      <c r="F1" s="45" t="s">
        <v>2041</v>
      </c>
    </row>
    <row r="2" spans="1:6">
      <c r="A2" s="46" t="s">
        <v>694</v>
      </c>
      <c r="B2" s="46" t="s">
        <v>1506</v>
      </c>
      <c r="C2" s="46" t="s">
        <v>2042</v>
      </c>
      <c r="D2" s="46" t="s">
        <v>706</v>
      </c>
      <c r="E2" s="46" t="s">
        <v>256</v>
      </c>
      <c r="F2" s="46" t="s">
        <v>584</v>
      </c>
    </row>
    <row r="3" spans="1:6">
      <c r="A3" s="46" t="s">
        <v>2043</v>
      </c>
      <c r="B3" s="46" t="s">
        <v>1450</v>
      </c>
      <c r="C3" s="46" t="s">
        <v>98</v>
      </c>
      <c r="D3" s="46" t="s">
        <v>604</v>
      </c>
      <c r="E3" s="46" t="s">
        <v>1654</v>
      </c>
      <c r="F3" s="46" t="s">
        <v>2044</v>
      </c>
    </row>
    <row r="4" spans="1:6">
      <c r="A4" s="46" t="s">
        <v>2045</v>
      </c>
      <c r="B4" s="46" t="s">
        <v>1643</v>
      </c>
      <c r="C4" s="46" t="s">
        <v>560</v>
      </c>
      <c r="D4" s="46" t="s">
        <v>707</v>
      </c>
      <c r="E4" s="46" t="s">
        <v>577</v>
      </c>
      <c r="F4" s="46" t="s">
        <v>610</v>
      </c>
    </row>
    <row r="5" spans="1:6">
      <c r="A5" s="46" t="s">
        <v>537</v>
      </c>
      <c r="B5" s="46" t="s">
        <v>2042</v>
      </c>
      <c r="C5" s="46" t="s">
        <v>1649</v>
      </c>
      <c r="D5" s="46" t="s">
        <v>633</v>
      </c>
      <c r="E5" s="46" t="s">
        <v>613</v>
      </c>
      <c r="F5" s="46" t="s">
        <v>2046</v>
      </c>
    </row>
    <row r="6" spans="1:6">
      <c r="A6" s="46" t="s">
        <v>1561</v>
      </c>
      <c r="B6" s="46" t="s">
        <v>98</v>
      </c>
      <c r="C6" s="46" t="s">
        <v>503</v>
      </c>
      <c r="D6" s="46" t="s">
        <v>583</v>
      </c>
      <c r="E6" s="46" t="s">
        <v>706</v>
      </c>
      <c r="F6" s="46" t="s">
        <v>2047</v>
      </c>
    </row>
    <row r="7" spans="1:6">
      <c r="A7" s="46" t="s">
        <v>2048</v>
      </c>
      <c r="B7" s="46" t="s">
        <v>560</v>
      </c>
      <c r="C7" s="46" t="s">
        <v>975</v>
      </c>
      <c r="D7" s="46" t="s">
        <v>564</v>
      </c>
      <c r="E7" s="46" t="s">
        <v>604</v>
      </c>
      <c r="F7" s="46" t="s">
        <v>2049</v>
      </c>
    </row>
    <row r="8" spans="1:6">
      <c r="A8" s="46" t="s">
        <v>1630</v>
      </c>
      <c r="B8" s="46" t="s">
        <v>1649</v>
      </c>
      <c r="C8" s="46" t="s">
        <v>2050</v>
      </c>
      <c r="D8" s="46" t="s">
        <v>620</v>
      </c>
      <c r="E8" s="46" t="s">
        <v>707</v>
      </c>
      <c r="F8" s="46" t="s">
        <v>1712</v>
      </c>
    </row>
    <row r="9" spans="1:6">
      <c r="A9" s="46" t="s">
        <v>212</v>
      </c>
      <c r="B9" s="46" t="s">
        <v>503</v>
      </c>
      <c r="C9" s="47"/>
      <c r="D9" s="46" t="s">
        <v>609</v>
      </c>
      <c r="E9" s="46" t="s">
        <v>633</v>
      </c>
      <c r="F9" s="47"/>
    </row>
    <row r="10" spans="1:6">
      <c r="A10" s="45" t="s">
        <v>2051</v>
      </c>
      <c r="B10" s="45" t="s">
        <v>2052</v>
      </c>
      <c r="C10" s="45" t="s">
        <v>2053</v>
      </c>
      <c r="D10" s="45" t="s">
        <v>2054</v>
      </c>
      <c r="E10" s="48"/>
      <c r="F10" s="48"/>
    </row>
    <row r="11" spans="1:6">
      <c r="A11" s="46" t="s">
        <v>1741</v>
      </c>
      <c r="B11" s="46" t="s">
        <v>638</v>
      </c>
      <c r="C11" s="46" t="s">
        <v>556</v>
      </c>
      <c r="D11" s="45" t="s">
        <v>2055</v>
      </c>
      <c r="E11" s="48"/>
      <c r="F11" s="48"/>
    </row>
    <row r="12" spans="1:6">
      <c r="A12" s="46" t="s">
        <v>578</v>
      </c>
      <c r="B12" s="46" t="s">
        <v>644</v>
      </c>
      <c r="C12" s="46" t="s">
        <v>121</v>
      </c>
      <c r="D12" s="45" t="s">
        <v>2056</v>
      </c>
      <c r="E12" s="45" t="s">
        <v>2057</v>
      </c>
      <c r="F12" s="48"/>
    </row>
    <row r="13" spans="1:6">
      <c r="A13" s="46" t="s">
        <v>2058</v>
      </c>
      <c r="B13" s="46" t="s">
        <v>624</v>
      </c>
      <c r="C13" s="46" t="s">
        <v>559</v>
      </c>
      <c r="D13" s="45" t="s">
        <v>2059</v>
      </c>
      <c r="E13" s="45" t="s">
        <v>2060</v>
      </c>
      <c r="F13" s="45" t="s">
        <v>2061</v>
      </c>
    </row>
    <row r="14" spans="1:6">
      <c r="A14" s="46" t="s">
        <v>1561</v>
      </c>
      <c r="B14" s="46" t="s">
        <v>2062</v>
      </c>
      <c r="C14" s="49" t="s">
        <v>628</v>
      </c>
      <c r="D14" s="46" t="s">
        <v>1561</v>
      </c>
      <c r="E14" s="46" t="s">
        <v>583</v>
      </c>
      <c r="F14" s="46" t="s">
        <v>585</v>
      </c>
    </row>
    <row r="15" spans="1:6">
      <c r="A15" s="46" t="s">
        <v>1558</v>
      </c>
      <c r="B15" s="46" t="s">
        <v>556</v>
      </c>
      <c r="C15" s="49" t="s">
        <v>256</v>
      </c>
      <c r="D15" s="46" t="s">
        <v>1558</v>
      </c>
      <c r="E15" s="46" t="s">
        <v>564</v>
      </c>
      <c r="F15" s="46" t="s">
        <v>594</v>
      </c>
    </row>
    <row r="16" spans="1:6">
      <c r="A16" s="46" t="s">
        <v>2048</v>
      </c>
      <c r="B16" s="46" t="s">
        <v>121</v>
      </c>
      <c r="C16" s="49" t="s">
        <v>1654</v>
      </c>
      <c r="D16" s="46" t="s">
        <v>2048</v>
      </c>
      <c r="E16" s="46" t="s">
        <v>620</v>
      </c>
      <c r="F16" s="46" t="s">
        <v>1561</v>
      </c>
    </row>
    <row r="17" spans="1:6">
      <c r="A17" s="46" t="s">
        <v>1630</v>
      </c>
      <c r="B17" s="46" t="s">
        <v>559</v>
      </c>
      <c r="C17" s="49" t="s">
        <v>577</v>
      </c>
      <c r="D17" s="46" t="s">
        <v>1630</v>
      </c>
      <c r="E17" s="46" t="s">
        <v>609</v>
      </c>
      <c r="F17" s="46" t="s">
        <v>1558</v>
      </c>
    </row>
    <row r="18" spans="1:6">
      <c r="A18" s="46" t="s">
        <v>212</v>
      </c>
      <c r="B18" s="46" t="s">
        <v>628</v>
      </c>
      <c r="C18" s="49" t="s">
        <v>613</v>
      </c>
      <c r="D18" s="46" t="s">
        <v>212</v>
      </c>
      <c r="E18" s="46" t="s">
        <v>635</v>
      </c>
      <c r="F18" s="46" t="s">
        <v>2048</v>
      </c>
    </row>
    <row r="19" spans="1:6">
      <c r="A19" s="45" t="s">
        <v>2063</v>
      </c>
      <c r="B19" s="45" t="s">
        <v>2064</v>
      </c>
      <c r="C19" s="45" t="s">
        <v>2065</v>
      </c>
      <c r="D19" s="46" t="s">
        <v>641</v>
      </c>
      <c r="E19" s="46" t="s">
        <v>550</v>
      </c>
      <c r="F19" s="46" t="s">
        <v>1630</v>
      </c>
    </row>
    <row r="20" spans="1:6">
      <c r="A20" s="46" t="s">
        <v>2066</v>
      </c>
      <c r="B20" s="46" t="s">
        <v>975</v>
      </c>
      <c r="C20" s="46" t="s">
        <v>2046</v>
      </c>
      <c r="D20" s="50" t="s">
        <v>625</v>
      </c>
      <c r="E20" s="46" t="s">
        <v>548</v>
      </c>
      <c r="F20" s="46" t="s">
        <v>212</v>
      </c>
    </row>
    <row r="21" spans="1:6">
      <c r="A21" s="46" t="s">
        <v>2067</v>
      </c>
      <c r="B21" s="46" t="s">
        <v>2050</v>
      </c>
      <c r="C21" s="46" t="s">
        <v>2047</v>
      </c>
      <c r="D21" s="50" t="s">
        <v>545</v>
      </c>
      <c r="E21" s="46" t="s">
        <v>2068</v>
      </c>
      <c r="F21" s="47"/>
    </row>
    <row r="22" spans="1:6">
      <c r="A22" s="46" t="s">
        <v>625</v>
      </c>
      <c r="B22" s="46" t="s">
        <v>540</v>
      </c>
      <c r="C22" s="46" t="s">
        <v>2049</v>
      </c>
      <c r="D22" s="45" t="s">
        <v>2069</v>
      </c>
      <c r="E22" s="45" t="s">
        <v>2070</v>
      </c>
      <c r="F22" s="45" t="s">
        <v>2071</v>
      </c>
    </row>
    <row r="23" spans="1:6">
      <c r="A23" s="46" t="s">
        <v>1561</v>
      </c>
      <c r="B23" s="46" t="s">
        <v>2072</v>
      </c>
      <c r="C23" s="46" t="s">
        <v>1712</v>
      </c>
      <c r="D23" s="50" t="s">
        <v>640</v>
      </c>
      <c r="E23" s="46" t="s">
        <v>541</v>
      </c>
      <c r="F23" s="46" t="s">
        <v>1717</v>
      </c>
    </row>
    <row r="24" spans="1:6">
      <c r="A24" s="46" t="s">
        <v>1558</v>
      </c>
      <c r="B24" s="46" t="s">
        <v>629</v>
      </c>
      <c r="C24" s="45" t="s">
        <v>2073</v>
      </c>
      <c r="D24" s="46" t="s">
        <v>589</v>
      </c>
      <c r="E24" s="46" t="s">
        <v>634</v>
      </c>
      <c r="F24" s="46" t="s">
        <v>567</v>
      </c>
    </row>
    <row r="25" spans="1:6">
      <c r="A25" s="46" t="s">
        <v>2048</v>
      </c>
      <c r="B25" s="49" t="s">
        <v>709</v>
      </c>
      <c r="C25" s="46" t="s">
        <v>1561</v>
      </c>
      <c r="D25" s="46" t="s">
        <v>1134</v>
      </c>
      <c r="E25" s="46" t="s">
        <v>1693</v>
      </c>
      <c r="F25" s="46" t="s">
        <v>591</v>
      </c>
    </row>
    <row r="26" spans="1:6">
      <c r="A26" s="46" t="s">
        <v>1630</v>
      </c>
      <c r="B26" s="49" t="s">
        <v>605</v>
      </c>
      <c r="C26" s="46" t="s">
        <v>1558</v>
      </c>
      <c r="D26" s="46" t="s">
        <v>1701</v>
      </c>
      <c r="E26" s="46" t="s">
        <v>778</v>
      </c>
      <c r="F26" s="46" t="s">
        <v>715</v>
      </c>
    </row>
    <row r="27" spans="1:6">
      <c r="A27" s="46" t="s">
        <v>212</v>
      </c>
      <c r="B27" s="49" t="s">
        <v>632</v>
      </c>
      <c r="C27" s="46" t="s">
        <v>2048</v>
      </c>
      <c r="D27" s="46" t="s">
        <v>651</v>
      </c>
      <c r="E27" s="46" t="s">
        <v>1470</v>
      </c>
      <c r="F27" s="46" t="s">
        <v>1561</v>
      </c>
    </row>
    <row r="28" spans="1:6">
      <c r="A28" s="45" t="s">
        <v>2074</v>
      </c>
      <c r="B28" s="45" t="s">
        <v>2075</v>
      </c>
      <c r="C28" s="46" t="s">
        <v>1630</v>
      </c>
      <c r="D28" s="46" t="s">
        <v>565</v>
      </c>
      <c r="E28" s="46" t="s">
        <v>462</v>
      </c>
      <c r="F28" s="46" t="s">
        <v>1558</v>
      </c>
    </row>
    <row r="29" spans="1:6">
      <c r="A29" s="46" t="s">
        <v>477</v>
      </c>
      <c r="B29" s="46" t="s">
        <v>696</v>
      </c>
      <c r="C29" s="50" t="s">
        <v>212</v>
      </c>
      <c r="D29" s="46" t="s">
        <v>592</v>
      </c>
      <c r="E29" s="46" t="s">
        <v>651</v>
      </c>
      <c r="F29" s="46" t="s">
        <v>2048</v>
      </c>
    </row>
    <row r="30" spans="1:6">
      <c r="A30" s="46" t="s">
        <v>744</v>
      </c>
      <c r="B30" s="46" t="s">
        <v>695</v>
      </c>
      <c r="C30" s="45" t="s">
        <v>2076</v>
      </c>
      <c r="D30" s="46" t="s">
        <v>1641</v>
      </c>
      <c r="E30" s="46" t="s">
        <v>565</v>
      </c>
      <c r="F30" s="46" t="s">
        <v>1630</v>
      </c>
    </row>
    <row r="31" spans="1:6">
      <c r="A31" s="46" t="s">
        <v>19</v>
      </c>
      <c r="B31" s="46" t="s">
        <v>574</v>
      </c>
      <c r="C31" s="50" t="s">
        <v>629</v>
      </c>
      <c r="D31" s="48"/>
      <c r="E31" s="45" t="s">
        <v>2077</v>
      </c>
      <c r="F31" s="45" t="s">
        <v>2078</v>
      </c>
    </row>
    <row r="32" spans="1:6">
      <c r="A32" s="46" t="s">
        <v>1506</v>
      </c>
      <c r="B32" s="46" t="s">
        <v>2067</v>
      </c>
      <c r="C32" s="50" t="s">
        <v>709</v>
      </c>
      <c r="D32" s="48"/>
      <c r="E32" s="46" t="s">
        <v>256</v>
      </c>
      <c r="F32" s="46" t="s">
        <v>1623</v>
      </c>
    </row>
    <row r="33" spans="1:6">
      <c r="A33" s="46" t="s">
        <v>1450</v>
      </c>
      <c r="B33" s="46" t="s">
        <v>1561</v>
      </c>
      <c r="C33" s="50" t="s">
        <v>605</v>
      </c>
      <c r="D33" s="48"/>
      <c r="E33" s="46" t="s">
        <v>1654</v>
      </c>
      <c r="F33" s="46" t="s">
        <v>2079</v>
      </c>
    </row>
    <row r="34" spans="1:6">
      <c r="A34" s="46" t="s">
        <v>1643</v>
      </c>
      <c r="B34" s="46" t="s">
        <v>2048</v>
      </c>
      <c r="C34" s="50" t="s">
        <v>632</v>
      </c>
      <c r="D34" s="48"/>
      <c r="E34" s="46" t="s">
        <v>577</v>
      </c>
      <c r="F34" s="46" t="s">
        <v>641</v>
      </c>
    </row>
    <row r="35" spans="1:6">
      <c r="A35" s="46" t="s">
        <v>2042</v>
      </c>
      <c r="B35" s="46" t="s">
        <v>1630</v>
      </c>
      <c r="C35" s="50" t="s">
        <v>638</v>
      </c>
      <c r="D35" s="48"/>
      <c r="E35" s="46" t="s">
        <v>613</v>
      </c>
      <c r="F35" s="46" t="s">
        <v>1561</v>
      </c>
    </row>
    <row r="36" spans="1:6">
      <c r="A36" s="46" t="s">
        <v>98</v>
      </c>
      <c r="B36" s="46" t="s">
        <v>212</v>
      </c>
      <c r="C36" s="50" t="s">
        <v>644</v>
      </c>
      <c r="D36" s="48"/>
      <c r="E36" s="46" t="s">
        <v>706</v>
      </c>
      <c r="F36" s="46" t="s">
        <v>1558</v>
      </c>
    </row>
    <row r="37" spans="1:6">
      <c r="A37" s="45" t="s">
        <v>2080</v>
      </c>
      <c r="B37" s="45" t="s">
        <v>2081</v>
      </c>
      <c r="C37" s="46" t="s">
        <v>624</v>
      </c>
      <c r="D37" s="48"/>
      <c r="E37" s="46" t="s">
        <v>604</v>
      </c>
      <c r="F37" s="46" t="s">
        <v>2048</v>
      </c>
    </row>
    <row r="38" spans="1:6">
      <c r="A38" s="46" t="s">
        <v>1152</v>
      </c>
      <c r="B38" s="46" t="s">
        <v>1470</v>
      </c>
      <c r="C38" s="50" t="s">
        <v>2062</v>
      </c>
      <c r="D38" s="48"/>
      <c r="E38" s="46" t="s">
        <v>707</v>
      </c>
      <c r="F38" s="46" t="s">
        <v>1630</v>
      </c>
    </row>
    <row r="39" spans="1:6">
      <c r="A39" s="46" t="s">
        <v>592</v>
      </c>
      <c r="B39" s="46" t="s">
        <v>462</v>
      </c>
      <c r="C39" s="48"/>
      <c r="D39" s="48"/>
      <c r="E39" s="46" t="s">
        <v>633</v>
      </c>
      <c r="F39" s="46" t="s">
        <v>212</v>
      </c>
    </row>
    <row r="40" spans="1:6">
      <c r="A40" s="46" t="s">
        <v>641</v>
      </c>
      <c r="B40" s="46" t="s">
        <v>651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1641</v>
      </c>
      <c r="B42" s="46" t="s">
        <v>589</v>
      </c>
      <c r="C42" s="48"/>
      <c r="D42" s="48"/>
      <c r="E42" s="48"/>
      <c r="F42" s="48"/>
    </row>
    <row r="43" spans="1:6">
      <c r="A43" s="46" t="s">
        <v>1558</v>
      </c>
      <c r="B43" s="46" t="s">
        <v>1134</v>
      </c>
      <c r="C43" s="48"/>
      <c r="D43" s="48"/>
      <c r="E43" s="48"/>
      <c r="F43" s="48"/>
    </row>
    <row r="44" spans="1:6">
      <c r="A44" s="46" t="s">
        <v>1630</v>
      </c>
      <c r="B44" s="46" t="s">
        <v>1701</v>
      </c>
      <c r="C44" s="48"/>
      <c r="D44" s="48"/>
      <c r="E44" s="48"/>
      <c r="F44" s="48"/>
    </row>
    <row r="45" spans="1:6">
      <c r="A45" s="46" t="s">
        <v>1759</v>
      </c>
      <c r="B45" s="46" t="s">
        <v>640</v>
      </c>
      <c r="C45" s="48"/>
      <c r="D45" s="48"/>
      <c r="E45" s="48"/>
      <c r="F45" s="48"/>
    </row>
    <row r="46" spans="1:6">
      <c r="A46" s="46" t="s">
        <v>2082</v>
      </c>
      <c r="B46" s="46" t="s">
        <v>2083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B40" sqref="B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1" t="s">
        <v>2170</v>
      </c>
      <c r="C1" s="62" t="s">
        <v>2128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692</v>
      </c>
      <c r="L1" s="61"/>
      <c r="M1" s="64" t="s">
        <v>2128</v>
      </c>
      <c r="N1" s="61" t="s">
        <v>887</v>
      </c>
      <c r="O1" s="61" t="s">
        <v>891</v>
      </c>
      <c r="P1" s="61" t="s">
        <v>1462</v>
      </c>
      <c r="Q1" s="61" t="s">
        <v>642</v>
      </c>
      <c r="R1" s="61" t="s">
        <v>1472</v>
      </c>
      <c r="S1" s="61" t="s">
        <v>1473</v>
      </c>
      <c r="T1" s="61" t="s">
        <v>1479</v>
      </c>
      <c r="U1" s="61" t="s">
        <v>1483</v>
      </c>
    </row>
    <row r="2" spans="1:21">
      <c r="A2" s="61" t="s">
        <v>2171</v>
      </c>
      <c r="B2" t="s">
        <v>477</v>
      </c>
      <c r="C2" s="64">
        <v>0</v>
      </c>
      <c r="D2" s="61" t="s">
        <v>1447</v>
      </c>
      <c r="E2" s="61" t="s">
        <v>77</v>
      </c>
      <c r="F2" s="61" t="s">
        <v>77</v>
      </c>
      <c r="G2" s="61" t="s">
        <v>763</v>
      </c>
      <c r="H2" s="61" t="s">
        <v>543</v>
      </c>
      <c r="I2" s="61" t="s">
        <v>77</v>
      </c>
      <c r="J2" s="61" t="s">
        <v>2307</v>
      </c>
      <c r="K2" s="61" t="s">
        <v>596</v>
      </c>
      <c r="L2" t="s">
        <v>534</v>
      </c>
      <c r="M2" s="64">
        <v>1</v>
      </c>
      <c r="N2" s="61" t="s">
        <v>1447</v>
      </c>
      <c r="O2" s="61" t="s">
        <v>77</v>
      </c>
      <c r="P2" s="61" t="s">
        <v>77</v>
      </c>
      <c r="Q2" s="61" t="s">
        <v>763</v>
      </c>
      <c r="R2" s="61" t="s">
        <v>692</v>
      </c>
      <c r="S2" s="61" t="s">
        <v>77</v>
      </c>
      <c r="T2" s="61" t="s">
        <v>678</v>
      </c>
      <c r="U2" s="61" t="s">
        <v>57</v>
      </c>
    </row>
    <row r="3" spans="1:21">
      <c r="A3" s="61" t="s">
        <v>2172</v>
      </c>
      <c r="B3" t="s">
        <v>503</v>
      </c>
      <c r="C3" s="64">
        <v>2</v>
      </c>
      <c r="D3" s="61" t="s">
        <v>1447</v>
      </c>
      <c r="E3" s="61" t="s">
        <v>77</v>
      </c>
      <c r="F3" s="61" t="s">
        <v>77</v>
      </c>
      <c r="G3" s="61" t="s">
        <v>763</v>
      </c>
      <c r="H3" s="61" t="s">
        <v>887</v>
      </c>
      <c r="I3" s="61" t="s">
        <v>77</v>
      </c>
      <c r="J3" s="61" t="s">
        <v>2307</v>
      </c>
      <c r="K3" s="61" t="s">
        <v>596</v>
      </c>
      <c r="L3" t="s">
        <v>2050</v>
      </c>
      <c r="M3" s="64">
        <v>3</v>
      </c>
      <c r="N3" s="61" t="s">
        <v>1447</v>
      </c>
      <c r="O3" s="61" t="s">
        <v>77</v>
      </c>
      <c r="P3" s="61" t="s">
        <v>77</v>
      </c>
      <c r="Q3" s="61" t="s">
        <v>763</v>
      </c>
      <c r="R3" s="61" t="s">
        <v>891</v>
      </c>
      <c r="S3" s="61" t="s">
        <v>77</v>
      </c>
      <c r="T3" s="61" t="s">
        <v>678</v>
      </c>
      <c r="U3" s="61" t="s">
        <v>57</v>
      </c>
    </row>
    <row r="4" spans="1:21">
      <c r="A4" s="61" t="s">
        <v>2173</v>
      </c>
      <c r="B4" t="s">
        <v>540</v>
      </c>
      <c r="C4" s="64">
        <v>4</v>
      </c>
      <c r="D4" s="61" t="s">
        <v>1447</v>
      </c>
      <c r="E4" s="61" t="s">
        <v>77</v>
      </c>
      <c r="F4" s="61" t="s">
        <v>77</v>
      </c>
      <c r="G4" s="61" t="s">
        <v>763</v>
      </c>
      <c r="H4" s="61" t="s">
        <v>1462</v>
      </c>
      <c r="I4" s="61" t="s">
        <v>77</v>
      </c>
      <c r="J4" s="61" t="s">
        <v>1463</v>
      </c>
      <c r="K4" s="61" t="s">
        <v>57</v>
      </c>
      <c r="L4" t="s">
        <v>577</v>
      </c>
      <c r="M4" s="64">
        <v>5</v>
      </c>
      <c r="N4" s="61" t="s">
        <v>1447</v>
      </c>
      <c r="O4" s="61" t="s">
        <v>77</v>
      </c>
      <c r="P4" s="61" t="s">
        <v>77</v>
      </c>
      <c r="Q4" s="61" t="s">
        <v>763</v>
      </c>
      <c r="R4" s="61" t="s">
        <v>642</v>
      </c>
      <c r="S4" s="61" t="s">
        <v>77</v>
      </c>
      <c r="T4" s="61" t="s">
        <v>678</v>
      </c>
      <c r="U4" s="61" t="s">
        <v>57</v>
      </c>
    </row>
    <row r="5" spans="1:21">
      <c r="A5" s="61" t="s">
        <v>2174</v>
      </c>
      <c r="B5" t="s">
        <v>2405</v>
      </c>
      <c r="C5" s="64">
        <v>6</v>
      </c>
      <c r="D5" s="61" t="s">
        <v>1447</v>
      </c>
      <c r="E5" s="61" t="s">
        <v>77</v>
      </c>
      <c r="F5" s="61" t="s">
        <v>77</v>
      </c>
      <c r="G5" s="61" t="s">
        <v>1472</v>
      </c>
      <c r="H5" s="61" t="s">
        <v>1473</v>
      </c>
      <c r="I5" s="61" t="s">
        <v>704</v>
      </c>
      <c r="J5" s="61" t="s">
        <v>678</v>
      </c>
      <c r="K5" s="61" t="s">
        <v>57</v>
      </c>
      <c r="L5" t="s">
        <v>2325</v>
      </c>
      <c r="M5" s="64">
        <v>7</v>
      </c>
      <c r="N5" s="61" t="s">
        <v>1447</v>
      </c>
      <c r="O5" s="61" t="s">
        <v>77</v>
      </c>
      <c r="P5" s="61" t="s">
        <v>77</v>
      </c>
      <c r="Q5" s="61" t="s">
        <v>1472</v>
      </c>
      <c r="R5" s="61" t="s">
        <v>1473</v>
      </c>
      <c r="S5" s="61" t="s">
        <v>1476</v>
      </c>
      <c r="T5" s="61" t="s">
        <v>2307</v>
      </c>
      <c r="U5" s="61" t="s">
        <v>57</v>
      </c>
    </row>
    <row r="6" spans="1:21">
      <c r="A6" s="61" t="s">
        <v>2175</v>
      </c>
      <c r="B6" t="s">
        <v>589</v>
      </c>
      <c r="C6" s="64">
        <v>8</v>
      </c>
      <c r="D6" s="61" t="s">
        <v>1447</v>
      </c>
      <c r="E6" s="61" t="s">
        <v>77</v>
      </c>
      <c r="F6" s="61" t="s">
        <v>77</v>
      </c>
      <c r="G6" s="61" t="s">
        <v>1472</v>
      </c>
      <c r="H6" s="61" t="s">
        <v>1479</v>
      </c>
      <c r="I6" s="61" t="s">
        <v>691</v>
      </c>
      <c r="J6" s="61" t="s">
        <v>678</v>
      </c>
      <c r="K6" s="61" t="s">
        <v>57</v>
      </c>
      <c r="L6" t="s">
        <v>588</v>
      </c>
      <c r="M6" s="64">
        <v>9</v>
      </c>
      <c r="N6" s="61" t="s">
        <v>1447</v>
      </c>
      <c r="O6" s="61" t="s">
        <v>77</v>
      </c>
      <c r="P6" s="61" t="s">
        <v>77</v>
      </c>
      <c r="Q6" s="61" t="s">
        <v>1472</v>
      </c>
      <c r="R6" s="61" t="s">
        <v>1483</v>
      </c>
      <c r="S6" s="61" t="s">
        <v>2167</v>
      </c>
      <c r="T6" s="61" t="s">
        <v>1484</v>
      </c>
      <c r="U6" s="61" t="s">
        <v>57</v>
      </c>
    </row>
    <row r="7" spans="1:21">
      <c r="A7" s="61" t="s">
        <v>2176</v>
      </c>
      <c r="B7" t="s">
        <v>583</v>
      </c>
      <c r="C7" s="64">
        <v>10</v>
      </c>
      <c r="D7" s="61" t="s">
        <v>1447</v>
      </c>
      <c r="E7" s="61" t="s">
        <v>77</v>
      </c>
      <c r="F7" s="61" t="s">
        <v>77</v>
      </c>
      <c r="G7" s="61" t="s">
        <v>1462</v>
      </c>
      <c r="H7" s="61" t="s">
        <v>1472</v>
      </c>
      <c r="I7" s="61" t="s">
        <v>458</v>
      </c>
      <c r="J7" s="61" t="s">
        <v>1488</v>
      </c>
      <c r="K7" s="61" t="s">
        <v>57</v>
      </c>
      <c r="L7" t="s">
        <v>541</v>
      </c>
      <c r="M7" s="64">
        <v>11</v>
      </c>
      <c r="N7" s="61" t="s">
        <v>1447</v>
      </c>
      <c r="O7" s="61" t="s">
        <v>77</v>
      </c>
      <c r="P7" s="61" t="s">
        <v>77</v>
      </c>
      <c r="Q7" s="61" t="s">
        <v>1462</v>
      </c>
      <c r="R7" s="61" t="s">
        <v>1472</v>
      </c>
      <c r="S7" s="61" t="s">
        <v>710</v>
      </c>
      <c r="T7" s="61" t="s">
        <v>1492</v>
      </c>
      <c r="U7" s="61" t="s">
        <v>57</v>
      </c>
    </row>
    <row r="8" spans="1:21">
      <c r="A8" s="61" t="s">
        <v>2177</v>
      </c>
      <c r="B8" t="s">
        <v>2068</v>
      </c>
      <c r="C8" s="64">
        <v>12</v>
      </c>
      <c r="D8" s="61" t="s">
        <v>1447</v>
      </c>
      <c r="E8" s="61" t="s">
        <v>77</v>
      </c>
      <c r="F8" s="61" t="s">
        <v>77</v>
      </c>
      <c r="G8" s="61" t="s">
        <v>1462</v>
      </c>
      <c r="H8" s="61" t="s">
        <v>1472</v>
      </c>
      <c r="I8" s="61" t="s">
        <v>57</v>
      </c>
      <c r="J8" s="61" t="s">
        <v>1495</v>
      </c>
      <c r="K8" s="61" t="s">
        <v>596</v>
      </c>
      <c r="L8" t="s">
        <v>590</v>
      </c>
      <c r="M8" s="64">
        <v>13</v>
      </c>
      <c r="N8" s="61" t="s">
        <v>1447</v>
      </c>
      <c r="O8" s="61" t="s">
        <v>887</v>
      </c>
      <c r="P8" s="61" t="s">
        <v>77</v>
      </c>
      <c r="Q8" s="61" t="s">
        <v>763</v>
      </c>
      <c r="R8" s="61" t="s">
        <v>1479</v>
      </c>
      <c r="S8" s="61" t="s">
        <v>717</v>
      </c>
      <c r="T8" s="61" t="s">
        <v>678</v>
      </c>
      <c r="U8" s="61" t="s">
        <v>57</v>
      </c>
    </row>
    <row r="9" spans="1:21">
      <c r="A9" s="61" t="s">
        <v>2178</v>
      </c>
      <c r="B9" t="s">
        <v>2406</v>
      </c>
      <c r="C9" s="64">
        <v>14</v>
      </c>
      <c r="D9" s="61" t="s">
        <v>1447</v>
      </c>
      <c r="E9" s="61" t="s">
        <v>36</v>
      </c>
      <c r="F9" s="61" t="s">
        <v>77</v>
      </c>
      <c r="G9" s="61" t="s">
        <v>763</v>
      </c>
      <c r="H9" s="61" t="s">
        <v>1472</v>
      </c>
      <c r="I9" s="61" t="s">
        <v>77</v>
      </c>
      <c r="J9" s="61" t="s">
        <v>2307</v>
      </c>
      <c r="K9" s="61" t="s">
        <v>596</v>
      </c>
      <c r="L9" t="s">
        <v>1506</v>
      </c>
      <c r="M9" s="64">
        <v>15</v>
      </c>
      <c r="N9" s="61" t="s">
        <v>1447</v>
      </c>
      <c r="O9" s="61" t="s">
        <v>77</v>
      </c>
      <c r="P9" s="61" t="s">
        <v>77</v>
      </c>
      <c r="Q9" s="61" t="s">
        <v>1479</v>
      </c>
      <c r="R9" s="61" t="s">
        <v>692</v>
      </c>
      <c r="S9" s="61" t="s">
        <v>77</v>
      </c>
      <c r="T9" s="61" t="s">
        <v>1508</v>
      </c>
      <c r="U9" s="61" t="s">
        <v>1509</v>
      </c>
    </row>
    <row r="10" spans="1:21">
      <c r="A10" s="61" t="s">
        <v>2219</v>
      </c>
      <c r="B10" t="s">
        <v>975</v>
      </c>
      <c r="C10" s="64">
        <v>16</v>
      </c>
      <c r="D10" s="61" t="s">
        <v>1447</v>
      </c>
      <c r="E10" s="61" t="s">
        <v>77</v>
      </c>
      <c r="F10" s="61" t="s">
        <v>77</v>
      </c>
      <c r="G10" s="61" t="s">
        <v>1479</v>
      </c>
      <c r="H10" s="61" t="s">
        <v>891</v>
      </c>
      <c r="I10" s="61" t="s">
        <v>77</v>
      </c>
      <c r="J10" s="61" t="s">
        <v>1508</v>
      </c>
      <c r="K10" s="61" t="s">
        <v>1509</v>
      </c>
      <c r="L10" t="s">
        <v>778</v>
      </c>
      <c r="M10" s="64">
        <v>17</v>
      </c>
      <c r="N10" s="61" t="s">
        <v>1447</v>
      </c>
      <c r="O10" s="61" t="s">
        <v>77</v>
      </c>
      <c r="P10" s="61" t="s">
        <v>77</v>
      </c>
      <c r="Q10" s="61" t="s">
        <v>1479</v>
      </c>
      <c r="R10" s="61" t="s">
        <v>1473</v>
      </c>
      <c r="S10" s="61" t="s">
        <v>77</v>
      </c>
      <c r="T10" s="61" t="s">
        <v>1508</v>
      </c>
      <c r="U10" s="61" t="s">
        <v>1509</v>
      </c>
    </row>
    <row r="11" spans="1:21">
      <c r="A11" s="61" t="s">
        <v>2220</v>
      </c>
      <c r="B11" t="s">
        <v>2425</v>
      </c>
      <c r="C11" s="64">
        <v>18</v>
      </c>
      <c r="D11" s="61" t="s">
        <v>1447</v>
      </c>
      <c r="E11" s="61" t="s">
        <v>77</v>
      </c>
      <c r="F11" s="61" t="s">
        <v>77</v>
      </c>
      <c r="G11" s="61" t="s">
        <v>1473</v>
      </c>
      <c r="H11" s="61" t="s">
        <v>543</v>
      </c>
      <c r="I11" s="61" t="s">
        <v>2167</v>
      </c>
      <c r="J11" s="61" t="s">
        <v>1520</v>
      </c>
      <c r="K11" s="61" t="s">
        <v>57</v>
      </c>
      <c r="L11" t="s">
        <v>2343</v>
      </c>
      <c r="M11" s="64">
        <v>19</v>
      </c>
      <c r="N11" s="61" t="s">
        <v>1447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756</v>
      </c>
      <c r="U11" s="61" t="s">
        <v>57</v>
      </c>
    </row>
    <row r="12" spans="1:21">
      <c r="A12" s="61" t="s">
        <v>2221</v>
      </c>
      <c r="B12" t="s">
        <v>2426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887</v>
      </c>
      <c r="H12" s="61" t="s">
        <v>215</v>
      </c>
      <c r="I12" s="61" t="s">
        <v>77</v>
      </c>
      <c r="J12" s="61" t="s">
        <v>756</v>
      </c>
      <c r="K12" s="61" t="s">
        <v>57</v>
      </c>
      <c r="L12" t="s">
        <v>744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1462</v>
      </c>
      <c r="S12" s="61" t="s">
        <v>771</v>
      </c>
      <c r="T12" s="61" t="s">
        <v>1528</v>
      </c>
      <c r="U12" s="61" t="s">
        <v>216</v>
      </c>
    </row>
    <row r="13" spans="1:21">
      <c r="A13" s="61" t="s">
        <v>2222</v>
      </c>
      <c r="B13" t="s">
        <v>2072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710</v>
      </c>
      <c r="I13" s="61" t="s">
        <v>2308</v>
      </c>
      <c r="J13" s="61" t="s">
        <v>1528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887</v>
      </c>
      <c r="P13" s="61" t="s">
        <v>77</v>
      </c>
      <c r="Q13" s="61" t="s">
        <v>543</v>
      </c>
      <c r="R13" s="61" t="s">
        <v>77</v>
      </c>
      <c r="S13" s="61" t="s">
        <v>771</v>
      </c>
      <c r="T13" s="61" t="s">
        <v>458</v>
      </c>
      <c r="U13" s="61" t="s">
        <v>887</v>
      </c>
    </row>
    <row r="14" spans="1:21">
      <c r="A14" s="61" t="s">
        <v>2223</v>
      </c>
      <c r="B14" t="s">
        <v>2045</v>
      </c>
      <c r="C14" s="64">
        <v>24</v>
      </c>
      <c r="D14" s="61" t="s">
        <v>163</v>
      </c>
      <c r="E14" s="61" t="s">
        <v>887</v>
      </c>
      <c r="F14" s="61" t="s">
        <v>77</v>
      </c>
      <c r="G14" s="61" t="s">
        <v>543</v>
      </c>
      <c r="H14" s="61" t="s">
        <v>77</v>
      </c>
      <c r="I14" s="61" t="s">
        <v>1540</v>
      </c>
      <c r="J14" s="61" t="s">
        <v>458</v>
      </c>
      <c r="K14" s="61" t="s">
        <v>887</v>
      </c>
      <c r="L14" t="s">
        <v>578</v>
      </c>
      <c r="M14" s="64">
        <v>25</v>
      </c>
      <c r="N14" s="61" t="s">
        <v>163</v>
      </c>
      <c r="O14" s="61" t="s">
        <v>887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887</v>
      </c>
    </row>
    <row r="15" spans="1:21">
      <c r="A15" s="61" t="s">
        <v>2224</v>
      </c>
      <c r="B15" t="s">
        <v>584</v>
      </c>
      <c r="C15" s="64">
        <v>26</v>
      </c>
      <c r="D15" s="61" t="s">
        <v>163</v>
      </c>
      <c r="E15" s="61" t="s">
        <v>887</v>
      </c>
      <c r="F15" s="61" t="s">
        <v>77</v>
      </c>
      <c r="G15" s="61" t="s">
        <v>692</v>
      </c>
      <c r="H15" s="61" t="s">
        <v>710</v>
      </c>
      <c r="I15" s="61" t="s">
        <v>717</v>
      </c>
      <c r="J15" s="61" t="s">
        <v>458</v>
      </c>
      <c r="K15" s="61" t="s">
        <v>887</v>
      </c>
      <c r="L15" t="s">
        <v>585</v>
      </c>
      <c r="M15" s="64">
        <v>27</v>
      </c>
      <c r="N15" s="61" t="s">
        <v>163</v>
      </c>
      <c r="O15" s="61" t="s">
        <v>887</v>
      </c>
      <c r="P15" s="61" t="s">
        <v>77</v>
      </c>
      <c r="Q15" s="61" t="s">
        <v>692</v>
      </c>
      <c r="R15" s="61" t="s">
        <v>458</v>
      </c>
      <c r="S15" s="61" t="s">
        <v>717</v>
      </c>
      <c r="T15" s="61" t="s">
        <v>458</v>
      </c>
      <c r="U15" s="61" t="s">
        <v>887</v>
      </c>
    </row>
    <row r="16" spans="1:21">
      <c r="A16" s="61" t="s">
        <v>2225</v>
      </c>
      <c r="B16" t="s">
        <v>591</v>
      </c>
      <c r="C16" s="64">
        <v>28</v>
      </c>
      <c r="D16" s="61" t="s">
        <v>163</v>
      </c>
      <c r="E16" s="61" t="s">
        <v>887</v>
      </c>
      <c r="F16" s="61" t="s">
        <v>77</v>
      </c>
      <c r="G16" s="61" t="s">
        <v>692</v>
      </c>
      <c r="H16" s="61" t="s">
        <v>1552</v>
      </c>
      <c r="I16" s="61" t="s">
        <v>27</v>
      </c>
      <c r="J16" s="61" t="s">
        <v>458</v>
      </c>
      <c r="K16" s="61" t="s">
        <v>887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1556</v>
      </c>
      <c r="U16" s="61" t="s">
        <v>1327</v>
      </c>
    </row>
    <row r="17" spans="1:21">
      <c r="A17" s="61" t="s">
        <v>2226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2309</v>
      </c>
      <c r="I17" s="61" t="s">
        <v>771</v>
      </c>
      <c r="J17" s="61" t="s">
        <v>1556</v>
      </c>
      <c r="K17" s="61" t="s">
        <v>1327</v>
      </c>
      <c r="L17" t="s">
        <v>2326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1563</v>
      </c>
      <c r="S17" s="61" t="s">
        <v>77</v>
      </c>
      <c r="T17" s="61" t="s">
        <v>1556</v>
      </c>
      <c r="U17" s="61" t="s">
        <v>1327</v>
      </c>
    </row>
    <row r="18" spans="1:21">
      <c r="A18" s="61" t="s">
        <v>2227</v>
      </c>
      <c r="B18" t="s">
        <v>1565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1566</v>
      </c>
      <c r="I18" s="61" t="s">
        <v>77</v>
      </c>
      <c r="J18" s="61" t="s">
        <v>1556</v>
      </c>
      <c r="K18" s="61" t="s">
        <v>1327</v>
      </c>
      <c r="L18" t="s">
        <v>619</v>
      </c>
      <c r="M18" s="64">
        <v>33</v>
      </c>
      <c r="N18" s="61" t="s">
        <v>1447</v>
      </c>
      <c r="O18" s="61" t="s">
        <v>77</v>
      </c>
      <c r="P18" s="61" t="s">
        <v>77</v>
      </c>
      <c r="Q18" s="61" t="s">
        <v>763</v>
      </c>
      <c r="R18" s="61" t="s">
        <v>1462</v>
      </c>
      <c r="S18" s="61" t="s">
        <v>77</v>
      </c>
      <c r="T18" s="61" t="s">
        <v>1568</v>
      </c>
      <c r="U18" s="61" t="s">
        <v>444</v>
      </c>
    </row>
    <row r="19" spans="1:21">
      <c r="A19" s="61" t="s">
        <v>2228</v>
      </c>
      <c r="B19" t="s">
        <v>2407</v>
      </c>
      <c r="C19" s="64">
        <v>34</v>
      </c>
      <c r="D19" s="61" t="s">
        <v>1447</v>
      </c>
      <c r="E19" s="61" t="s">
        <v>77</v>
      </c>
      <c r="F19" s="61" t="s">
        <v>458</v>
      </c>
      <c r="G19" s="61" t="s">
        <v>36</v>
      </c>
      <c r="H19" s="61" t="s">
        <v>1483</v>
      </c>
      <c r="I19" s="61" t="s">
        <v>463</v>
      </c>
      <c r="J19" s="61" t="s">
        <v>756</v>
      </c>
      <c r="K19" s="61" t="s">
        <v>57</v>
      </c>
      <c r="L19" t="s">
        <v>713</v>
      </c>
      <c r="M19" s="64">
        <v>35</v>
      </c>
      <c r="N19" s="61" t="s">
        <v>1447</v>
      </c>
      <c r="O19" s="61" t="s">
        <v>77</v>
      </c>
      <c r="P19" s="61" t="s">
        <v>77</v>
      </c>
      <c r="Q19" s="61" t="s">
        <v>199</v>
      </c>
      <c r="R19" s="61" t="s">
        <v>1573</v>
      </c>
      <c r="S19" s="61" t="s">
        <v>2308</v>
      </c>
      <c r="T19" s="61" t="s">
        <v>1528</v>
      </c>
      <c r="U19" s="61" t="s">
        <v>216</v>
      </c>
    </row>
    <row r="20" spans="1:21">
      <c r="A20" s="61" t="s">
        <v>2179</v>
      </c>
      <c r="B20" t="s">
        <v>625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1556</v>
      </c>
      <c r="K20" s="61" t="s">
        <v>1327</v>
      </c>
      <c r="L20" t="s">
        <v>2062</v>
      </c>
      <c r="M20" s="64">
        <v>37</v>
      </c>
      <c r="N20" s="61" t="s">
        <v>1447</v>
      </c>
      <c r="O20" s="61" t="s">
        <v>77</v>
      </c>
      <c r="P20" s="61" t="s">
        <v>77</v>
      </c>
      <c r="Q20" s="61" t="s">
        <v>1551</v>
      </c>
      <c r="R20" s="61" t="s">
        <v>1473</v>
      </c>
      <c r="S20" s="61" t="s">
        <v>2167</v>
      </c>
      <c r="T20" s="61" t="s">
        <v>1579</v>
      </c>
      <c r="U20" s="61" t="s">
        <v>1462</v>
      </c>
    </row>
    <row r="21" spans="1:21">
      <c r="A21" s="61" t="s">
        <v>2180</v>
      </c>
      <c r="B21" t="s">
        <v>628</v>
      </c>
      <c r="C21" s="64">
        <v>38</v>
      </c>
      <c r="D21" s="61" t="s">
        <v>1447</v>
      </c>
      <c r="E21" s="61" t="s">
        <v>77</v>
      </c>
      <c r="F21" s="61" t="s">
        <v>77</v>
      </c>
      <c r="G21" s="61" t="s">
        <v>1546</v>
      </c>
      <c r="H21" s="61" t="s">
        <v>1462</v>
      </c>
      <c r="I21" s="61" t="s">
        <v>458</v>
      </c>
      <c r="J21" s="61" t="s">
        <v>1581</v>
      </c>
      <c r="K21" s="61" t="s">
        <v>203</v>
      </c>
      <c r="L21" t="s">
        <v>629</v>
      </c>
      <c r="M21" s="64">
        <v>39</v>
      </c>
      <c r="N21" s="61" t="s">
        <v>1447</v>
      </c>
      <c r="O21" s="61" t="s">
        <v>77</v>
      </c>
      <c r="P21" s="61" t="s">
        <v>77</v>
      </c>
      <c r="Q21" s="61" t="s">
        <v>1546</v>
      </c>
      <c r="R21" s="61" t="s">
        <v>1462</v>
      </c>
      <c r="S21" s="61" t="s">
        <v>710</v>
      </c>
      <c r="T21" s="61" t="s">
        <v>485</v>
      </c>
      <c r="U21" s="61" t="s">
        <v>2310</v>
      </c>
    </row>
    <row r="22" spans="1:21">
      <c r="A22" s="61" t="s">
        <v>2181</v>
      </c>
      <c r="B22" t="s">
        <v>632</v>
      </c>
      <c r="C22" s="64">
        <v>40</v>
      </c>
      <c r="D22" s="61" t="s">
        <v>1447</v>
      </c>
      <c r="E22" s="61" t="s">
        <v>77</v>
      </c>
      <c r="F22" s="61" t="s">
        <v>77</v>
      </c>
      <c r="G22" s="61" t="s">
        <v>1546</v>
      </c>
      <c r="H22" s="61" t="s">
        <v>1462</v>
      </c>
      <c r="I22" s="61" t="s">
        <v>57</v>
      </c>
      <c r="J22" s="61" t="s">
        <v>496</v>
      </c>
      <c r="K22" s="61" t="s">
        <v>471</v>
      </c>
      <c r="L22" t="s">
        <v>638</v>
      </c>
      <c r="M22" s="64">
        <v>41</v>
      </c>
      <c r="N22" s="61" t="s">
        <v>1447</v>
      </c>
      <c r="O22" s="61" t="s">
        <v>77</v>
      </c>
      <c r="P22" s="61" t="s">
        <v>77</v>
      </c>
      <c r="Q22" s="61" t="s">
        <v>1546</v>
      </c>
      <c r="R22" s="61" t="s">
        <v>1462</v>
      </c>
      <c r="S22" s="61" t="s">
        <v>36</v>
      </c>
      <c r="T22" s="61" t="s">
        <v>646</v>
      </c>
      <c r="U22" s="61" t="s">
        <v>24</v>
      </c>
    </row>
    <row r="23" spans="1:21">
      <c r="A23" s="61" t="s">
        <v>2182</v>
      </c>
      <c r="B23" t="s">
        <v>624</v>
      </c>
      <c r="C23" s="64">
        <v>42</v>
      </c>
      <c r="D23" s="61" t="s">
        <v>1447</v>
      </c>
      <c r="E23" s="61" t="s">
        <v>77</v>
      </c>
      <c r="F23" s="61" t="s">
        <v>77</v>
      </c>
      <c r="G23" s="61" t="s">
        <v>1549</v>
      </c>
      <c r="H23" s="61" t="s">
        <v>128</v>
      </c>
      <c r="I23" s="61" t="s">
        <v>887</v>
      </c>
      <c r="J23" s="61" t="s">
        <v>532</v>
      </c>
      <c r="K23" s="61" t="s">
        <v>704</v>
      </c>
      <c r="L23" t="s">
        <v>633</v>
      </c>
      <c r="M23" s="64">
        <v>43</v>
      </c>
      <c r="N23" s="61" t="s">
        <v>1447</v>
      </c>
      <c r="O23" s="61" t="s">
        <v>77</v>
      </c>
      <c r="P23" s="61" t="s">
        <v>77</v>
      </c>
      <c r="Q23" s="61" t="s">
        <v>1549</v>
      </c>
      <c r="R23" s="61" t="s">
        <v>36</v>
      </c>
      <c r="S23" s="61" t="s">
        <v>162</v>
      </c>
      <c r="T23" s="61" t="s">
        <v>599</v>
      </c>
      <c r="U23" s="61" t="s">
        <v>1587</v>
      </c>
    </row>
    <row r="24" spans="1:21">
      <c r="A24" s="61" t="s">
        <v>2229</v>
      </c>
      <c r="B24" t="s">
        <v>635</v>
      </c>
      <c r="C24" s="64">
        <v>44</v>
      </c>
      <c r="D24" s="61" t="s">
        <v>1447</v>
      </c>
      <c r="E24" s="61" t="s">
        <v>77</v>
      </c>
      <c r="F24" s="61" t="s">
        <v>77</v>
      </c>
      <c r="G24" s="61" t="s">
        <v>1549</v>
      </c>
      <c r="H24" s="61" t="s">
        <v>458</v>
      </c>
      <c r="I24" s="61" t="s">
        <v>887</v>
      </c>
      <c r="J24" s="61" t="s">
        <v>622</v>
      </c>
      <c r="K24" s="61" t="s">
        <v>1587</v>
      </c>
      <c r="L24" t="s">
        <v>634</v>
      </c>
      <c r="M24" s="64">
        <v>45</v>
      </c>
      <c r="N24" s="61" t="s">
        <v>763</v>
      </c>
      <c r="O24" s="61" t="s">
        <v>77</v>
      </c>
      <c r="P24" s="61" t="s">
        <v>77</v>
      </c>
      <c r="Q24" s="61" t="s">
        <v>112</v>
      </c>
      <c r="R24" s="61" t="s">
        <v>887</v>
      </c>
      <c r="S24" s="61" t="s">
        <v>458</v>
      </c>
      <c r="T24" s="61" t="s">
        <v>1596</v>
      </c>
      <c r="U24" s="61" t="s">
        <v>203</v>
      </c>
    </row>
    <row r="25" spans="1:21">
      <c r="A25" s="61" t="s">
        <v>2183</v>
      </c>
      <c r="B25" t="s">
        <v>639</v>
      </c>
      <c r="C25" s="64">
        <v>46</v>
      </c>
      <c r="D25" s="61" t="s">
        <v>763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887</v>
      </c>
      <c r="J25" s="61" t="s">
        <v>1599</v>
      </c>
      <c r="K25" s="61" t="s">
        <v>1587</v>
      </c>
      <c r="L25" t="s">
        <v>641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891</v>
      </c>
      <c r="R25" s="61" t="s">
        <v>162</v>
      </c>
      <c r="S25" s="61" t="s">
        <v>77</v>
      </c>
      <c r="T25" s="61" t="s">
        <v>1601</v>
      </c>
      <c r="U25" s="61" t="s">
        <v>1327</v>
      </c>
    </row>
    <row r="26" spans="1:21">
      <c r="A26" s="61" t="s">
        <v>2230</v>
      </c>
      <c r="B26" t="s">
        <v>640</v>
      </c>
      <c r="C26" s="64">
        <v>48</v>
      </c>
      <c r="D26" s="61" t="s">
        <v>763</v>
      </c>
      <c r="E26" s="61" t="s">
        <v>77</v>
      </c>
      <c r="F26" s="61" t="s">
        <v>77</v>
      </c>
      <c r="G26" s="61" t="s">
        <v>112</v>
      </c>
      <c r="H26" s="61" t="s">
        <v>1473</v>
      </c>
      <c r="I26" s="61" t="s">
        <v>77</v>
      </c>
      <c r="J26" s="61" t="s">
        <v>1479</v>
      </c>
      <c r="K26" s="61" t="s">
        <v>2311</v>
      </c>
      <c r="L26" t="s">
        <v>695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2231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2058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887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2232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2312</v>
      </c>
      <c r="G28" s="61" t="s">
        <v>77</v>
      </c>
      <c r="H28" s="61" t="s">
        <v>215</v>
      </c>
      <c r="I28" s="61" t="s">
        <v>887</v>
      </c>
      <c r="J28" s="61" t="s">
        <v>458</v>
      </c>
      <c r="K28" s="61" t="s">
        <v>77</v>
      </c>
      <c r="L28" t="s">
        <v>694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2233</v>
      </c>
      <c r="B29" t="s">
        <v>2066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692</v>
      </c>
      <c r="I29" s="61" t="s">
        <v>77</v>
      </c>
      <c r="J29" s="61" t="s">
        <v>458</v>
      </c>
      <c r="K29" s="61" t="s">
        <v>77</v>
      </c>
      <c r="L29" t="s">
        <v>2079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1473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2234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2313</v>
      </c>
      <c r="G30" s="61" t="s">
        <v>77</v>
      </c>
      <c r="H30" s="61" t="s">
        <v>199</v>
      </c>
      <c r="I30" s="61" t="s">
        <v>1552</v>
      </c>
      <c r="J30" s="61" t="s">
        <v>458</v>
      </c>
      <c r="K30" s="61" t="s">
        <v>77</v>
      </c>
      <c r="L30" t="s">
        <v>2327</v>
      </c>
      <c r="M30" s="64">
        <v>57</v>
      </c>
      <c r="N30" s="61" t="s">
        <v>77</v>
      </c>
      <c r="O30" s="61" t="s">
        <v>77</v>
      </c>
      <c r="P30" s="61" t="s">
        <v>2313</v>
      </c>
      <c r="Q30" s="61" t="s">
        <v>77</v>
      </c>
      <c r="R30" s="61" t="s">
        <v>1562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2235</v>
      </c>
      <c r="B31" t="s">
        <v>696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2043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2236</v>
      </c>
      <c r="B32" t="s">
        <v>2067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2049</v>
      </c>
      <c r="M32" s="64">
        <v>61</v>
      </c>
      <c r="N32" s="61" t="s">
        <v>77</v>
      </c>
      <c r="O32" s="61" t="s">
        <v>77</v>
      </c>
      <c r="P32" s="61" t="s">
        <v>1619</v>
      </c>
      <c r="Q32" s="61" t="s">
        <v>77</v>
      </c>
      <c r="R32" s="61" t="s">
        <v>543</v>
      </c>
      <c r="S32" s="61" t="s">
        <v>1520</v>
      </c>
      <c r="T32" s="61" t="s">
        <v>458</v>
      </c>
      <c r="U32" s="61" t="s">
        <v>77</v>
      </c>
    </row>
    <row r="33" spans="1:21">
      <c r="A33" s="61" t="s">
        <v>2237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2314</v>
      </c>
      <c r="G33" s="61" t="s">
        <v>77</v>
      </c>
      <c r="H33" s="61" t="s">
        <v>1462</v>
      </c>
      <c r="I33" s="61" t="s">
        <v>35</v>
      </c>
      <c r="J33" s="61" t="s">
        <v>458</v>
      </c>
      <c r="K33" s="61" t="s">
        <v>77</v>
      </c>
      <c r="L33" t="s">
        <v>2328</v>
      </c>
      <c r="M33" s="64">
        <v>63</v>
      </c>
      <c r="N33" s="61" t="s">
        <v>77</v>
      </c>
      <c r="O33" s="61" t="s">
        <v>77</v>
      </c>
      <c r="P33" s="61" t="s">
        <v>1573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2238</v>
      </c>
      <c r="B34" t="s">
        <v>2408</v>
      </c>
      <c r="C34" s="64">
        <v>64</v>
      </c>
      <c r="D34" s="61" t="s">
        <v>77</v>
      </c>
      <c r="E34" s="61" t="s">
        <v>77</v>
      </c>
      <c r="F34" s="61" t="s">
        <v>1573</v>
      </c>
      <c r="G34" s="61" t="s">
        <v>77</v>
      </c>
      <c r="H34" s="61" t="s">
        <v>543</v>
      </c>
      <c r="I34" s="61" t="s">
        <v>1587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1628</v>
      </c>
      <c r="U34" s="61" t="s">
        <v>1327</v>
      </c>
    </row>
    <row r="35" spans="1:21">
      <c r="A35" s="61" t="s">
        <v>2239</v>
      </c>
      <c r="B35" t="s">
        <v>2409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1631</v>
      </c>
      <c r="I35" s="61" t="s">
        <v>77</v>
      </c>
      <c r="J35" s="61" t="s">
        <v>458</v>
      </c>
      <c r="K35" s="61" t="s">
        <v>1327</v>
      </c>
      <c r="L35" t="s">
        <v>2329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692</v>
      </c>
      <c r="R35" s="61" t="s">
        <v>77</v>
      </c>
      <c r="S35" s="61" t="s">
        <v>77</v>
      </c>
      <c r="T35" s="61" t="s">
        <v>458</v>
      </c>
      <c r="U35" s="61" t="s">
        <v>1327</v>
      </c>
    </row>
    <row r="36" spans="1:21">
      <c r="A36" s="61" t="s">
        <v>2184</v>
      </c>
      <c r="B36" t="s">
        <v>2410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692</v>
      </c>
      <c r="H36" s="61" t="s">
        <v>128</v>
      </c>
      <c r="I36" s="61" t="s">
        <v>77</v>
      </c>
      <c r="J36" s="61" t="s">
        <v>458</v>
      </c>
      <c r="K36" s="61" t="s">
        <v>1327</v>
      </c>
      <c r="L36" t="s">
        <v>2330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692</v>
      </c>
      <c r="R36" s="61" t="s">
        <v>35</v>
      </c>
      <c r="S36" s="61" t="s">
        <v>77</v>
      </c>
      <c r="T36" s="61" t="s">
        <v>458</v>
      </c>
      <c r="U36" s="61" t="s">
        <v>1327</v>
      </c>
    </row>
    <row r="37" spans="1:21">
      <c r="A37" s="61" t="s">
        <v>2185</v>
      </c>
      <c r="B37" t="s">
        <v>1153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887</v>
      </c>
      <c r="H37" s="61" t="s">
        <v>77</v>
      </c>
      <c r="I37" s="61" t="s">
        <v>77</v>
      </c>
      <c r="J37" s="61" t="s">
        <v>458</v>
      </c>
      <c r="K37" s="61" t="s">
        <v>1327</v>
      </c>
      <c r="L37" t="s">
        <v>2331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1327</v>
      </c>
    </row>
    <row r="38" spans="1:21">
      <c r="A38" s="61" t="s">
        <v>2186</v>
      </c>
      <c r="B38" t="s">
        <v>1643</v>
      </c>
      <c r="C38" s="64">
        <v>72</v>
      </c>
      <c r="D38" s="61" t="s">
        <v>1447</v>
      </c>
      <c r="E38" s="61" t="s">
        <v>77</v>
      </c>
      <c r="F38" s="61" t="s">
        <v>77</v>
      </c>
      <c r="G38" s="61" t="s">
        <v>471</v>
      </c>
      <c r="H38" s="61" t="s">
        <v>692</v>
      </c>
      <c r="I38" s="61" t="s">
        <v>771</v>
      </c>
      <c r="J38" s="61" t="s">
        <v>2168</v>
      </c>
      <c r="K38" s="61" t="s">
        <v>181</v>
      </c>
      <c r="L38" t="s">
        <v>561</v>
      </c>
      <c r="M38" s="64">
        <v>73</v>
      </c>
      <c r="N38" s="61" t="s">
        <v>1447</v>
      </c>
      <c r="O38" s="61" t="s">
        <v>77</v>
      </c>
      <c r="P38" s="61" t="s">
        <v>77</v>
      </c>
      <c r="Q38" s="61" t="s">
        <v>471</v>
      </c>
      <c r="R38" s="61" t="s">
        <v>1462</v>
      </c>
      <c r="S38" s="61" t="s">
        <v>771</v>
      </c>
      <c r="T38" s="61" t="s">
        <v>1645</v>
      </c>
      <c r="U38" s="61" t="s">
        <v>181</v>
      </c>
    </row>
    <row r="39" spans="1:21">
      <c r="A39" s="61" t="s">
        <v>2187</v>
      </c>
      <c r="B39" t="s">
        <v>559</v>
      </c>
      <c r="C39" s="64">
        <v>74</v>
      </c>
      <c r="D39" s="61" t="s">
        <v>1447</v>
      </c>
      <c r="E39" s="61" t="s">
        <v>77</v>
      </c>
      <c r="F39" s="61" t="s">
        <v>77</v>
      </c>
      <c r="G39" s="61" t="s">
        <v>145</v>
      </c>
      <c r="H39" s="61" t="s">
        <v>771</v>
      </c>
      <c r="I39" s="61" t="s">
        <v>1462</v>
      </c>
      <c r="J39" s="61" t="s">
        <v>2315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887</v>
      </c>
      <c r="R39" s="61" t="s">
        <v>215</v>
      </c>
      <c r="S39" s="61" t="s">
        <v>77</v>
      </c>
      <c r="T39" s="61" t="s">
        <v>2167</v>
      </c>
      <c r="U39" s="61" t="s">
        <v>333</v>
      </c>
    </row>
    <row r="40" spans="1:21">
      <c r="A40" s="61" t="s">
        <v>2240</v>
      </c>
      <c r="B40" t="s">
        <v>1649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1595</v>
      </c>
      <c r="J40" s="61" t="s">
        <v>2314</v>
      </c>
      <c r="K40" s="61" t="s">
        <v>543</v>
      </c>
      <c r="L40" t="s">
        <v>603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2308</v>
      </c>
      <c r="T40" s="61" t="s">
        <v>2314</v>
      </c>
      <c r="U40" s="61" t="s">
        <v>543</v>
      </c>
    </row>
    <row r="41" spans="1:21">
      <c r="A41" s="61" t="s">
        <v>2188</v>
      </c>
      <c r="B41" t="s">
        <v>2411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2309</v>
      </c>
      <c r="J41" s="61" t="s">
        <v>2314</v>
      </c>
      <c r="K41" s="61" t="s">
        <v>543</v>
      </c>
      <c r="L41" t="s">
        <v>2332</v>
      </c>
      <c r="M41" s="64">
        <v>79</v>
      </c>
      <c r="N41" s="61" t="s">
        <v>1447</v>
      </c>
      <c r="O41" s="61" t="s">
        <v>77</v>
      </c>
      <c r="P41" s="61" t="s">
        <v>458</v>
      </c>
      <c r="Q41" s="61" t="s">
        <v>1555</v>
      </c>
      <c r="R41" s="61" t="s">
        <v>162</v>
      </c>
      <c r="S41" s="61" t="s">
        <v>27</v>
      </c>
      <c r="T41" s="61" t="s">
        <v>2167</v>
      </c>
      <c r="U41" s="61" t="s">
        <v>333</v>
      </c>
    </row>
    <row r="42" spans="1:21">
      <c r="A42" s="61" t="s">
        <v>2241</v>
      </c>
      <c r="B42" t="s">
        <v>2412</v>
      </c>
      <c r="C42" s="64">
        <v>80</v>
      </c>
      <c r="D42" s="61" t="s">
        <v>1447</v>
      </c>
      <c r="E42" s="61" t="s">
        <v>77</v>
      </c>
      <c r="F42" s="61" t="s">
        <v>458</v>
      </c>
      <c r="G42" s="61" t="s">
        <v>1555</v>
      </c>
      <c r="H42" s="61" t="s">
        <v>521</v>
      </c>
      <c r="I42" s="61" t="s">
        <v>27</v>
      </c>
      <c r="J42" s="61" t="s">
        <v>1663</v>
      </c>
      <c r="K42" s="61" t="s">
        <v>333</v>
      </c>
      <c r="L42" t="s">
        <v>2333</v>
      </c>
      <c r="M42" s="64">
        <v>81</v>
      </c>
      <c r="N42" s="61" t="s">
        <v>1447</v>
      </c>
      <c r="O42" s="61" t="s">
        <v>77</v>
      </c>
      <c r="P42" s="61" t="s">
        <v>458</v>
      </c>
      <c r="Q42" s="61" t="s">
        <v>1555</v>
      </c>
      <c r="R42" s="61" t="s">
        <v>543</v>
      </c>
      <c r="S42" s="61" t="s">
        <v>27</v>
      </c>
      <c r="T42" s="61" t="s">
        <v>1666</v>
      </c>
      <c r="U42" s="61" t="s">
        <v>333</v>
      </c>
    </row>
    <row r="43" spans="1:21">
      <c r="A43" s="61" t="s">
        <v>2242</v>
      </c>
      <c r="B43" t="s">
        <v>2413</v>
      </c>
      <c r="C43" s="64">
        <v>82</v>
      </c>
      <c r="D43" s="61" t="s">
        <v>1447</v>
      </c>
      <c r="E43" s="61" t="s">
        <v>77</v>
      </c>
      <c r="F43" s="61" t="s">
        <v>458</v>
      </c>
      <c r="G43" s="61" t="s">
        <v>1555</v>
      </c>
      <c r="H43" s="61" t="s">
        <v>692</v>
      </c>
      <c r="I43" s="61" t="s">
        <v>27</v>
      </c>
      <c r="J43" s="61" t="s">
        <v>1663</v>
      </c>
      <c r="K43" s="61" t="s">
        <v>333</v>
      </c>
      <c r="L43" t="s">
        <v>2334</v>
      </c>
      <c r="M43" s="64">
        <v>83</v>
      </c>
      <c r="N43" s="61" t="s">
        <v>1447</v>
      </c>
      <c r="O43" s="61" t="s">
        <v>77</v>
      </c>
      <c r="P43" s="61" t="s">
        <v>458</v>
      </c>
      <c r="Q43" s="61" t="s">
        <v>1555</v>
      </c>
      <c r="R43" s="61" t="s">
        <v>891</v>
      </c>
      <c r="S43" s="61" t="s">
        <v>2316</v>
      </c>
      <c r="T43" s="61" t="s">
        <v>1671</v>
      </c>
      <c r="U43" s="61" t="s">
        <v>333</v>
      </c>
    </row>
    <row r="44" spans="1:21">
      <c r="A44" s="61" t="s">
        <v>2243</v>
      </c>
      <c r="B44" t="s">
        <v>2414</v>
      </c>
      <c r="C44" s="64">
        <v>84</v>
      </c>
      <c r="D44" s="61" t="s">
        <v>1447</v>
      </c>
      <c r="E44" s="61" t="s">
        <v>77</v>
      </c>
      <c r="F44" s="61" t="s">
        <v>458</v>
      </c>
      <c r="G44" s="61" t="s">
        <v>1555</v>
      </c>
      <c r="H44" s="61" t="s">
        <v>1472</v>
      </c>
      <c r="I44" s="61" t="s">
        <v>717</v>
      </c>
      <c r="J44" s="61" t="s">
        <v>692</v>
      </c>
      <c r="K44" s="61" t="s">
        <v>333</v>
      </c>
      <c r="L44" t="s">
        <v>709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1549</v>
      </c>
      <c r="R44" s="61" t="s">
        <v>887</v>
      </c>
      <c r="S44" s="61" t="s">
        <v>887</v>
      </c>
      <c r="T44" s="61" t="s">
        <v>1677</v>
      </c>
      <c r="U44" s="61" t="s">
        <v>704</v>
      </c>
    </row>
    <row r="45" spans="1:21">
      <c r="A45" s="61" t="s">
        <v>2244</v>
      </c>
      <c r="B45" t="s">
        <v>560</v>
      </c>
      <c r="C45" s="64">
        <v>86</v>
      </c>
      <c r="D45" s="61" t="s">
        <v>1447</v>
      </c>
      <c r="E45" s="61" t="s">
        <v>77</v>
      </c>
      <c r="F45" s="61" t="s">
        <v>77</v>
      </c>
      <c r="G45" s="61" t="s">
        <v>1562</v>
      </c>
      <c r="H45" s="61" t="s">
        <v>35</v>
      </c>
      <c r="I45" s="61" t="s">
        <v>887</v>
      </c>
      <c r="J45" s="61" t="s">
        <v>1679</v>
      </c>
      <c r="K45" s="61" t="s">
        <v>543</v>
      </c>
      <c r="L45" t="s">
        <v>681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1462</v>
      </c>
      <c r="T45" s="61" t="s">
        <v>1681</v>
      </c>
      <c r="U45" s="61" t="s">
        <v>1551</v>
      </c>
    </row>
    <row r="46" spans="1:21">
      <c r="A46" s="61" t="s">
        <v>2245</v>
      </c>
      <c r="B46" t="s">
        <v>686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1551</v>
      </c>
      <c r="H46" s="61" t="s">
        <v>1473</v>
      </c>
      <c r="I46" s="61" t="s">
        <v>1683</v>
      </c>
      <c r="J46" s="61" t="s">
        <v>1684</v>
      </c>
      <c r="K46" s="61" t="s">
        <v>1562</v>
      </c>
      <c r="L46" t="s">
        <v>687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1462</v>
      </c>
      <c r="S46" s="61" t="s">
        <v>35</v>
      </c>
      <c r="T46" s="61" t="s">
        <v>1686</v>
      </c>
      <c r="U46" s="61" t="s">
        <v>1562</v>
      </c>
    </row>
    <row r="47" spans="1:21">
      <c r="A47" s="61" t="s">
        <v>2246</v>
      </c>
      <c r="B47" t="s">
        <v>605</v>
      </c>
      <c r="C47" s="64">
        <v>90</v>
      </c>
      <c r="D47" s="61" t="s">
        <v>1447</v>
      </c>
      <c r="E47" s="61" t="s">
        <v>77</v>
      </c>
      <c r="F47" s="61" t="s">
        <v>77</v>
      </c>
      <c r="G47" s="61" t="s">
        <v>199</v>
      </c>
      <c r="H47" s="61" t="s">
        <v>771</v>
      </c>
      <c r="I47" s="61" t="s">
        <v>77</v>
      </c>
      <c r="J47" s="61" t="s">
        <v>2317</v>
      </c>
      <c r="K47" s="61" t="s">
        <v>35</v>
      </c>
      <c r="L47" t="s">
        <v>604</v>
      </c>
      <c r="M47" s="64">
        <v>91</v>
      </c>
      <c r="N47" s="61" t="s">
        <v>1447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2318</v>
      </c>
      <c r="U47" s="61" t="s">
        <v>692</v>
      </c>
    </row>
    <row r="48" spans="1:21">
      <c r="A48" s="61" t="s">
        <v>2247</v>
      </c>
      <c r="B48" t="s">
        <v>2415</v>
      </c>
      <c r="C48" s="64">
        <v>92</v>
      </c>
      <c r="D48" s="61" t="s">
        <v>1447</v>
      </c>
      <c r="E48" s="61" t="s">
        <v>77</v>
      </c>
      <c r="F48" s="61" t="s">
        <v>77</v>
      </c>
      <c r="G48" s="61" t="s">
        <v>199</v>
      </c>
      <c r="H48" s="61" t="s">
        <v>2319</v>
      </c>
      <c r="I48" s="61" t="s">
        <v>77</v>
      </c>
      <c r="J48" s="61" t="s">
        <v>1563</v>
      </c>
      <c r="K48" s="61" t="s">
        <v>692</v>
      </c>
      <c r="L48" t="s">
        <v>614</v>
      </c>
      <c r="M48" s="64">
        <v>93</v>
      </c>
      <c r="N48" s="61" t="s">
        <v>1447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2317</v>
      </c>
      <c r="U48" s="61" t="s">
        <v>35</v>
      </c>
    </row>
    <row r="49" spans="1:21">
      <c r="A49" s="61" t="s">
        <v>2248</v>
      </c>
      <c r="B49" t="s">
        <v>616</v>
      </c>
      <c r="C49" s="64">
        <v>94</v>
      </c>
      <c r="D49" s="61" t="s">
        <v>1447</v>
      </c>
      <c r="E49" s="61" t="s">
        <v>887</v>
      </c>
      <c r="F49" s="61" t="s">
        <v>77</v>
      </c>
      <c r="G49" s="61" t="s">
        <v>199</v>
      </c>
      <c r="H49" s="61" t="s">
        <v>1697</v>
      </c>
      <c r="I49" s="61" t="s">
        <v>463</v>
      </c>
      <c r="J49" s="61" t="s">
        <v>1563</v>
      </c>
      <c r="K49" s="61" t="s">
        <v>692</v>
      </c>
      <c r="L49" t="s">
        <v>609</v>
      </c>
      <c r="M49" s="64">
        <v>95</v>
      </c>
      <c r="N49" s="61" t="s">
        <v>1447</v>
      </c>
      <c r="O49" s="61" t="s">
        <v>77</v>
      </c>
      <c r="P49" s="61" t="s">
        <v>77</v>
      </c>
      <c r="Q49" s="61" t="s">
        <v>199</v>
      </c>
      <c r="R49" s="61" t="s">
        <v>771</v>
      </c>
      <c r="S49" s="61" t="s">
        <v>458</v>
      </c>
      <c r="T49" s="61" t="s">
        <v>1581</v>
      </c>
      <c r="U49" s="61" t="s">
        <v>203</v>
      </c>
    </row>
    <row r="50" spans="1:21">
      <c r="A50" s="61" t="s">
        <v>2249</v>
      </c>
      <c r="B50" t="s">
        <v>615</v>
      </c>
      <c r="C50" s="64">
        <v>96</v>
      </c>
      <c r="D50" s="61" t="s">
        <v>763</v>
      </c>
      <c r="E50" s="61" t="s">
        <v>77</v>
      </c>
      <c r="F50" s="61" t="s">
        <v>77</v>
      </c>
      <c r="G50" s="61" t="s">
        <v>444</v>
      </c>
      <c r="H50" s="61" t="s">
        <v>2308</v>
      </c>
      <c r="I50" s="61" t="s">
        <v>2308</v>
      </c>
      <c r="J50" s="61" t="s">
        <v>1476</v>
      </c>
      <c r="K50" s="61" t="s">
        <v>692</v>
      </c>
      <c r="L50" t="s">
        <v>737</v>
      </c>
      <c r="M50" s="64">
        <v>97</v>
      </c>
      <c r="N50" s="61" t="s">
        <v>763</v>
      </c>
      <c r="O50" s="61" t="s">
        <v>77</v>
      </c>
      <c r="P50" s="61" t="s">
        <v>77</v>
      </c>
      <c r="Q50" s="61" t="s">
        <v>444</v>
      </c>
      <c r="R50" s="61" t="s">
        <v>1573</v>
      </c>
      <c r="S50" s="61" t="s">
        <v>2308</v>
      </c>
      <c r="T50" s="61" t="s">
        <v>1703</v>
      </c>
      <c r="U50" s="61" t="s">
        <v>128</v>
      </c>
    </row>
    <row r="51" spans="1:21">
      <c r="A51" s="61" t="s">
        <v>2250</v>
      </c>
      <c r="B51" t="s">
        <v>2046</v>
      </c>
      <c r="C51" s="64">
        <v>98</v>
      </c>
      <c r="D51" s="61" t="s">
        <v>77</v>
      </c>
      <c r="E51" s="61" t="s">
        <v>77</v>
      </c>
      <c r="F51" s="61" t="s">
        <v>1706</v>
      </c>
      <c r="G51" s="61" t="s">
        <v>77</v>
      </c>
      <c r="H51" s="61" t="s">
        <v>215</v>
      </c>
      <c r="I51" s="61" t="s">
        <v>1520</v>
      </c>
      <c r="J51" s="61" t="s">
        <v>458</v>
      </c>
      <c r="K51" s="61" t="s">
        <v>77</v>
      </c>
      <c r="L51" t="s">
        <v>2044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1473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2189</v>
      </c>
      <c r="B52" t="s">
        <v>610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2335</v>
      </c>
      <c r="M52" s="64">
        <v>101</v>
      </c>
      <c r="N52" s="61" t="s">
        <v>77</v>
      </c>
      <c r="O52" s="61" t="s">
        <v>77</v>
      </c>
      <c r="P52" s="61" t="s">
        <v>1573</v>
      </c>
      <c r="Q52" s="61" t="s">
        <v>77</v>
      </c>
      <c r="R52" s="61" t="s">
        <v>35</v>
      </c>
      <c r="S52" s="61" t="s">
        <v>622</v>
      </c>
      <c r="T52" s="61" t="s">
        <v>458</v>
      </c>
      <c r="U52" s="61" t="s">
        <v>77</v>
      </c>
    </row>
    <row r="53" spans="1:21">
      <c r="A53" s="61" t="s">
        <v>2190</v>
      </c>
      <c r="B53" t="s">
        <v>706</v>
      </c>
      <c r="C53" s="64">
        <v>102</v>
      </c>
      <c r="D53" s="61" t="s">
        <v>1447</v>
      </c>
      <c r="E53" s="61" t="s">
        <v>887</v>
      </c>
      <c r="F53" s="61" t="s">
        <v>77</v>
      </c>
      <c r="G53" s="61" t="s">
        <v>763</v>
      </c>
      <c r="H53" s="61" t="s">
        <v>543</v>
      </c>
      <c r="I53" s="61" t="s">
        <v>77</v>
      </c>
      <c r="J53" s="61" t="s">
        <v>2320</v>
      </c>
      <c r="K53" s="61" t="s">
        <v>1509</v>
      </c>
      <c r="L53" t="s">
        <v>707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1462</v>
      </c>
      <c r="S53" s="61" t="s">
        <v>463</v>
      </c>
      <c r="T53" s="61" t="s">
        <v>2309</v>
      </c>
      <c r="U53" s="61" t="s">
        <v>163</v>
      </c>
    </row>
    <row r="54" spans="1:21">
      <c r="A54" s="61" t="s">
        <v>2191</v>
      </c>
      <c r="B54" t="s">
        <v>708</v>
      </c>
      <c r="C54" s="64">
        <v>104</v>
      </c>
      <c r="D54" s="61" t="s">
        <v>77</v>
      </c>
      <c r="E54" s="61" t="s">
        <v>77</v>
      </c>
      <c r="F54" s="61" t="s">
        <v>1706</v>
      </c>
      <c r="G54" s="61" t="s">
        <v>77</v>
      </c>
      <c r="H54" s="61" t="s">
        <v>521</v>
      </c>
      <c r="I54" s="61" t="s">
        <v>2321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887</v>
      </c>
      <c r="P54" s="61" t="s">
        <v>77</v>
      </c>
      <c r="Q54" s="61" t="s">
        <v>543</v>
      </c>
      <c r="R54" s="61" t="s">
        <v>2322</v>
      </c>
      <c r="S54" s="61" t="s">
        <v>2322</v>
      </c>
      <c r="T54" s="61" t="s">
        <v>1683</v>
      </c>
      <c r="U54" s="61" t="s">
        <v>887</v>
      </c>
    </row>
    <row r="55" spans="1:21">
      <c r="A55" s="61" t="s">
        <v>2192</v>
      </c>
      <c r="B55" t="s">
        <v>1722</v>
      </c>
      <c r="C55" s="64">
        <v>106</v>
      </c>
      <c r="D55" s="61" t="s">
        <v>1447</v>
      </c>
      <c r="E55" s="61" t="s">
        <v>77</v>
      </c>
      <c r="F55" s="61" t="s">
        <v>77</v>
      </c>
      <c r="G55" s="61" t="s">
        <v>1472</v>
      </c>
      <c r="H55" s="61" t="s">
        <v>1483</v>
      </c>
      <c r="I55" s="61" t="s">
        <v>1552</v>
      </c>
      <c r="J55" s="61" t="s">
        <v>1723</v>
      </c>
      <c r="K55" s="61" t="s">
        <v>57</v>
      </c>
      <c r="L55" t="s">
        <v>2336</v>
      </c>
      <c r="M55" s="64">
        <v>107</v>
      </c>
      <c r="N55" s="61" t="s">
        <v>1447</v>
      </c>
      <c r="O55" s="61" t="s">
        <v>77</v>
      </c>
      <c r="P55" s="61" t="s">
        <v>77</v>
      </c>
      <c r="Q55" s="61" t="s">
        <v>36</v>
      </c>
      <c r="R55" s="61" t="s">
        <v>1483</v>
      </c>
      <c r="S55" s="61" t="s">
        <v>463</v>
      </c>
      <c r="T55" s="61" t="s">
        <v>1726</v>
      </c>
      <c r="U55" s="61" t="s">
        <v>1509</v>
      </c>
    </row>
    <row r="56" spans="1:21">
      <c r="A56" s="61" t="s">
        <v>2251</v>
      </c>
      <c r="B56" t="s">
        <v>613</v>
      </c>
      <c r="C56" s="64">
        <v>108</v>
      </c>
      <c r="D56" s="61" t="s">
        <v>1447</v>
      </c>
      <c r="E56" s="61" t="s">
        <v>77</v>
      </c>
      <c r="F56" s="61" t="s">
        <v>77</v>
      </c>
      <c r="G56" s="61" t="s">
        <v>1479</v>
      </c>
      <c r="H56" s="61" t="s">
        <v>642</v>
      </c>
      <c r="I56" s="61" t="s">
        <v>77</v>
      </c>
      <c r="J56" s="61" t="s">
        <v>1729</v>
      </c>
      <c r="K56" s="61" t="s">
        <v>1509</v>
      </c>
      <c r="L56" t="s">
        <v>2042</v>
      </c>
      <c r="M56" s="64">
        <v>109</v>
      </c>
      <c r="N56" s="61" t="s">
        <v>1447</v>
      </c>
      <c r="O56" s="61" t="s">
        <v>77</v>
      </c>
      <c r="P56" s="61" t="s">
        <v>77</v>
      </c>
      <c r="Q56" s="61" t="s">
        <v>1483</v>
      </c>
      <c r="R56" s="61" t="s">
        <v>887</v>
      </c>
      <c r="S56" s="61" t="s">
        <v>77</v>
      </c>
      <c r="T56" s="61" t="s">
        <v>1732</v>
      </c>
      <c r="U56" s="61" t="s">
        <v>1509</v>
      </c>
    </row>
    <row r="57" spans="1:21">
      <c r="A57" s="61" t="s">
        <v>2193</v>
      </c>
      <c r="B57" t="s">
        <v>620</v>
      </c>
      <c r="C57" s="64">
        <v>110</v>
      </c>
      <c r="D57" s="61" t="s">
        <v>1447</v>
      </c>
      <c r="E57" s="61" t="s">
        <v>77</v>
      </c>
      <c r="F57" s="61" t="s">
        <v>77</v>
      </c>
      <c r="G57" s="61" t="s">
        <v>1483</v>
      </c>
      <c r="H57" s="61" t="s">
        <v>1472</v>
      </c>
      <c r="I57" s="61" t="s">
        <v>77</v>
      </c>
      <c r="J57" s="61" t="s">
        <v>1736</v>
      </c>
      <c r="K57" s="61" t="s">
        <v>57</v>
      </c>
      <c r="L57" t="s">
        <v>651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771</v>
      </c>
      <c r="T57" s="61" t="s">
        <v>1739</v>
      </c>
      <c r="U57" s="61" t="s">
        <v>17</v>
      </c>
    </row>
    <row r="58" spans="1:21">
      <c r="A58" s="61" t="s">
        <v>2252</v>
      </c>
      <c r="B58" t="s">
        <v>1741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887</v>
      </c>
      <c r="L58" t="s">
        <v>644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2167</v>
      </c>
      <c r="U58" s="61" t="s">
        <v>333</v>
      </c>
    </row>
    <row r="59" spans="1:21">
      <c r="A59" s="61" t="s">
        <v>2253</v>
      </c>
      <c r="B59" t="s">
        <v>2416</v>
      </c>
      <c r="C59" s="64">
        <v>114</v>
      </c>
      <c r="D59" s="61" t="s">
        <v>1447</v>
      </c>
      <c r="E59" s="61" t="s">
        <v>77</v>
      </c>
      <c r="F59" s="61" t="s">
        <v>77</v>
      </c>
      <c r="G59" s="61" t="s">
        <v>1546</v>
      </c>
      <c r="H59" s="61" t="s">
        <v>1472</v>
      </c>
      <c r="I59" s="61" t="s">
        <v>77</v>
      </c>
      <c r="J59" s="61" t="s">
        <v>1745</v>
      </c>
      <c r="K59" s="61" t="s">
        <v>692</v>
      </c>
      <c r="L59" t="s">
        <v>2047</v>
      </c>
      <c r="M59" s="64">
        <v>115</v>
      </c>
      <c r="N59" s="61" t="s">
        <v>77</v>
      </c>
      <c r="O59" s="61" t="s">
        <v>77</v>
      </c>
      <c r="P59" s="61" t="s">
        <v>1747</v>
      </c>
      <c r="Q59" s="61" t="s">
        <v>77</v>
      </c>
      <c r="R59" s="61" t="s">
        <v>1473</v>
      </c>
      <c r="S59" s="61" t="s">
        <v>1520</v>
      </c>
      <c r="T59" s="61" t="s">
        <v>458</v>
      </c>
      <c r="U59" s="61" t="s">
        <v>77</v>
      </c>
    </row>
    <row r="60" spans="1:21">
      <c r="A60" s="61" t="s">
        <v>2254</v>
      </c>
      <c r="B60" t="s">
        <v>2417</v>
      </c>
      <c r="C60" s="64">
        <v>116</v>
      </c>
      <c r="D60" s="61" t="s">
        <v>763</v>
      </c>
      <c r="E60" s="61" t="s">
        <v>77</v>
      </c>
      <c r="F60" s="61" t="s">
        <v>77</v>
      </c>
      <c r="G60" s="61" t="s">
        <v>509</v>
      </c>
      <c r="H60" s="61" t="s">
        <v>1750</v>
      </c>
      <c r="I60" s="61" t="s">
        <v>77</v>
      </c>
      <c r="J60" s="61" t="s">
        <v>1483</v>
      </c>
      <c r="K60" s="61" t="s">
        <v>112</v>
      </c>
      <c r="L60" t="s">
        <v>715</v>
      </c>
      <c r="M60" s="64">
        <v>117</v>
      </c>
      <c r="N60" s="61" t="s">
        <v>77</v>
      </c>
      <c r="O60" s="61" t="s">
        <v>77</v>
      </c>
      <c r="P60" s="61" t="s">
        <v>1706</v>
      </c>
      <c r="Q60" s="61" t="s">
        <v>77</v>
      </c>
      <c r="R60" s="61" t="s">
        <v>1546</v>
      </c>
      <c r="S60" s="61" t="s">
        <v>622</v>
      </c>
      <c r="T60" s="61" t="s">
        <v>458</v>
      </c>
      <c r="U60" s="61" t="s">
        <v>77</v>
      </c>
    </row>
    <row r="61" spans="1:21">
      <c r="A61" s="61" t="s">
        <v>2255</v>
      </c>
      <c r="B61" t="s">
        <v>2418</v>
      </c>
      <c r="C61" s="64">
        <v>118</v>
      </c>
      <c r="D61" s="61" t="s">
        <v>77</v>
      </c>
      <c r="E61" s="61" t="s">
        <v>77</v>
      </c>
      <c r="F61" s="61" t="s">
        <v>1563</v>
      </c>
      <c r="G61" s="61" t="s">
        <v>77</v>
      </c>
      <c r="H61" s="61" t="s">
        <v>281</v>
      </c>
      <c r="I61" s="61" t="s">
        <v>1756</v>
      </c>
      <c r="J61" s="61" t="s">
        <v>458</v>
      </c>
      <c r="K61" s="61" t="s">
        <v>77</v>
      </c>
      <c r="L61" t="s">
        <v>2337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642</v>
      </c>
    </row>
    <row r="62" spans="1:21">
      <c r="A62" s="61" t="s">
        <v>2256</v>
      </c>
      <c r="B62" t="s">
        <v>2419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1327</v>
      </c>
      <c r="L62" t="s">
        <v>2338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1327</v>
      </c>
    </row>
    <row r="63" spans="1:21">
      <c r="A63" s="61" t="s">
        <v>2257</v>
      </c>
      <c r="B63" t="s">
        <v>719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1723</v>
      </c>
      <c r="K63" s="61" t="s">
        <v>57</v>
      </c>
      <c r="L63" t="s">
        <v>720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692</v>
      </c>
      <c r="R63" s="61" t="s">
        <v>2169</v>
      </c>
      <c r="S63" s="61" t="s">
        <v>2308</v>
      </c>
      <c r="T63" s="61" t="s">
        <v>458</v>
      </c>
      <c r="U63" s="61" t="s">
        <v>887</v>
      </c>
    </row>
    <row r="64" spans="1:21">
      <c r="A64" s="61" t="s">
        <v>2258</v>
      </c>
      <c r="B64" t="s">
        <v>721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642</v>
      </c>
      <c r="H64" s="61" t="s">
        <v>77</v>
      </c>
      <c r="I64" s="61" t="s">
        <v>77</v>
      </c>
      <c r="J64" s="61" t="s">
        <v>1628</v>
      </c>
      <c r="K64" s="61" t="s">
        <v>1327</v>
      </c>
      <c r="L64" t="s">
        <v>723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642</v>
      </c>
    </row>
    <row r="65" spans="1:21">
      <c r="A65" s="61" t="s">
        <v>2259</v>
      </c>
      <c r="B65" t="s">
        <v>654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1556</v>
      </c>
      <c r="K65" s="61" t="s">
        <v>1327</v>
      </c>
      <c r="L65" t="s">
        <v>728</v>
      </c>
      <c r="M65" s="64">
        <v>127</v>
      </c>
      <c r="N65" s="61" t="s">
        <v>1447</v>
      </c>
      <c r="O65" s="61" t="s">
        <v>77</v>
      </c>
      <c r="P65" s="61" t="s">
        <v>77</v>
      </c>
      <c r="Q65" s="61" t="s">
        <v>1559</v>
      </c>
      <c r="R65" s="61" t="s">
        <v>1483</v>
      </c>
      <c r="S65" s="61" t="s">
        <v>692</v>
      </c>
      <c r="T65" s="61" t="s">
        <v>1463</v>
      </c>
      <c r="U65" s="61" t="s">
        <v>57</v>
      </c>
    </row>
    <row r="66" spans="1:21">
      <c r="A66" s="61" t="s">
        <v>2260</v>
      </c>
      <c r="B66" t="s">
        <v>316</v>
      </c>
      <c r="C66" s="64">
        <v>128</v>
      </c>
      <c r="D66" s="61" t="s">
        <v>1681</v>
      </c>
      <c r="E66" s="61" t="s">
        <v>77</v>
      </c>
      <c r="F66" s="61" t="s">
        <v>77</v>
      </c>
      <c r="G66" s="61" t="s">
        <v>763</v>
      </c>
      <c r="H66" s="61" t="s">
        <v>543</v>
      </c>
      <c r="I66" s="61" t="s">
        <v>77</v>
      </c>
      <c r="J66" s="61" t="s">
        <v>2313</v>
      </c>
      <c r="K66" s="61" t="s">
        <v>333</v>
      </c>
      <c r="L66" t="s">
        <v>37</v>
      </c>
      <c r="M66" s="64">
        <v>129</v>
      </c>
      <c r="N66" s="61" t="s">
        <v>1681</v>
      </c>
      <c r="O66" s="61" t="s">
        <v>77</v>
      </c>
      <c r="P66" s="61" t="s">
        <v>77</v>
      </c>
      <c r="Q66" s="61" t="s">
        <v>763</v>
      </c>
      <c r="R66" s="61" t="s">
        <v>887</v>
      </c>
      <c r="S66" s="61" t="s">
        <v>77</v>
      </c>
      <c r="T66" s="61" t="s">
        <v>1697</v>
      </c>
      <c r="U66" s="61" t="s">
        <v>333</v>
      </c>
    </row>
    <row r="67" spans="1:21">
      <c r="A67" s="61" t="s">
        <v>2261</v>
      </c>
      <c r="B67" t="s">
        <v>277</v>
      </c>
      <c r="C67" s="64">
        <v>130</v>
      </c>
      <c r="D67" s="61" t="s">
        <v>1681</v>
      </c>
      <c r="E67" s="61" t="s">
        <v>77</v>
      </c>
      <c r="F67" s="61" t="s">
        <v>77</v>
      </c>
      <c r="G67" s="61" t="s">
        <v>763</v>
      </c>
      <c r="H67" s="61" t="s">
        <v>543</v>
      </c>
      <c r="I67" s="61" t="s">
        <v>77</v>
      </c>
      <c r="J67" s="61" t="s">
        <v>1782</v>
      </c>
      <c r="K67" s="61" t="s">
        <v>333</v>
      </c>
      <c r="L67" t="s">
        <v>114</v>
      </c>
      <c r="M67" s="64">
        <v>131</v>
      </c>
      <c r="N67" s="61" t="s">
        <v>1681</v>
      </c>
      <c r="O67" s="61" t="s">
        <v>77</v>
      </c>
      <c r="P67" s="61" t="s">
        <v>77</v>
      </c>
      <c r="Q67" s="61" t="s">
        <v>763</v>
      </c>
      <c r="R67" s="61" t="s">
        <v>543</v>
      </c>
      <c r="S67" s="61" t="s">
        <v>77</v>
      </c>
      <c r="T67" s="61" t="s">
        <v>1508</v>
      </c>
      <c r="U67" s="61" t="s">
        <v>1509</v>
      </c>
    </row>
    <row r="68" spans="1:21">
      <c r="A68" s="61" t="s">
        <v>2194</v>
      </c>
      <c r="B68" t="s">
        <v>59</v>
      </c>
      <c r="C68" s="64">
        <v>132</v>
      </c>
      <c r="D68" s="61" t="s">
        <v>1681</v>
      </c>
      <c r="E68" s="61" t="s">
        <v>77</v>
      </c>
      <c r="F68" s="61" t="s">
        <v>77</v>
      </c>
      <c r="G68" s="61" t="s">
        <v>763</v>
      </c>
      <c r="H68" s="61" t="s">
        <v>543</v>
      </c>
      <c r="I68" s="61" t="s">
        <v>77</v>
      </c>
      <c r="J68" s="61" t="s">
        <v>1783</v>
      </c>
      <c r="K68" s="61" t="s">
        <v>333</v>
      </c>
      <c r="L68" t="s">
        <v>29</v>
      </c>
      <c r="M68" s="64">
        <v>133</v>
      </c>
      <c r="N68" s="61" t="s">
        <v>1681</v>
      </c>
      <c r="O68" s="61" t="s">
        <v>77</v>
      </c>
      <c r="P68" s="61" t="s">
        <v>77</v>
      </c>
      <c r="Q68" s="61" t="s">
        <v>763</v>
      </c>
      <c r="R68" s="61" t="s">
        <v>887</v>
      </c>
      <c r="S68" s="61" t="s">
        <v>77</v>
      </c>
      <c r="T68" s="61" t="s">
        <v>1784</v>
      </c>
      <c r="U68" s="61" t="s">
        <v>596</v>
      </c>
    </row>
    <row r="69" spans="1:21">
      <c r="A69" s="61" t="s">
        <v>2195</v>
      </c>
      <c r="B69" t="s">
        <v>19</v>
      </c>
      <c r="C69" s="64">
        <v>134</v>
      </c>
      <c r="D69" s="61" t="s">
        <v>1681</v>
      </c>
      <c r="E69" s="61" t="s">
        <v>77</v>
      </c>
      <c r="F69" s="61" t="s">
        <v>77</v>
      </c>
      <c r="G69" s="61" t="s">
        <v>763</v>
      </c>
      <c r="H69" s="61" t="s">
        <v>543</v>
      </c>
      <c r="I69" s="61" t="s">
        <v>77</v>
      </c>
      <c r="J69" s="61" t="s">
        <v>2167</v>
      </c>
      <c r="K69" s="61" t="s">
        <v>333</v>
      </c>
      <c r="L69" t="s">
        <v>98</v>
      </c>
      <c r="M69" s="64">
        <v>135</v>
      </c>
      <c r="N69" s="61" t="s">
        <v>1681</v>
      </c>
      <c r="O69" s="61" t="s">
        <v>77</v>
      </c>
      <c r="P69" s="61" t="s">
        <v>77</v>
      </c>
      <c r="Q69" s="61" t="s">
        <v>763</v>
      </c>
      <c r="R69" s="61" t="s">
        <v>887</v>
      </c>
      <c r="S69" s="61" t="s">
        <v>77</v>
      </c>
      <c r="T69" s="61" t="s">
        <v>1663</v>
      </c>
      <c r="U69" s="61" t="s">
        <v>333</v>
      </c>
    </row>
    <row r="70" spans="1:21">
      <c r="A70" s="61" t="s">
        <v>2196</v>
      </c>
      <c r="B70" t="s">
        <v>197</v>
      </c>
      <c r="C70" s="64">
        <v>136</v>
      </c>
      <c r="D70" s="61" t="s">
        <v>1681</v>
      </c>
      <c r="E70" s="61" t="s">
        <v>77</v>
      </c>
      <c r="F70" s="61" t="s">
        <v>77</v>
      </c>
      <c r="G70" s="61" t="s">
        <v>763</v>
      </c>
      <c r="H70" s="61" t="s">
        <v>887</v>
      </c>
      <c r="I70" s="61" t="s">
        <v>77</v>
      </c>
      <c r="J70" s="61" t="s">
        <v>1785</v>
      </c>
      <c r="K70" s="61" t="s">
        <v>1509</v>
      </c>
      <c r="L70" t="s">
        <v>41</v>
      </c>
      <c r="M70" s="64">
        <v>137</v>
      </c>
      <c r="N70" s="61" t="s">
        <v>1681</v>
      </c>
      <c r="O70" s="61" t="s">
        <v>77</v>
      </c>
      <c r="P70" s="61" t="s">
        <v>77</v>
      </c>
      <c r="Q70" s="61" t="s">
        <v>763</v>
      </c>
      <c r="R70" s="61" t="s">
        <v>543</v>
      </c>
      <c r="S70" s="61" t="s">
        <v>77</v>
      </c>
      <c r="T70" s="61" t="s">
        <v>1783</v>
      </c>
      <c r="U70" s="61" t="s">
        <v>333</v>
      </c>
    </row>
    <row r="71" spans="1:21">
      <c r="A71" s="61" t="s">
        <v>2197</v>
      </c>
      <c r="B71" t="s">
        <v>108</v>
      </c>
      <c r="C71" s="64">
        <v>138</v>
      </c>
      <c r="D71" s="61" t="s">
        <v>1681</v>
      </c>
      <c r="E71" s="61" t="s">
        <v>77</v>
      </c>
      <c r="F71" s="61" t="s">
        <v>77</v>
      </c>
      <c r="G71" s="61" t="s">
        <v>763</v>
      </c>
      <c r="H71" s="61" t="s">
        <v>887</v>
      </c>
      <c r="I71" s="61" t="s">
        <v>77</v>
      </c>
      <c r="J71" s="61" t="s">
        <v>1463</v>
      </c>
      <c r="K71" s="61" t="s">
        <v>57</v>
      </c>
      <c r="L71" t="s">
        <v>253</v>
      </c>
      <c r="M71" s="64">
        <v>139</v>
      </c>
      <c r="N71" s="61" t="s">
        <v>1681</v>
      </c>
      <c r="O71" s="61" t="s">
        <v>77</v>
      </c>
      <c r="P71" s="61" t="s">
        <v>77</v>
      </c>
      <c r="Q71" s="61" t="s">
        <v>763</v>
      </c>
      <c r="R71" s="61" t="s">
        <v>887</v>
      </c>
      <c r="S71" s="61" t="s">
        <v>77</v>
      </c>
      <c r="T71" s="61" t="s">
        <v>1786</v>
      </c>
      <c r="U71" s="61" t="s">
        <v>596</v>
      </c>
    </row>
    <row r="72" spans="1:21">
      <c r="A72" s="61" t="s">
        <v>2262</v>
      </c>
      <c r="B72" t="s">
        <v>346</v>
      </c>
      <c r="C72" s="64">
        <v>140</v>
      </c>
      <c r="D72" s="61" t="s">
        <v>1681</v>
      </c>
      <c r="E72" s="61" t="s">
        <v>77</v>
      </c>
      <c r="F72" s="61" t="s">
        <v>77</v>
      </c>
      <c r="G72" s="61" t="s">
        <v>1479</v>
      </c>
      <c r="H72" s="61" t="s">
        <v>543</v>
      </c>
      <c r="I72" s="61" t="s">
        <v>77</v>
      </c>
      <c r="J72" s="61" t="s">
        <v>2314</v>
      </c>
      <c r="K72" s="61" t="s">
        <v>1509</v>
      </c>
      <c r="L72" t="s">
        <v>147</v>
      </c>
      <c r="M72" s="64">
        <v>141</v>
      </c>
      <c r="N72" s="61" t="s">
        <v>1681</v>
      </c>
      <c r="O72" s="61" t="s">
        <v>77</v>
      </c>
      <c r="P72" s="61" t="s">
        <v>77</v>
      </c>
      <c r="Q72" s="61" t="s">
        <v>1479</v>
      </c>
      <c r="R72" s="61" t="s">
        <v>887</v>
      </c>
      <c r="S72" s="61" t="s">
        <v>77</v>
      </c>
      <c r="T72" s="61" t="s">
        <v>2168</v>
      </c>
      <c r="U72" s="61" t="s">
        <v>333</v>
      </c>
    </row>
    <row r="73" spans="1:21">
      <c r="A73" s="61" t="s">
        <v>2198</v>
      </c>
      <c r="B73" t="s">
        <v>205</v>
      </c>
      <c r="C73" s="64">
        <v>142</v>
      </c>
      <c r="D73" s="61" t="s">
        <v>1681</v>
      </c>
      <c r="E73" s="61" t="s">
        <v>77</v>
      </c>
      <c r="F73" s="61" t="s">
        <v>77</v>
      </c>
      <c r="G73" s="61" t="s">
        <v>763</v>
      </c>
      <c r="H73" s="61" t="s">
        <v>887</v>
      </c>
      <c r="I73" s="61" t="s">
        <v>77</v>
      </c>
      <c r="J73" s="61" t="s">
        <v>1566</v>
      </c>
      <c r="K73" s="61" t="s">
        <v>57</v>
      </c>
      <c r="L73" t="s">
        <v>249</v>
      </c>
      <c r="M73" s="64">
        <v>143</v>
      </c>
      <c r="N73" s="61" t="s">
        <v>1681</v>
      </c>
      <c r="O73" s="61" t="s">
        <v>77</v>
      </c>
      <c r="P73" s="61" t="s">
        <v>77</v>
      </c>
      <c r="Q73" s="61" t="s">
        <v>1479</v>
      </c>
      <c r="R73" s="61" t="s">
        <v>543</v>
      </c>
      <c r="S73" s="61" t="s">
        <v>77</v>
      </c>
      <c r="T73" s="61" t="s">
        <v>1784</v>
      </c>
      <c r="U73" s="61" t="s">
        <v>333</v>
      </c>
    </row>
    <row r="74" spans="1:21">
      <c r="A74" s="61" t="s">
        <v>2263</v>
      </c>
      <c r="B74" t="s">
        <v>229</v>
      </c>
      <c r="C74" s="64">
        <v>144</v>
      </c>
      <c r="D74" s="61" t="s">
        <v>1681</v>
      </c>
      <c r="E74" s="61" t="s">
        <v>77</v>
      </c>
      <c r="F74" s="61" t="s">
        <v>77</v>
      </c>
      <c r="G74" s="61" t="s">
        <v>763</v>
      </c>
      <c r="H74" s="61" t="s">
        <v>543</v>
      </c>
      <c r="I74" s="61" t="s">
        <v>77</v>
      </c>
      <c r="J74" s="61" t="s">
        <v>2312</v>
      </c>
      <c r="K74" s="61" t="s">
        <v>333</v>
      </c>
      <c r="L74" t="s">
        <v>262</v>
      </c>
      <c r="M74" s="64">
        <v>145</v>
      </c>
      <c r="N74" s="61" t="s">
        <v>1681</v>
      </c>
      <c r="O74" s="61" t="s">
        <v>77</v>
      </c>
      <c r="P74" s="61" t="s">
        <v>77</v>
      </c>
      <c r="Q74" s="61" t="s">
        <v>1559</v>
      </c>
      <c r="R74" s="61" t="s">
        <v>887</v>
      </c>
      <c r="S74" s="61" t="s">
        <v>35</v>
      </c>
      <c r="T74" s="61" t="s">
        <v>1789</v>
      </c>
      <c r="U74" s="61" t="s">
        <v>57</v>
      </c>
    </row>
    <row r="75" spans="1:21">
      <c r="A75" s="61" t="s">
        <v>2264</v>
      </c>
      <c r="B75" t="s">
        <v>118</v>
      </c>
      <c r="C75" s="64">
        <v>146</v>
      </c>
      <c r="D75" s="61" t="s">
        <v>1681</v>
      </c>
      <c r="E75" s="61" t="s">
        <v>77</v>
      </c>
      <c r="F75" s="61" t="s">
        <v>77</v>
      </c>
      <c r="G75" s="61" t="s">
        <v>1559</v>
      </c>
      <c r="H75" s="61" t="s">
        <v>543</v>
      </c>
      <c r="I75" s="61" t="s">
        <v>35</v>
      </c>
      <c r="J75" s="61" t="s">
        <v>1791</v>
      </c>
      <c r="K75" s="61" t="s">
        <v>57</v>
      </c>
      <c r="L75" t="s">
        <v>297</v>
      </c>
      <c r="M75" s="64">
        <v>147</v>
      </c>
      <c r="N75" s="61" t="s">
        <v>1681</v>
      </c>
      <c r="O75" s="61" t="s">
        <v>77</v>
      </c>
      <c r="P75" s="61" t="s">
        <v>77</v>
      </c>
      <c r="Q75" s="61" t="s">
        <v>1559</v>
      </c>
      <c r="R75" s="61" t="s">
        <v>521</v>
      </c>
      <c r="S75" s="61" t="s">
        <v>162</v>
      </c>
      <c r="T75" s="61" t="s">
        <v>1793</v>
      </c>
      <c r="U75" s="61" t="s">
        <v>333</v>
      </c>
    </row>
    <row r="76" spans="1:21">
      <c r="A76" s="61" t="s">
        <v>2265</v>
      </c>
      <c r="B76" t="s">
        <v>237</v>
      </c>
      <c r="C76" s="64">
        <v>148</v>
      </c>
      <c r="D76" s="61" t="s">
        <v>1681</v>
      </c>
      <c r="E76" s="61" t="s">
        <v>77</v>
      </c>
      <c r="F76" s="61" t="s">
        <v>77</v>
      </c>
      <c r="G76" s="61" t="s">
        <v>1559</v>
      </c>
      <c r="H76" s="61" t="s">
        <v>521</v>
      </c>
      <c r="I76" s="61" t="s">
        <v>887</v>
      </c>
      <c r="J76" s="61" t="s">
        <v>2312</v>
      </c>
      <c r="K76" s="61" t="s">
        <v>333</v>
      </c>
      <c r="L76" t="s">
        <v>517</v>
      </c>
      <c r="M76" s="64">
        <v>149</v>
      </c>
      <c r="N76" s="61" t="s">
        <v>1681</v>
      </c>
      <c r="O76" s="61" t="s">
        <v>77</v>
      </c>
      <c r="P76" s="61" t="s">
        <v>77</v>
      </c>
      <c r="Q76" s="61" t="s">
        <v>1473</v>
      </c>
      <c r="R76" s="61" t="s">
        <v>543</v>
      </c>
      <c r="S76" s="61" t="s">
        <v>2167</v>
      </c>
      <c r="T76" s="61" t="s">
        <v>1798</v>
      </c>
      <c r="U76" s="61" t="s">
        <v>674</v>
      </c>
    </row>
    <row r="77" spans="1:21">
      <c r="A77" s="61" t="s">
        <v>2266</v>
      </c>
      <c r="B77" t="s">
        <v>502</v>
      </c>
      <c r="C77" s="64">
        <v>150</v>
      </c>
      <c r="D77" s="61" t="s">
        <v>1681</v>
      </c>
      <c r="E77" s="61" t="s">
        <v>77</v>
      </c>
      <c r="F77" s="61" t="s">
        <v>77</v>
      </c>
      <c r="G77" s="61" t="s">
        <v>145</v>
      </c>
      <c r="H77" s="61" t="s">
        <v>771</v>
      </c>
      <c r="I77" s="61" t="s">
        <v>1462</v>
      </c>
      <c r="J77" s="61" t="s">
        <v>2315</v>
      </c>
      <c r="K77" s="61" t="s">
        <v>162</v>
      </c>
      <c r="L77" t="s">
        <v>130</v>
      </c>
      <c r="M77" s="64">
        <v>151</v>
      </c>
      <c r="N77" s="61" t="s">
        <v>1681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1782</v>
      </c>
      <c r="U77" s="61" t="s">
        <v>674</v>
      </c>
    </row>
    <row r="78" spans="1:21">
      <c r="A78" s="61" t="s">
        <v>2267</v>
      </c>
      <c r="B78" t="s">
        <v>54</v>
      </c>
      <c r="C78" s="64">
        <v>152</v>
      </c>
      <c r="D78" s="61" t="s">
        <v>1681</v>
      </c>
      <c r="E78" s="61" t="s">
        <v>77</v>
      </c>
      <c r="F78" s="61" t="s">
        <v>77</v>
      </c>
      <c r="G78" s="61" t="s">
        <v>1473</v>
      </c>
      <c r="H78" s="61" t="s">
        <v>543</v>
      </c>
      <c r="I78" s="61" t="s">
        <v>77</v>
      </c>
      <c r="J78" s="61" t="s">
        <v>1798</v>
      </c>
      <c r="K78" s="61" t="s">
        <v>674</v>
      </c>
      <c r="L78" t="s">
        <v>212</v>
      </c>
      <c r="M78" s="64">
        <v>153</v>
      </c>
      <c r="N78" s="61" t="s">
        <v>692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1556</v>
      </c>
      <c r="U78" s="61" t="s">
        <v>1327</v>
      </c>
    </row>
    <row r="79" spans="1:21">
      <c r="A79" s="61" t="s">
        <v>2268</v>
      </c>
      <c r="B79" t="s">
        <v>115</v>
      </c>
      <c r="C79" s="64">
        <v>154</v>
      </c>
      <c r="D79" s="61" t="s">
        <v>199</v>
      </c>
      <c r="E79" s="61" t="s">
        <v>887</v>
      </c>
      <c r="F79" s="61" t="s">
        <v>77</v>
      </c>
      <c r="G79" s="61" t="s">
        <v>543</v>
      </c>
      <c r="H79" s="61" t="s">
        <v>77</v>
      </c>
      <c r="I79" s="61" t="s">
        <v>771</v>
      </c>
      <c r="J79" s="61" t="s">
        <v>1683</v>
      </c>
      <c r="K79" s="61" t="s">
        <v>887</v>
      </c>
      <c r="L79" t="s">
        <v>238</v>
      </c>
      <c r="M79" s="64">
        <v>155</v>
      </c>
      <c r="N79" s="61" t="s">
        <v>199</v>
      </c>
      <c r="O79" s="61" t="s">
        <v>887</v>
      </c>
      <c r="P79" s="61" t="s">
        <v>77</v>
      </c>
      <c r="Q79" s="61" t="s">
        <v>543</v>
      </c>
      <c r="R79" s="61" t="s">
        <v>77</v>
      </c>
      <c r="S79" s="61" t="s">
        <v>771</v>
      </c>
      <c r="T79" s="61" t="s">
        <v>1683</v>
      </c>
      <c r="U79" s="61" t="s">
        <v>887</v>
      </c>
    </row>
    <row r="80" spans="1:21">
      <c r="A80" s="61" t="s">
        <v>2269</v>
      </c>
      <c r="B80" t="e">
        <v>#N/A</v>
      </c>
      <c r="C80" s="64">
        <v>156</v>
      </c>
      <c r="D80" s="61" t="s">
        <v>199</v>
      </c>
      <c r="E80" s="61" t="s">
        <v>887</v>
      </c>
      <c r="F80" s="61" t="s">
        <v>77</v>
      </c>
      <c r="G80" s="61" t="s">
        <v>543</v>
      </c>
      <c r="H80" s="61" t="s">
        <v>77</v>
      </c>
      <c r="I80" s="61" t="s">
        <v>771</v>
      </c>
      <c r="J80" s="61" t="s">
        <v>1683</v>
      </c>
      <c r="K80" s="61" t="s">
        <v>887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1747</v>
      </c>
      <c r="U80" s="61" t="s">
        <v>887</v>
      </c>
    </row>
    <row r="81" spans="1:21">
      <c r="A81" s="61" t="s">
        <v>2270</v>
      </c>
      <c r="B81" t="s">
        <v>2150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887</v>
      </c>
      <c r="H81" s="61" t="s">
        <v>215</v>
      </c>
      <c r="I81" s="61" t="s">
        <v>77</v>
      </c>
      <c r="J81" s="61" t="s">
        <v>678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887</v>
      </c>
      <c r="R81" s="61" t="s">
        <v>1462</v>
      </c>
      <c r="S81" s="61" t="s">
        <v>458</v>
      </c>
      <c r="T81" s="61" t="s">
        <v>1681</v>
      </c>
      <c r="U81" s="61" t="s">
        <v>203</v>
      </c>
    </row>
    <row r="82" spans="1:21">
      <c r="A82" s="61" t="s">
        <v>2271</v>
      </c>
      <c r="B82" t="s">
        <v>428</v>
      </c>
      <c r="C82" s="64">
        <v>160</v>
      </c>
      <c r="D82" s="61" t="s">
        <v>1681</v>
      </c>
      <c r="E82" s="61" t="s">
        <v>77</v>
      </c>
      <c r="F82" s="61" t="s">
        <v>77</v>
      </c>
      <c r="G82" s="61" t="s">
        <v>1559</v>
      </c>
      <c r="H82" s="61" t="s">
        <v>887</v>
      </c>
      <c r="I82" s="61" t="s">
        <v>35</v>
      </c>
      <c r="J82" s="61" t="s">
        <v>1791</v>
      </c>
      <c r="K82" s="61" t="s">
        <v>57</v>
      </c>
      <c r="L82" t="s">
        <v>383</v>
      </c>
      <c r="M82" s="64">
        <v>161</v>
      </c>
      <c r="N82" s="61" t="s">
        <v>1681</v>
      </c>
      <c r="O82" s="61" t="s">
        <v>77</v>
      </c>
      <c r="P82" s="61" t="s">
        <v>77</v>
      </c>
      <c r="Q82" s="61" t="s">
        <v>1559</v>
      </c>
      <c r="R82" s="61" t="s">
        <v>887</v>
      </c>
      <c r="S82" s="61" t="s">
        <v>35</v>
      </c>
      <c r="T82" s="61" t="s">
        <v>1807</v>
      </c>
      <c r="U82" s="61" t="s">
        <v>333</v>
      </c>
    </row>
    <row r="83" spans="1:21">
      <c r="A83" s="61" t="s">
        <v>2272</v>
      </c>
      <c r="B83" t="s">
        <v>412</v>
      </c>
      <c r="C83" s="64">
        <v>162</v>
      </c>
      <c r="D83" s="61" t="s">
        <v>1681</v>
      </c>
      <c r="E83" s="61" t="s">
        <v>77</v>
      </c>
      <c r="F83" s="61" t="s">
        <v>77</v>
      </c>
      <c r="G83" s="61" t="s">
        <v>1559</v>
      </c>
      <c r="H83" s="61" t="s">
        <v>543</v>
      </c>
      <c r="I83" s="61" t="s">
        <v>93</v>
      </c>
      <c r="J83" s="61" t="s">
        <v>1809</v>
      </c>
      <c r="K83" s="61" t="s">
        <v>596</v>
      </c>
      <c r="L83" t="s">
        <v>325</v>
      </c>
      <c r="M83" s="64">
        <v>163</v>
      </c>
      <c r="N83" s="61" t="s">
        <v>1681</v>
      </c>
      <c r="O83" s="61" t="s">
        <v>77</v>
      </c>
      <c r="P83" s="61" t="s">
        <v>77</v>
      </c>
      <c r="Q83" s="61" t="s">
        <v>1559</v>
      </c>
      <c r="R83" s="61" t="s">
        <v>887</v>
      </c>
      <c r="S83" s="61" t="s">
        <v>93</v>
      </c>
      <c r="T83" s="61" t="s">
        <v>1666</v>
      </c>
      <c r="U83" s="61" t="s">
        <v>1509</v>
      </c>
    </row>
    <row r="84" spans="1:21">
      <c r="A84" s="61" t="s">
        <v>2199</v>
      </c>
      <c r="B84" t="s">
        <v>456</v>
      </c>
      <c r="C84" s="64">
        <v>164</v>
      </c>
      <c r="D84" s="61" t="s">
        <v>1681</v>
      </c>
      <c r="E84" s="61" t="s">
        <v>77</v>
      </c>
      <c r="F84" s="61" t="s">
        <v>77</v>
      </c>
      <c r="G84" s="61" t="s">
        <v>1559</v>
      </c>
      <c r="H84" s="61" t="s">
        <v>521</v>
      </c>
      <c r="I84" s="61" t="s">
        <v>543</v>
      </c>
      <c r="J84" s="61" t="s">
        <v>1812</v>
      </c>
      <c r="K84" s="61" t="s">
        <v>333</v>
      </c>
      <c r="L84" t="s">
        <v>126</v>
      </c>
      <c r="M84" s="64">
        <v>165</v>
      </c>
      <c r="N84" s="61" t="s">
        <v>1681</v>
      </c>
      <c r="O84" s="61" t="s">
        <v>77</v>
      </c>
      <c r="P84" s="61" t="s">
        <v>77</v>
      </c>
      <c r="Q84" s="61" t="s">
        <v>333</v>
      </c>
      <c r="R84" s="61" t="s">
        <v>887</v>
      </c>
      <c r="S84" s="61" t="s">
        <v>77</v>
      </c>
      <c r="T84" s="61" t="s">
        <v>1814</v>
      </c>
      <c r="U84" s="61" t="s">
        <v>1546</v>
      </c>
    </row>
    <row r="85" spans="1:21">
      <c r="A85" s="61" t="s">
        <v>2200</v>
      </c>
      <c r="B85" t="s">
        <v>503</v>
      </c>
      <c r="C85" s="64">
        <v>166</v>
      </c>
      <c r="D85" s="61" t="s">
        <v>1681</v>
      </c>
      <c r="E85" s="61" t="s">
        <v>77</v>
      </c>
      <c r="F85" s="61" t="s">
        <v>77</v>
      </c>
      <c r="G85" s="61" t="s">
        <v>763</v>
      </c>
      <c r="H85" s="61" t="s">
        <v>887</v>
      </c>
      <c r="I85" s="61" t="s">
        <v>77</v>
      </c>
      <c r="J85" s="61" t="s">
        <v>2307</v>
      </c>
      <c r="K85" s="61" t="s">
        <v>596</v>
      </c>
      <c r="L85" t="s">
        <v>421</v>
      </c>
      <c r="M85" s="64">
        <v>167</v>
      </c>
      <c r="N85" s="61" t="s">
        <v>692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1556</v>
      </c>
      <c r="U85" s="61" t="s">
        <v>1327</v>
      </c>
    </row>
    <row r="86" spans="1:21">
      <c r="A86" s="61" t="s">
        <v>2201</v>
      </c>
      <c r="B86" t="s">
        <v>74</v>
      </c>
      <c r="C86" s="64">
        <v>168</v>
      </c>
      <c r="D86" s="61" t="s">
        <v>692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1556</v>
      </c>
      <c r="K86" s="61" t="s">
        <v>1327</v>
      </c>
      <c r="L86" t="s">
        <v>2147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891</v>
      </c>
      <c r="R86" s="61" t="s">
        <v>543</v>
      </c>
      <c r="S86" s="61" t="s">
        <v>77</v>
      </c>
      <c r="T86" s="61" t="s">
        <v>1628</v>
      </c>
      <c r="U86" s="61" t="s">
        <v>1327</v>
      </c>
    </row>
    <row r="87" spans="1:21">
      <c r="A87" s="61" t="s">
        <v>2202</v>
      </c>
      <c r="B87" t="s">
        <v>402</v>
      </c>
      <c r="C87" s="64">
        <v>170</v>
      </c>
      <c r="D87" s="61" t="s">
        <v>1681</v>
      </c>
      <c r="E87" s="61" t="s">
        <v>77</v>
      </c>
      <c r="F87" s="61" t="s">
        <v>77</v>
      </c>
      <c r="G87" s="61" t="s">
        <v>1559</v>
      </c>
      <c r="H87" s="61" t="s">
        <v>887</v>
      </c>
      <c r="I87" s="61" t="s">
        <v>35</v>
      </c>
      <c r="J87" s="61" t="s">
        <v>1818</v>
      </c>
      <c r="K87" s="61" t="s">
        <v>333</v>
      </c>
      <c r="L87" t="s">
        <v>189</v>
      </c>
      <c r="M87" s="64">
        <v>171</v>
      </c>
      <c r="N87" s="61" t="s">
        <v>1681</v>
      </c>
      <c r="O87" s="61" t="s">
        <v>77</v>
      </c>
      <c r="P87" s="61" t="s">
        <v>77</v>
      </c>
      <c r="Q87" s="61" t="s">
        <v>1562</v>
      </c>
      <c r="R87" s="61" t="s">
        <v>35</v>
      </c>
      <c r="S87" s="61" t="s">
        <v>887</v>
      </c>
      <c r="T87" s="61" t="s">
        <v>1819</v>
      </c>
      <c r="U87" s="61" t="s">
        <v>333</v>
      </c>
    </row>
    <row r="88" spans="1:21">
      <c r="A88" s="61" t="s">
        <v>2273</v>
      </c>
      <c r="B88" t="s">
        <v>65</v>
      </c>
      <c r="C88" s="64">
        <v>172</v>
      </c>
      <c r="D88" s="61" t="s">
        <v>1681</v>
      </c>
      <c r="E88" s="61" t="s">
        <v>77</v>
      </c>
      <c r="F88" s="61" t="s">
        <v>77</v>
      </c>
      <c r="G88" s="61" t="s">
        <v>1562</v>
      </c>
      <c r="H88" s="61" t="s">
        <v>35</v>
      </c>
      <c r="I88" s="61" t="s">
        <v>887</v>
      </c>
      <c r="J88" s="61" t="s">
        <v>1808</v>
      </c>
      <c r="K88" s="61" t="s">
        <v>333</v>
      </c>
      <c r="L88" t="s">
        <v>150</v>
      </c>
      <c r="M88" s="64">
        <v>173</v>
      </c>
      <c r="N88" s="61" t="s">
        <v>1681</v>
      </c>
      <c r="O88" s="61" t="s">
        <v>77</v>
      </c>
      <c r="P88" s="61" t="s">
        <v>77</v>
      </c>
      <c r="Q88" s="61" t="s">
        <v>1562</v>
      </c>
      <c r="R88" s="61" t="s">
        <v>35</v>
      </c>
      <c r="S88" s="61" t="s">
        <v>887</v>
      </c>
      <c r="T88" s="61" t="s">
        <v>1808</v>
      </c>
      <c r="U88" s="61" t="s">
        <v>333</v>
      </c>
    </row>
    <row r="89" spans="1:21">
      <c r="A89" s="61" t="s">
        <v>2203</v>
      </c>
      <c r="B89" t="s">
        <v>394</v>
      </c>
      <c r="C89" s="64">
        <v>174</v>
      </c>
      <c r="D89" s="61" t="s">
        <v>1681</v>
      </c>
      <c r="E89" s="61" t="s">
        <v>77</v>
      </c>
      <c r="F89" s="61" t="s">
        <v>77</v>
      </c>
      <c r="G89" s="61" t="s">
        <v>1562</v>
      </c>
      <c r="H89" s="61" t="s">
        <v>35</v>
      </c>
      <c r="I89" s="61" t="s">
        <v>887</v>
      </c>
      <c r="J89" s="61" t="s">
        <v>1824</v>
      </c>
      <c r="K89" s="61" t="s">
        <v>1598</v>
      </c>
      <c r="L89" t="s">
        <v>20</v>
      </c>
      <c r="M89" s="64">
        <v>175</v>
      </c>
      <c r="N89" s="61" t="s">
        <v>1681</v>
      </c>
      <c r="O89" s="61" t="s">
        <v>77</v>
      </c>
      <c r="P89" s="61" t="s">
        <v>77</v>
      </c>
      <c r="Q89" s="61" t="s">
        <v>1562</v>
      </c>
      <c r="R89" s="61" t="s">
        <v>162</v>
      </c>
      <c r="S89" s="61" t="s">
        <v>36</v>
      </c>
      <c r="T89" s="61" t="s">
        <v>646</v>
      </c>
      <c r="U89" s="61" t="s">
        <v>1509</v>
      </c>
    </row>
    <row r="90" spans="1:21">
      <c r="A90" s="61" t="s">
        <v>2274</v>
      </c>
      <c r="B90" t="e">
        <v>#N/A</v>
      </c>
      <c r="C90" s="64">
        <v>176</v>
      </c>
      <c r="D90" s="61" t="s">
        <v>1681</v>
      </c>
      <c r="E90" s="61" t="s">
        <v>77</v>
      </c>
      <c r="F90" s="61" t="s">
        <v>77</v>
      </c>
      <c r="G90" s="61" t="s">
        <v>1562</v>
      </c>
      <c r="H90" s="61" t="s">
        <v>162</v>
      </c>
      <c r="I90" s="61" t="s">
        <v>36</v>
      </c>
      <c r="J90" s="61" t="s">
        <v>1697</v>
      </c>
      <c r="K90" s="61" t="s">
        <v>1509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887</v>
      </c>
      <c r="R90" s="61" t="s">
        <v>162</v>
      </c>
      <c r="S90" s="61" t="s">
        <v>36</v>
      </c>
      <c r="T90" s="61" t="s">
        <v>646</v>
      </c>
      <c r="U90" s="61" t="s">
        <v>24</v>
      </c>
    </row>
    <row r="91" spans="1:21">
      <c r="A91" s="61" t="s">
        <v>2275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887</v>
      </c>
      <c r="H91" s="61" t="s">
        <v>35</v>
      </c>
      <c r="I91" s="61" t="s">
        <v>887</v>
      </c>
      <c r="J91" s="61" t="s">
        <v>1821</v>
      </c>
      <c r="K91" s="61" t="s">
        <v>704</v>
      </c>
      <c r="L91" t="s">
        <v>361</v>
      </c>
      <c r="M91" s="64">
        <v>179</v>
      </c>
      <c r="N91" s="61" t="s">
        <v>1681</v>
      </c>
      <c r="O91" s="61" t="s">
        <v>77</v>
      </c>
      <c r="P91" s="61" t="s">
        <v>77</v>
      </c>
      <c r="Q91" s="61" t="s">
        <v>1562</v>
      </c>
      <c r="R91" s="61" t="s">
        <v>36</v>
      </c>
      <c r="S91" s="61" t="s">
        <v>162</v>
      </c>
      <c r="T91" s="61" t="s">
        <v>2314</v>
      </c>
      <c r="U91" s="61" t="s">
        <v>1587</v>
      </c>
    </row>
    <row r="92" spans="1:21">
      <c r="A92" s="61" t="s">
        <v>2276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887</v>
      </c>
      <c r="H92" s="61" t="s">
        <v>36</v>
      </c>
      <c r="I92" s="61" t="s">
        <v>162</v>
      </c>
      <c r="J92" s="61" t="s">
        <v>599</v>
      </c>
      <c r="K92" s="61" t="s">
        <v>1587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1546</v>
      </c>
      <c r="R92" s="61" t="s">
        <v>692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2277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1546</v>
      </c>
      <c r="H93" s="61" t="s">
        <v>692</v>
      </c>
      <c r="I93" s="61" t="s">
        <v>710</v>
      </c>
      <c r="J93" s="61" t="s">
        <v>485</v>
      </c>
      <c r="K93" s="61" t="s">
        <v>2310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1546</v>
      </c>
      <c r="R93" s="61" t="s">
        <v>692</v>
      </c>
      <c r="S93" s="61" t="s">
        <v>458</v>
      </c>
      <c r="T93" s="61" t="s">
        <v>1581</v>
      </c>
      <c r="U93" s="61" t="s">
        <v>203</v>
      </c>
    </row>
    <row r="94" spans="1:21">
      <c r="A94" s="61" t="s">
        <v>2278</v>
      </c>
      <c r="B94" t="s">
        <v>49</v>
      </c>
      <c r="C94" s="64">
        <v>184</v>
      </c>
      <c r="D94" s="61" t="s">
        <v>2310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1838</v>
      </c>
      <c r="K94" s="61" t="s">
        <v>203</v>
      </c>
      <c r="L94" t="s">
        <v>101</v>
      </c>
      <c r="M94" s="64">
        <v>185</v>
      </c>
      <c r="N94" s="61" t="s">
        <v>2310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1841</v>
      </c>
      <c r="U94" s="61" t="s">
        <v>24</v>
      </c>
    </row>
    <row r="95" spans="1:21">
      <c r="A95" s="61" t="s">
        <v>2279</v>
      </c>
      <c r="B95" t="s">
        <v>267</v>
      </c>
      <c r="C95" s="64">
        <v>186</v>
      </c>
      <c r="D95" s="61" t="s">
        <v>2310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710</v>
      </c>
      <c r="J95" s="61" t="s">
        <v>1619</v>
      </c>
      <c r="K95" s="61" t="s">
        <v>2310</v>
      </c>
      <c r="L95" t="s">
        <v>2156</v>
      </c>
      <c r="M95" s="64">
        <v>187</v>
      </c>
      <c r="N95" s="61" t="s">
        <v>2310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1844</v>
      </c>
      <c r="U95" s="61" t="s">
        <v>471</v>
      </c>
    </row>
    <row r="96" spans="1:21">
      <c r="A96" s="61" t="s">
        <v>2280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1546</v>
      </c>
      <c r="H96" s="61" t="s">
        <v>692</v>
      </c>
      <c r="I96" s="61" t="s">
        <v>77</v>
      </c>
      <c r="J96" s="61" t="s">
        <v>1739</v>
      </c>
      <c r="K96" s="61" t="s">
        <v>17</v>
      </c>
      <c r="L96" t="s">
        <v>142</v>
      </c>
      <c r="M96" s="64">
        <v>189</v>
      </c>
      <c r="N96" s="61" t="s">
        <v>2310</v>
      </c>
      <c r="O96" s="61" t="s">
        <v>77</v>
      </c>
      <c r="P96" s="61" t="s">
        <v>77</v>
      </c>
      <c r="Q96" s="61" t="s">
        <v>112</v>
      </c>
      <c r="R96" s="61" t="s">
        <v>891</v>
      </c>
      <c r="S96" s="61" t="s">
        <v>77</v>
      </c>
      <c r="T96" s="61" t="s">
        <v>36</v>
      </c>
      <c r="U96" s="61" t="s">
        <v>1472</v>
      </c>
    </row>
    <row r="97" spans="1:21">
      <c r="A97" s="61" t="s">
        <v>2281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1551</v>
      </c>
      <c r="H97" s="61" t="s">
        <v>1473</v>
      </c>
      <c r="I97" s="61" t="s">
        <v>2167</v>
      </c>
      <c r="J97" s="61" t="s">
        <v>1579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1551</v>
      </c>
      <c r="R97" s="61" t="s">
        <v>1473</v>
      </c>
      <c r="S97" s="61" t="s">
        <v>1552</v>
      </c>
      <c r="T97" s="61" t="s">
        <v>1739</v>
      </c>
      <c r="U97" s="61" t="s">
        <v>17</v>
      </c>
    </row>
    <row r="98" spans="1:21">
      <c r="A98" s="61" t="s">
        <v>2282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1546</v>
      </c>
      <c r="H98" s="61" t="s">
        <v>692</v>
      </c>
      <c r="I98" s="61" t="s">
        <v>710</v>
      </c>
      <c r="J98" s="61" t="s">
        <v>1835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1551</v>
      </c>
      <c r="R98" s="61" t="s">
        <v>1473</v>
      </c>
      <c r="S98" s="61" t="s">
        <v>2167</v>
      </c>
      <c r="T98" s="61" t="s">
        <v>1831</v>
      </c>
      <c r="U98" s="61" t="s">
        <v>1473</v>
      </c>
    </row>
    <row r="99" spans="1:21">
      <c r="A99" s="61" t="s">
        <v>2283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1549</v>
      </c>
      <c r="H99" s="61" t="s">
        <v>128</v>
      </c>
      <c r="I99" s="61" t="s">
        <v>887</v>
      </c>
      <c r="J99" s="61" t="s">
        <v>532</v>
      </c>
      <c r="K99" s="61" t="s">
        <v>704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1549</v>
      </c>
      <c r="R99" s="61" t="s">
        <v>128</v>
      </c>
      <c r="S99" s="61" t="s">
        <v>887</v>
      </c>
      <c r="T99" s="61" t="s">
        <v>532</v>
      </c>
      <c r="U99" s="61" t="s">
        <v>704</v>
      </c>
    </row>
    <row r="100" spans="1:21">
      <c r="A100" s="61" t="s">
        <v>2204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1549</v>
      </c>
      <c r="H100" s="61" t="s">
        <v>36</v>
      </c>
      <c r="I100" s="61" t="s">
        <v>162</v>
      </c>
      <c r="J100" s="61" t="s">
        <v>599</v>
      </c>
      <c r="K100" s="61" t="s">
        <v>1587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1549</v>
      </c>
      <c r="R100" s="61" t="s">
        <v>36</v>
      </c>
      <c r="S100" s="61" t="s">
        <v>162</v>
      </c>
      <c r="T100" s="61" t="s">
        <v>599</v>
      </c>
      <c r="U100" s="61" t="s">
        <v>1587</v>
      </c>
    </row>
    <row r="101" spans="1:21">
      <c r="A101" s="61" t="s">
        <v>2205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1549</v>
      </c>
      <c r="H101" s="61" t="s">
        <v>36</v>
      </c>
      <c r="I101" s="61" t="s">
        <v>162</v>
      </c>
      <c r="J101" s="61" t="s">
        <v>599</v>
      </c>
      <c r="K101" s="61" t="s">
        <v>1587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1549</v>
      </c>
      <c r="R101" s="61" t="s">
        <v>458</v>
      </c>
      <c r="S101" s="61" t="s">
        <v>887</v>
      </c>
      <c r="T101" s="61" t="s">
        <v>622</v>
      </c>
      <c r="U101" s="61" t="s">
        <v>1587</v>
      </c>
    </row>
    <row r="102" spans="1:21">
      <c r="A102" s="61" t="s">
        <v>2206</v>
      </c>
      <c r="B102" t="s">
        <v>2368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1549</v>
      </c>
      <c r="H102" s="61" t="s">
        <v>458</v>
      </c>
      <c r="I102" s="61" t="s">
        <v>887</v>
      </c>
      <c r="J102" s="61" t="s">
        <v>622</v>
      </c>
      <c r="K102" s="61" t="s">
        <v>1587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1549</v>
      </c>
      <c r="R102" s="61" t="s">
        <v>458</v>
      </c>
      <c r="S102" s="61" t="s">
        <v>887</v>
      </c>
      <c r="T102" s="61" t="s">
        <v>622</v>
      </c>
      <c r="U102" s="61" t="s">
        <v>1587</v>
      </c>
    </row>
    <row r="103" spans="1:21">
      <c r="A103" s="61" t="s">
        <v>2207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1549</v>
      </c>
      <c r="H103" s="61" t="s">
        <v>710</v>
      </c>
      <c r="I103" s="61" t="s">
        <v>887</v>
      </c>
      <c r="J103" s="61" t="s">
        <v>1831</v>
      </c>
      <c r="K103" s="61" t="s">
        <v>1598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1549</v>
      </c>
      <c r="R103" s="61" t="s">
        <v>710</v>
      </c>
      <c r="S103" s="61" t="s">
        <v>887</v>
      </c>
      <c r="T103" s="61" t="s">
        <v>1831</v>
      </c>
      <c r="U103" s="61" t="s">
        <v>1598</v>
      </c>
    </row>
    <row r="104" spans="1:21">
      <c r="A104" s="61" t="s">
        <v>2284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1549</v>
      </c>
      <c r="H104" s="61" t="s">
        <v>710</v>
      </c>
      <c r="I104" s="61" t="s">
        <v>887</v>
      </c>
      <c r="J104" s="61" t="s">
        <v>1853</v>
      </c>
      <c r="K104" s="61" t="s">
        <v>1598</v>
      </c>
      <c r="L104" t="s">
        <v>2140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1549</v>
      </c>
      <c r="R104" s="61" t="s">
        <v>162</v>
      </c>
      <c r="S104" s="61" t="s">
        <v>36</v>
      </c>
      <c r="T104" s="61" t="s">
        <v>646</v>
      </c>
      <c r="U104" s="61" t="s">
        <v>24</v>
      </c>
    </row>
    <row r="105" spans="1:21">
      <c r="A105" s="61" t="s">
        <v>2208</v>
      </c>
      <c r="B105" t="s">
        <v>2367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1549</v>
      </c>
      <c r="H105" s="61" t="s">
        <v>57</v>
      </c>
      <c r="I105" s="61" t="s">
        <v>887</v>
      </c>
      <c r="J105" s="61" t="s">
        <v>1756</v>
      </c>
      <c r="K105" s="61" t="s">
        <v>1598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1549</v>
      </c>
      <c r="R105" s="61" t="s">
        <v>35</v>
      </c>
      <c r="S105" s="61" t="s">
        <v>887</v>
      </c>
      <c r="T105" s="61" t="s">
        <v>1821</v>
      </c>
      <c r="U105" s="61" t="s">
        <v>704</v>
      </c>
    </row>
    <row r="106" spans="1:21">
      <c r="A106" s="61" t="s">
        <v>2285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1549</v>
      </c>
      <c r="H106" s="61" t="s">
        <v>35</v>
      </c>
      <c r="I106" s="61" t="s">
        <v>887</v>
      </c>
      <c r="J106" s="61" t="s">
        <v>1859</v>
      </c>
      <c r="K106" s="61" t="s">
        <v>704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1549</v>
      </c>
      <c r="R106" s="61" t="s">
        <v>887</v>
      </c>
      <c r="S106" s="61" t="s">
        <v>887</v>
      </c>
      <c r="T106" s="61" t="s">
        <v>1677</v>
      </c>
      <c r="U106" s="61" t="s">
        <v>704</v>
      </c>
    </row>
    <row r="107" spans="1:21">
      <c r="A107" s="61" t="s">
        <v>2286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1549</v>
      </c>
      <c r="H107" s="61" t="s">
        <v>887</v>
      </c>
      <c r="I107" s="61" t="s">
        <v>887</v>
      </c>
      <c r="J107" s="61" t="s">
        <v>1823</v>
      </c>
      <c r="K107" s="61" t="s">
        <v>1472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1462</v>
      </c>
      <c r="T107" s="61" t="s">
        <v>1854</v>
      </c>
      <c r="U107" s="61" t="s">
        <v>763</v>
      </c>
    </row>
    <row r="108" spans="1:21">
      <c r="A108" s="61" t="s">
        <v>2287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1462</v>
      </c>
      <c r="J108" s="61" t="s">
        <v>1863</v>
      </c>
      <c r="K108" s="61" t="s">
        <v>763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1462</v>
      </c>
      <c r="T108" s="61" t="s">
        <v>1679</v>
      </c>
      <c r="U108" s="61" t="s">
        <v>471</v>
      </c>
    </row>
    <row r="109" spans="1:21">
      <c r="A109" s="61" t="s">
        <v>2288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1462</v>
      </c>
      <c r="J109" s="61" t="s">
        <v>1798</v>
      </c>
      <c r="K109" s="61" t="s">
        <v>763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1462</v>
      </c>
      <c r="T109" s="61" t="s">
        <v>1837</v>
      </c>
      <c r="U109" s="61" t="s">
        <v>763</v>
      </c>
    </row>
    <row r="110" spans="1:21">
      <c r="A110" s="61" t="s">
        <v>2289</v>
      </c>
      <c r="B110" t="s">
        <v>2122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1462</v>
      </c>
      <c r="J110" s="61" t="s">
        <v>1840</v>
      </c>
      <c r="K110" s="61" t="s">
        <v>1549</v>
      </c>
      <c r="L110" t="s">
        <v>110</v>
      </c>
      <c r="M110" s="64">
        <v>217</v>
      </c>
      <c r="N110" s="61" t="s">
        <v>2310</v>
      </c>
      <c r="O110" s="61" t="s">
        <v>77</v>
      </c>
      <c r="P110" s="61" t="s">
        <v>77</v>
      </c>
      <c r="Q110" s="61" t="s">
        <v>112</v>
      </c>
      <c r="R110" s="61" t="s">
        <v>887</v>
      </c>
      <c r="S110" s="61" t="s">
        <v>77</v>
      </c>
      <c r="T110" s="61" t="s">
        <v>2323</v>
      </c>
      <c r="U110" s="61" t="s">
        <v>36</v>
      </c>
    </row>
    <row r="111" spans="1:21">
      <c r="A111" s="61" t="s">
        <v>2290</v>
      </c>
      <c r="B111" t="s">
        <v>88</v>
      </c>
      <c r="C111" s="64">
        <v>218</v>
      </c>
      <c r="D111" s="61" t="s">
        <v>2310</v>
      </c>
      <c r="E111" s="61" t="s">
        <v>77</v>
      </c>
      <c r="F111" s="61" t="s">
        <v>77</v>
      </c>
      <c r="G111" s="61" t="s">
        <v>112</v>
      </c>
      <c r="H111" s="61" t="s">
        <v>887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2310</v>
      </c>
      <c r="O111" s="61" t="s">
        <v>77</v>
      </c>
      <c r="P111" s="61" t="s">
        <v>77</v>
      </c>
      <c r="Q111" s="61" t="s">
        <v>112</v>
      </c>
      <c r="R111" s="61" t="s">
        <v>887</v>
      </c>
      <c r="S111" s="61" t="s">
        <v>77</v>
      </c>
      <c r="T111" s="61" t="s">
        <v>1867</v>
      </c>
      <c r="U111" s="61" t="s">
        <v>1555</v>
      </c>
    </row>
    <row r="112" spans="1:21">
      <c r="A112" s="61" t="s">
        <v>2291</v>
      </c>
      <c r="B112" t="s">
        <v>483</v>
      </c>
      <c r="C112" s="64">
        <v>220</v>
      </c>
      <c r="D112" s="61" t="s">
        <v>2310</v>
      </c>
      <c r="E112" s="61" t="s">
        <v>77</v>
      </c>
      <c r="F112" s="61" t="s">
        <v>77</v>
      </c>
      <c r="G112" s="61" t="s">
        <v>112</v>
      </c>
      <c r="H112" s="61" t="s">
        <v>1462</v>
      </c>
      <c r="I112" s="61" t="s">
        <v>77</v>
      </c>
      <c r="J112" s="61" t="s">
        <v>1479</v>
      </c>
      <c r="K112" s="61" t="s">
        <v>2311</v>
      </c>
      <c r="L112" t="s">
        <v>201</v>
      </c>
      <c r="M112" s="64">
        <v>221</v>
      </c>
      <c r="N112" s="61" t="s">
        <v>2310</v>
      </c>
      <c r="O112" s="61" t="s">
        <v>77</v>
      </c>
      <c r="P112" s="61" t="s">
        <v>77</v>
      </c>
      <c r="Q112" s="61" t="s">
        <v>216</v>
      </c>
      <c r="R112" s="61" t="s">
        <v>1462</v>
      </c>
      <c r="S112" s="61" t="s">
        <v>521</v>
      </c>
      <c r="T112" s="61" t="s">
        <v>1798</v>
      </c>
      <c r="U112" s="61" t="s">
        <v>1479</v>
      </c>
    </row>
    <row r="113" spans="1:21">
      <c r="A113" s="61" t="s">
        <v>2292</v>
      </c>
      <c r="B113" t="s">
        <v>179</v>
      </c>
      <c r="C113" s="64">
        <v>222</v>
      </c>
      <c r="D113" s="61" t="s">
        <v>2310</v>
      </c>
      <c r="E113" s="61" t="s">
        <v>77</v>
      </c>
      <c r="F113" s="61" t="s">
        <v>77</v>
      </c>
      <c r="G113" s="61" t="s">
        <v>94</v>
      </c>
      <c r="H113" s="61" t="s">
        <v>1552</v>
      </c>
      <c r="I113" s="61" t="s">
        <v>77</v>
      </c>
      <c r="J113" s="61" t="s">
        <v>1703</v>
      </c>
      <c r="K113" s="61" t="s">
        <v>692</v>
      </c>
      <c r="L113" t="s">
        <v>234</v>
      </c>
      <c r="M113" s="64">
        <v>223</v>
      </c>
      <c r="N113" s="61" t="s">
        <v>2310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642</v>
      </c>
      <c r="U113" s="61" t="s">
        <v>215</v>
      </c>
    </row>
    <row r="114" spans="1:21">
      <c r="A114" s="61" t="s">
        <v>2293</v>
      </c>
      <c r="B114" t="s">
        <v>68</v>
      </c>
      <c r="C114" s="64">
        <v>224</v>
      </c>
      <c r="D114" s="61" t="s">
        <v>2310</v>
      </c>
      <c r="E114" s="61" t="s">
        <v>77</v>
      </c>
      <c r="F114" s="61" t="s">
        <v>77</v>
      </c>
      <c r="G114" s="61" t="s">
        <v>251</v>
      </c>
      <c r="H114" s="61" t="s">
        <v>887</v>
      </c>
      <c r="I114" s="61" t="s">
        <v>887</v>
      </c>
      <c r="J114" s="61" t="s">
        <v>1473</v>
      </c>
      <c r="K114" s="61" t="s">
        <v>891</v>
      </c>
      <c r="L114" t="s">
        <v>283</v>
      </c>
      <c r="M114" s="64">
        <v>225</v>
      </c>
      <c r="N114" s="61" t="s">
        <v>2310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887</v>
      </c>
      <c r="T114" s="61" t="s">
        <v>1472</v>
      </c>
      <c r="U114" s="61" t="s">
        <v>1598</v>
      </c>
    </row>
    <row r="115" spans="1:21">
      <c r="A115" s="61" t="s">
        <v>2294</v>
      </c>
      <c r="B115" t="s">
        <v>288</v>
      </c>
      <c r="C115" s="64">
        <v>226</v>
      </c>
      <c r="D115" s="61" t="s">
        <v>2310</v>
      </c>
      <c r="E115" s="61" t="s">
        <v>77</v>
      </c>
      <c r="F115" s="61" t="s">
        <v>77</v>
      </c>
      <c r="G115" s="61" t="s">
        <v>251</v>
      </c>
      <c r="H115" s="61" t="s">
        <v>887</v>
      </c>
      <c r="I115" s="61" t="s">
        <v>887</v>
      </c>
      <c r="J115" s="61" t="s">
        <v>163</v>
      </c>
      <c r="K115" s="61" t="s">
        <v>1598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2209</v>
      </c>
      <c r="B116" t="s">
        <v>69</v>
      </c>
      <c r="C116" s="64">
        <v>228</v>
      </c>
      <c r="D116" s="61" t="s">
        <v>162</v>
      </c>
      <c r="E116" s="61" t="s">
        <v>710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672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674</v>
      </c>
      <c r="R116" s="61" t="s">
        <v>77</v>
      </c>
      <c r="S116" s="61" t="s">
        <v>77</v>
      </c>
      <c r="T116" s="61" t="s">
        <v>1556</v>
      </c>
      <c r="U116" s="61" t="s">
        <v>1483</v>
      </c>
    </row>
    <row r="117" spans="1:21">
      <c r="A117" s="61" t="s">
        <v>2210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2307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2307</v>
      </c>
      <c r="Q117" s="61" t="s">
        <v>77</v>
      </c>
      <c r="R117" s="61" t="s">
        <v>77</v>
      </c>
      <c r="S117" s="61" t="s">
        <v>1559</v>
      </c>
      <c r="T117" s="61" t="s">
        <v>458</v>
      </c>
      <c r="U117" s="61" t="s">
        <v>77</v>
      </c>
    </row>
    <row r="118" spans="1:21">
      <c r="A118" s="61" t="s">
        <v>2211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2307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2307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2212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2307</v>
      </c>
      <c r="G119" s="61" t="s">
        <v>77</v>
      </c>
      <c r="H119" s="61" t="s">
        <v>77</v>
      </c>
      <c r="I119" s="61" t="s">
        <v>1886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2307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2295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2307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2307</v>
      </c>
      <c r="Q120" s="61" t="s">
        <v>77</v>
      </c>
      <c r="R120" s="61" t="s">
        <v>77</v>
      </c>
      <c r="S120" s="61" t="s">
        <v>887</v>
      </c>
      <c r="T120" s="61" t="s">
        <v>458</v>
      </c>
      <c r="U120" s="61" t="s">
        <v>77</v>
      </c>
    </row>
    <row r="121" spans="1:21">
      <c r="A121" s="61" t="s">
        <v>2213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2307</v>
      </c>
      <c r="G121" s="61" t="s">
        <v>77</v>
      </c>
      <c r="H121" s="61" t="s">
        <v>77</v>
      </c>
      <c r="I121" s="61" t="s">
        <v>710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2307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2296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1476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1476</v>
      </c>
      <c r="Q122" s="61" t="s">
        <v>77</v>
      </c>
      <c r="R122" s="61" t="s">
        <v>77</v>
      </c>
      <c r="S122" s="61" t="s">
        <v>710</v>
      </c>
      <c r="T122" s="61" t="s">
        <v>458</v>
      </c>
      <c r="U122" s="61" t="s">
        <v>77</v>
      </c>
    </row>
    <row r="123" spans="1:21">
      <c r="A123" s="61" t="s">
        <v>2297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1476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642</v>
      </c>
    </row>
    <row r="124" spans="1:21">
      <c r="A124" s="61" t="s">
        <v>2298</v>
      </c>
      <c r="B124" t="s">
        <v>2132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1327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2307</v>
      </c>
      <c r="Q124" s="61" t="s">
        <v>77</v>
      </c>
      <c r="R124" s="61" t="s">
        <v>77</v>
      </c>
      <c r="S124" s="61" t="s">
        <v>2169</v>
      </c>
      <c r="T124" s="61" t="s">
        <v>458</v>
      </c>
      <c r="U124" s="61" t="s">
        <v>77</v>
      </c>
    </row>
    <row r="125" spans="1:21">
      <c r="A125" s="61" t="s">
        <v>2299</v>
      </c>
      <c r="B125" t="s">
        <v>2141</v>
      </c>
      <c r="C125" s="64">
        <v>246</v>
      </c>
      <c r="D125" s="61" t="s">
        <v>2310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646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2169</v>
      </c>
      <c r="S125" s="61" t="s">
        <v>2308</v>
      </c>
      <c r="T125" s="61" t="s">
        <v>458</v>
      </c>
      <c r="U125" s="61" t="s">
        <v>887</v>
      </c>
    </row>
    <row r="126" spans="1:21">
      <c r="A126" s="61" t="s">
        <v>2300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1509</v>
      </c>
      <c r="H126" s="61" t="s">
        <v>77</v>
      </c>
      <c r="I126" s="61" t="s">
        <v>35</v>
      </c>
      <c r="J126" s="61" t="s">
        <v>1723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1595</v>
      </c>
      <c r="R126" s="61" t="s">
        <v>77</v>
      </c>
      <c r="S126" s="61" t="s">
        <v>35</v>
      </c>
      <c r="T126" s="61" t="s">
        <v>1723</v>
      </c>
      <c r="U126" s="61" t="s">
        <v>57</v>
      </c>
    </row>
    <row r="127" spans="1:21">
      <c r="A127" s="61" t="s">
        <v>2301</v>
      </c>
      <c r="B127" t="s">
        <v>2420</v>
      </c>
      <c r="C127" s="64">
        <v>250</v>
      </c>
      <c r="D127" s="61" t="s">
        <v>2310</v>
      </c>
      <c r="E127" s="61" t="s">
        <v>77</v>
      </c>
      <c r="F127" s="61" t="s">
        <v>77</v>
      </c>
      <c r="G127" s="61" t="s">
        <v>1598</v>
      </c>
      <c r="H127" s="61" t="s">
        <v>887</v>
      </c>
      <c r="I127" s="61" t="s">
        <v>77</v>
      </c>
      <c r="J127" s="61" t="s">
        <v>1479</v>
      </c>
      <c r="K127" s="61" t="s">
        <v>2311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1327</v>
      </c>
    </row>
    <row r="128" spans="1:21">
      <c r="A128" s="61" t="s">
        <v>2302</v>
      </c>
      <c r="B128" t="e">
        <v>#N/A</v>
      </c>
      <c r="C128" s="64">
        <v>252</v>
      </c>
      <c r="D128" s="61" t="s">
        <v>763</v>
      </c>
      <c r="E128" s="61" t="s">
        <v>77</v>
      </c>
      <c r="F128" s="61" t="s">
        <v>458</v>
      </c>
      <c r="G128" s="61" t="s">
        <v>704</v>
      </c>
      <c r="H128" s="61" t="s">
        <v>93</v>
      </c>
      <c r="I128" s="61" t="s">
        <v>2169</v>
      </c>
      <c r="J128" s="61" t="s">
        <v>1552</v>
      </c>
      <c r="K128" s="61" t="s">
        <v>692</v>
      </c>
      <c r="L128" t="s">
        <v>775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1587</v>
      </c>
      <c r="R128" s="61" t="s">
        <v>521</v>
      </c>
      <c r="S128" s="61" t="s">
        <v>1559</v>
      </c>
      <c r="T128" s="61" t="s">
        <v>1549</v>
      </c>
      <c r="U128" s="61" t="s">
        <v>128</v>
      </c>
    </row>
    <row r="129" spans="1:21">
      <c r="A129" s="61" t="s">
        <v>2303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2304</v>
      </c>
      <c r="B130" t="s">
        <v>2421</v>
      </c>
      <c r="C130" s="64">
        <v>256</v>
      </c>
      <c r="D130" s="61" t="s">
        <v>77</v>
      </c>
      <c r="E130" s="61" t="s">
        <v>77</v>
      </c>
      <c r="F130" s="61" t="s">
        <v>710</v>
      </c>
      <c r="G130" s="61" t="s">
        <v>77</v>
      </c>
      <c r="H130" s="61" t="s">
        <v>77</v>
      </c>
      <c r="I130" s="61" t="s">
        <v>646</v>
      </c>
      <c r="J130" s="61" t="s">
        <v>458</v>
      </c>
      <c r="K130" s="61" t="s">
        <v>128</v>
      </c>
      <c r="L130" t="s">
        <v>2339</v>
      </c>
      <c r="M130" s="64">
        <v>257</v>
      </c>
      <c r="N130" s="61" t="s">
        <v>77</v>
      </c>
      <c r="O130" s="61" t="s">
        <v>77</v>
      </c>
      <c r="P130" s="61" t="s">
        <v>710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2305</v>
      </c>
      <c r="B131" t="s">
        <v>2422</v>
      </c>
      <c r="C131" s="64">
        <v>258</v>
      </c>
      <c r="D131" s="61" t="s">
        <v>77</v>
      </c>
      <c r="E131" s="61" t="s">
        <v>77</v>
      </c>
      <c r="F131" s="61" t="s">
        <v>710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2340</v>
      </c>
      <c r="M131" s="64">
        <v>259</v>
      </c>
      <c r="N131" s="61" t="s">
        <v>77</v>
      </c>
      <c r="O131" s="61" t="s">
        <v>77</v>
      </c>
      <c r="P131" s="61" t="s">
        <v>710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2214</v>
      </c>
      <c r="B132" t="s">
        <v>2423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2341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2215</v>
      </c>
      <c r="B133" t="s">
        <v>2424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710</v>
      </c>
      <c r="I133" s="61" t="s">
        <v>710</v>
      </c>
      <c r="J133" s="61" t="s">
        <v>458</v>
      </c>
      <c r="K133" s="61" t="s">
        <v>128</v>
      </c>
      <c r="L133" t="s">
        <v>2342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2216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1723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887</v>
      </c>
      <c r="P134" s="61" t="s">
        <v>36</v>
      </c>
      <c r="Q134" s="61" t="s">
        <v>692</v>
      </c>
      <c r="R134" s="61" t="s">
        <v>2169</v>
      </c>
      <c r="S134" s="61" t="s">
        <v>2308</v>
      </c>
      <c r="T134" s="61" t="s">
        <v>458</v>
      </c>
      <c r="U134" s="61" t="s">
        <v>887</v>
      </c>
    </row>
    <row r="135" spans="1:21">
      <c r="A135" s="61" t="s">
        <v>2217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1327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642</v>
      </c>
      <c r="R135" s="61" t="s">
        <v>77</v>
      </c>
      <c r="S135" s="61" t="s">
        <v>77</v>
      </c>
      <c r="T135" s="61" t="s">
        <v>1628</v>
      </c>
      <c r="U135" s="61" t="s">
        <v>1327</v>
      </c>
    </row>
    <row r="136" spans="1:21">
      <c r="A136" s="61" t="s">
        <v>2306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642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1327</v>
      </c>
    </row>
    <row r="137" spans="1:21">
      <c r="A137" s="61" t="s">
        <v>2218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1483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1559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5" sqref="E5"/>
    </sheetView>
  </sheetViews>
  <sheetFormatPr defaultRowHeight="15"/>
  <cols>
    <col min="2" max="9" width="9.7109375" bestFit="1" customWidth="1"/>
  </cols>
  <sheetData>
    <row r="1" spans="1:9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445-6F2C-48D4-9924-896407B0D808}">
  <dimension ref="A1:P58"/>
  <sheetViews>
    <sheetView workbookViewId="0">
      <selection sqref="A1:XFD1048576"/>
    </sheetView>
  </sheetViews>
  <sheetFormatPr defaultRowHeight="15"/>
  <cols>
    <col min="1" max="1" width="13.28515625" style="363" bestFit="1" customWidth="1"/>
    <col min="2" max="2" width="13.28515625" style="363" customWidth="1"/>
    <col min="3" max="8" width="5.7109375" customWidth="1"/>
    <col min="9" max="9" width="11.140625" bestFit="1" customWidth="1"/>
    <col min="10" max="10" width="13.28515625" bestFit="1" customWidth="1"/>
    <col min="11" max="11" width="11.140625" bestFit="1" customWidth="1"/>
    <col min="12" max="12" width="10.28515625" bestFit="1" customWidth="1"/>
  </cols>
  <sheetData>
    <row r="1" spans="1:16">
      <c r="A1" s="362" t="s">
        <v>2851</v>
      </c>
      <c r="B1" s="360" t="s">
        <v>2355</v>
      </c>
      <c r="C1" s="360" t="s">
        <v>1361</v>
      </c>
      <c r="D1" s="360" t="s">
        <v>3</v>
      </c>
      <c r="E1" s="360" t="s">
        <v>4</v>
      </c>
      <c r="F1" s="360" t="s">
        <v>5</v>
      </c>
      <c r="G1" s="360" t="s">
        <v>6</v>
      </c>
      <c r="H1" s="360" t="s">
        <v>7</v>
      </c>
      <c r="I1" s="360" t="s">
        <v>2106</v>
      </c>
      <c r="J1" s="360" t="s">
        <v>2107</v>
      </c>
      <c r="K1" s="360" t="s">
        <v>2108</v>
      </c>
      <c r="L1" s="360" t="s">
        <v>2109</v>
      </c>
      <c r="M1" s="360" t="s">
        <v>2110</v>
      </c>
      <c r="N1" s="360" t="s">
        <v>2111</v>
      </c>
      <c r="O1" s="360" t="s">
        <v>2112</v>
      </c>
      <c r="P1" s="360" t="s">
        <v>2113</v>
      </c>
    </row>
    <row r="2" spans="1:16">
      <c r="A2" s="363" t="s">
        <v>2841</v>
      </c>
      <c r="B2" t="str">
        <f>VLOOKUP($A2,Monster!$B$2:$AE$453,23,FALSE)</f>
        <v>???</v>
      </c>
      <c r="C2">
        <f>VLOOKUP($A2,Monster!$B$2:$AE$453,4,FALSE)</f>
        <v>1</v>
      </c>
      <c r="D2">
        <f>VLOOKUP($A2,Monster!$B$2:$AE$453,9,FALSE)</f>
        <v>75</v>
      </c>
      <c r="E2">
        <f>VLOOKUP($A2,Monster!$B$2:$AE$453,10,FALSE)</f>
        <v>4</v>
      </c>
      <c r="F2">
        <f>VLOOKUP($A2,Monster!$B$2:$AE$453,11,FALSE)</f>
        <v>6</v>
      </c>
      <c r="G2">
        <f>VLOOKUP($A2,Monster!$B$2:$AE$453,12,FALSE)</f>
        <v>6</v>
      </c>
      <c r="H2">
        <f>VLOOKUP($A2,Monster!$B$2:$AE$453,13,FALSE)</f>
        <v>4</v>
      </c>
      <c r="I2" t="str">
        <f>VLOOKUP($A2,Monster!$B$2:$AE$453,15,FALSE)</f>
        <v>Touch</v>
      </c>
      <c r="J2">
        <f>VLOOKUP($A2,Monster!$B$2:$AE$453,16,FALSE)</f>
        <v>0</v>
      </c>
      <c r="K2">
        <f>VLOOKUP($A2,Monster!$B$2:$AE$453,17,FALSE)</f>
        <v>0</v>
      </c>
      <c r="L2">
        <f>VLOOKUP($A2,Monster!$B$2:$AE$453,18,FALSE)</f>
        <v>0</v>
      </c>
      <c r="M2">
        <f>VLOOKUP($A2,Monster!$B$2:$AE$453,19,FALSE)</f>
        <v>0</v>
      </c>
      <c r="N2">
        <f>VLOOKUP($A2,Monster!$B$2:$AE$453,20,FALSE)</f>
        <v>0</v>
      </c>
      <c r="O2">
        <f>VLOOKUP($A2,Monster!$B$2:$AE$453,21,FALSE)</f>
        <v>0</v>
      </c>
      <c r="P2">
        <f>VLOOKUP($A2,Monster!$B$2:$AE$453,22,FALSE)</f>
        <v>0</v>
      </c>
    </row>
    <row r="3" spans="1:16">
      <c r="A3" s="363" t="s">
        <v>2662</v>
      </c>
      <c r="B3" t="str">
        <f>VLOOKUP($A3,Monster!$B$2:$AE$453,23,FALSE)</f>
        <v>Aberration</v>
      </c>
      <c r="C3">
        <f>VLOOKUP($A3,Monster!$B$2:$AE$453,4,FALSE)</f>
        <v>1</v>
      </c>
      <c r="D3">
        <f>VLOOKUP($A3,Monster!$B$2:$AE$453,9,FALSE)</f>
        <v>45</v>
      </c>
      <c r="E3">
        <f>VLOOKUP($A3,Monster!$B$2:$AE$453,10,FALSE)</f>
        <v>5</v>
      </c>
      <c r="F3">
        <f>VLOOKUP($A3,Monster!$B$2:$AE$453,11,FALSE)</f>
        <v>4</v>
      </c>
      <c r="G3">
        <f>VLOOKUP($A3,Monster!$B$2:$AE$453,12,FALSE)</f>
        <v>6</v>
      </c>
      <c r="H3">
        <f>VLOOKUP($A3,Monster!$B$2:$AE$453,13,FALSE)</f>
        <v>5</v>
      </c>
      <c r="I3" t="str">
        <f>VLOOKUP($A3,Monster!$B$2:$AE$453,15,FALSE)</f>
        <v>Gaze</v>
      </c>
      <c r="J3" t="str">
        <f>VLOOKUP($A3,Monster!$B$2:$AE$453,16,FALSE)</f>
        <v>Warning</v>
      </c>
      <c r="K3" t="str">
        <f>VLOOKUP($A3,Monster!$B$2:$AE$453,17,FALSE)</f>
        <v>O-Quake</v>
      </c>
      <c r="L3">
        <f>VLOOKUP($A3,Monster!$B$2:$AE$453,18,FALSE)</f>
        <v>0</v>
      </c>
      <c r="M3">
        <f>VLOOKUP($A3,Monster!$B$2:$AE$453,19,FALSE)</f>
        <v>0</v>
      </c>
      <c r="N3">
        <f>VLOOKUP($A3,Monster!$B$2:$AE$453,20,FALSE)</f>
        <v>0</v>
      </c>
      <c r="O3">
        <f>VLOOKUP($A3,Monster!$B$2:$AE$453,21,FALSE)</f>
        <v>0</v>
      </c>
      <c r="P3">
        <f>VLOOKUP($A3,Monster!$B$2:$AE$453,22,FALSE)</f>
        <v>0</v>
      </c>
    </row>
    <row r="4" spans="1:16">
      <c r="A4" s="363" t="s">
        <v>2665</v>
      </c>
      <c r="B4" t="str">
        <f>VLOOKUP($A4,Monster!$B$2:$AE$453,23,FALSE)</f>
        <v>Aberration</v>
      </c>
      <c r="C4">
        <f>VLOOKUP($A4,Monster!$B$2:$AE$453,4,FALSE)</f>
        <v>1</v>
      </c>
      <c r="D4">
        <f>VLOOKUP($A4,Monster!$B$2:$AE$453,9,FALSE)</f>
        <v>52</v>
      </c>
      <c r="E4">
        <f>VLOOKUP($A4,Monster!$B$2:$AE$453,10,FALSE)</f>
        <v>5</v>
      </c>
      <c r="F4">
        <f>VLOOKUP($A4,Monster!$B$2:$AE$453,11,FALSE)</f>
        <v>2</v>
      </c>
      <c r="G4">
        <f>VLOOKUP($A4,Monster!$B$2:$AE$453,12,FALSE)</f>
        <v>6</v>
      </c>
      <c r="H4">
        <f>VLOOKUP($A4,Monster!$B$2:$AE$453,13,FALSE)</f>
        <v>5</v>
      </c>
      <c r="I4" t="str">
        <f>VLOOKUP($A4,Monster!$B$2:$AE$453,15,FALSE)</f>
        <v>Dissolve</v>
      </c>
      <c r="J4" t="str">
        <f>VLOOKUP($A4,Monster!$B$2:$AE$453,16,FALSE)</f>
        <v>P-Skin</v>
      </c>
      <c r="K4" t="str">
        <f>VLOOKUP($A4,Monster!$B$2:$AE$453,17,FALSE)</f>
        <v>X-Fire</v>
      </c>
      <c r="L4">
        <f>VLOOKUP($A4,Monster!$B$2:$AE$453,18,FALSE)</f>
        <v>0</v>
      </c>
      <c r="M4">
        <f>VLOOKUP($A4,Monster!$B$2:$AE$453,19,FALSE)</f>
        <v>0</v>
      </c>
      <c r="N4">
        <f>VLOOKUP($A4,Monster!$B$2:$AE$453,20,FALSE)</f>
        <v>0</v>
      </c>
      <c r="O4">
        <f>VLOOKUP($A4,Monster!$B$2:$AE$453,21,FALSE)</f>
        <v>0</v>
      </c>
      <c r="P4">
        <f>VLOOKUP($A4,Monster!$B$2:$AE$453,22,FALSE)</f>
        <v>0</v>
      </c>
    </row>
    <row r="5" spans="1:16">
      <c r="A5" s="363" t="s">
        <v>127</v>
      </c>
      <c r="B5" t="str">
        <f>VLOOKUP($A5,Monster!$B$2:$AE$453,23,FALSE)</f>
        <v>Aberration</v>
      </c>
      <c r="C5">
        <f>VLOOKUP($A5,Monster!$B$2:$AE$453,4,FALSE)</f>
        <v>2</v>
      </c>
      <c r="D5">
        <f>VLOOKUP($A5,Monster!$B$2:$AE$453,9,FALSE)</f>
        <v>90</v>
      </c>
      <c r="E5">
        <f>VLOOKUP($A5,Monster!$B$2:$AE$453,10,FALSE)</f>
        <v>8</v>
      </c>
      <c r="F5">
        <f>VLOOKUP($A5,Monster!$B$2:$AE$453,11,FALSE)</f>
        <v>5</v>
      </c>
      <c r="G5">
        <f>VLOOKUP($A5,Monster!$B$2:$AE$453,12,FALSE)</f>
        <v>10</v>
      </c>
      <c r="H5">
        <f>VLOOKUP($A5,Monster!$B$2:$AE$453,13,FALSE)</f>
        <v>8</v>
      </c>
      <c r="I5" t="str">
        <f>VLOOKUP($A5,Monster!$B$2:$AE$453,15,FALSE)</f>
        <v>Dissolve</v>
      </c>
      <c r="J5" t="str">
        <f>VLOOKUP($A5,Monster!$B$2:$AE$453,16,FALSE)</f>
        <v>P-Skin</v>
      </c>
      <c r="K5" t="str">
        <f>VLOOKUP($A5,Monster!$B$2:$AE$453,17,FALSE)</f>
        <v>X-Fire</v>
      </c>
      <c r="L5">
        <f>VLOOKUP($A5,Monster!$B$2:$AE$453,18,FALSE)</f>
        <v>0</v>
      </c>
      <c r="M5">
        <f>VLOOKUP($A5,Monster!$B$2:$AE$453,19,FALSE)</f>
        <v>0</v>
      </c>
      <c r="N5">
        <f>VLOOKUP($A5,Monster!$B$2:$AE$453,20,FALSE)</f>
        <v>0</v>
      </c>
      <c r="O5">
        <f>VLOOKUP($A5,Monster!$B$2:$AE$453,21,FALSE)</f>
        <v>0</v>
      </c>
      <c r="P5">
        <f>VLOOKUP($A5,Monster!$B$2:$AE$453,22,FALSE)</f>
        <v>0</v>
      </c>
    </row>
    <row r="6" spans="1:16">
      <c r="A6" s="363" t="s">
        <v>144</v>
      </c>
      <c r="B6" t="str">
        <f>VLOOKUP($A6,Monster!$B$2:$AE$453,23,FALSE)</f>
        <v>Aberration</v>
      </c>
      <c r="C6">
        <f>VLOOKUP($A6,Monster!$B$2:$AE$453,4,FALSE)</f>
        <v>3</v>
      </c>
      <c r="D6">
        <f>VLOOKUP($A6,Monster!$B$2:$AE$453,9,FALSE)</f>
        <v>126</v>
      </c>
      <c r="E6">
        <f>VLOOKUP($A6,Monster!$B$2:$AE$453,10,FALSE)</f>
        <v>15</v>
      </c>
      <c r="F6">
        <f>VLOOKUP($A6,Monster!$B$2:$AE$453,11,FALSE)</f>
        <v>9</v>
      </c>
      <c r="G6">
        <f>VLOOKUP($A6,Monster!$B$2:$AE$453,12,FALSE)</f>
        <v>15</v>
      </c>
      <c r="H6">
        <f>VLOOKUP($A6,Monster!$B$2:$AE$453,13,FALSE)</f>
        <v>12</v>
      </c>
      <c r="I6" t="str">
        <f>VLOOKUP($A6,Monster!$B$2:$AE$453,15,FALSE)</f>
        <v>Tail</v>
      </c>
      <c r="J6" t="str">
        <f>VLOOKUP($A6,Monster!$B$2:$AE$453,16,FALSE)</f>
        <v>Constrict</v>
      </c>
      <c r="K6" t="str">
        <f>VLOOKUP($A6,Monster!$B$2:$AE$453,17,FALSE)</f>
        <v>O-Quake</v>
      </c>
      <c r="L6">
        <f>VLOOKUP($A6,Monster!$B$2:$AE$453,18,FALSE)</f>
        <v>0</v>
      </c>
      <c r="M6">
        <f>VLOOKUP($A6,Monster!$B$2:$AE$453,19,FALSE)</f>
        <v>0</v>
      </c>
      <c r="N6">
        <f>VLOOKUP($A6,Monster!$B$2:$AE$453,20,FALSE)</f>
        <v>0</v>
      </c>
      <c r="O6">
        <f>VLOOKUP($A6,Monster!$B$2:$AE$453,21,FALSE)</f>
        <v>0</v>
      </c>
      <c r="P6">
        <f>VLOOKUP($A6,Monster!$B$2:$AE$453,22,FALSE)</f>
        <v>0</v>
      </c>
    </row>
    <row r="7" spans="1:16">
      <c r="A7" s="363" t="s">
        <v>227</v>
      </c>
      <c r="B7" t="str">
        <f>VLOOKUP($A7,Monster!$B$2:$AE$453,23,FALSE)</f>
        <v>Aquatic</v>
      </c>
      <c r="C7">
        <f>VLOOKUP($A7,Monster!$B$2:$AE$453,4,FALSE)</f>
        <v>2</v>
      </c>
      <c r="D7">
        <f>VLOOKUP($A7,Monster!$B$2:$AE$453,9,FALSE)</f>
        <v>99</v>
      </c>
      <c r="E7">
        <f>VLOOKUP($A7,Monster!$B$2:$AE$453,10,FALSE)</f>
        <v>10</v>
      </c>
      <c r="F7">
        <f>VLOOKUP($A7,Monster!$B$2:$AE$453,11,FALSE)</f>
        <v>7</v>
      </c>
      <c r="G7">
        <f>VLOOKUP($A7,Monster!$B$2:$AE$453,12,FALSE)</f>
        <v>8</v>
      </c>
      <c r="H7">
        <f>VLOOKUP($A7,Monster!$B$2:$AE$453,13,FALSE)</f>
        <v>5</v>
      </c>
      <c r="I7" t="str">
        <f>VLOOKUP($A7,Monster!$B$2:$AE$453,15,FALSE)</f>
        <v>Tentacle</v>
      </c>
      <c r="J7" t="str">
        <f>VLOOKUP($A7,Monster!$B$2:$AE$453,16,FALSE)</f>
        <v>8-Legs</v>
      </c>
      <c r="K7" t="str">
        <f>VLOOKUP($A7,Monster!$B$2:$AE$453,17,FALSE)</f>
        <v>O-Fire</v>
      </c>
      <c r="L7" t="str">
        <f>VLOOKUP($A7,Monster!$B$2:$AE$453,18,FALSE)</f>
        <v>X-Thunder</v>
      </c>
      <c r="M7">
        <f>VLOOKUP($A7,Monster!$B$2:$AE$453,19,FALSE)</f>
        <v>0</v>
      </c>
      <c r="N7">
        <f>VLOOKUP($A7,Monster!$B$2:$AE$453,20,FALSE)</f>
        <v>0</v>
      </c>
      <c r="O7">
        <f>VLOOKUP($A7,Monster!$B$2:$AE$453,21,FALSE)</f>
        <v>0</v>
      </c>
      <c r="P7">
        <f>VLOOKUP($A7,Monster!$B$2:$AE$453,22,FALSE)</f>
        <v>0</v>
      </c>
    </row>
    <row r="8" spans="1:16">
      <c r="A8" s="363" t="s">
        <v>245</v>
      </c>
      <c r="B8" t="str">
        <f>VLOOKUP($A8,Monster!$B$2:$AE$453,23,FALSE)</f>
        <v>Aquatic</v>
      </c>
      <c r="C8">
        <f>VLOOKUP($A8,Monster!$B$2:$AE$453,4,FALSE)</f>
        <v>2</v>
      </c>
      <c r="D8">
        <f>VLOOKUP($A8,Monster!$B$2:$AE$453,9,FALSE)</f>
        <v>99</v>
      </c>
      <c r="E8">
        <f>VLOOKUP($A8,Monster!$B$2:$AE$453,10,FALSE)</f>
        <v>6</v>
      </c>
      <c r="F8">
        <f>VLOOKUP($A8,Monster!$B$2:$AE$453,11,FALSE)</f>
        <v>10</v>
      </c>
      <c r="G8">
        <f>VLOOKUP($A8,Monster!$B$2:$AE$453,12,FALSE)</f>
        <v>8</v>
      </c>
      <c r="H8">
        <f>VLOOKUP($A8,Monster!$B$2:$AE$453,13,FALSE)</f>
        <v>6</v>
      </c>
      <c r="I8" t="str">
        <f>VLOOKUP($A8,Monster!$B$2:$AE$453,15,FALSE)</f>
        <v>Fin</v>
      </c>
      <c r="J8" t="str">
        <f>VLOOKUP($A8,Monster!$B$2:$AE$453,16,FALSE)</f>
        <v>O-Fire</v>
      </c>
      <c r="K8" t="str">
        <f>VLOOKUP($A8,Monster!$B$2:$AE$453,17,FALSE)</f>
        <v>X-Thunder</v>
      </c>
      <c r="L8">
        <f>VLOOKUP($A8,Monster!$B$2:$AE$453,18,FALSE)</f>
        <v>0</v>
      </c>
      <c r="M8">
        <f>VLOOKUP($A8,Monster!$B$2:$AE$453,19,FALSE)</f>
        <v>0</v>
      </c>
      <c r="N8">
        <f>VLOOKUP($A8,Monster!$B$2:$AE$453,20,FALSE)</f>
        <v>0</v>
      </c>
      <c r="O8">
        <f>VLOOKUP($A8,Monster!$B$2:$AE$453,21,FALSE)</f>
        <v>0</v>
      </c>
      <c r="P8">
        <f>VLOOKUP($A8,Monster!$B$2:$AE$453,22,FALSE)</f>
        <v>0</v>
      </c>
    </row>
    <row r="9" spans="1:16">
      <c r="A9" s="363" t="s">
        <v>260</v>
      </c>
      <c r="B9" t="str">
        <f>VLOOKUP($A9,Monster!$B$2:$AE$453,23,FALSE)</f>
        <v>Aquatic</v>
      </c>
      <c r="C9">
        <f>VLOOKUP($A9,Monster!$B$2:$AE$453,4,FALSE)</f>
        <v>3</v>
      </c>
      <c r="D9">
        <f>VLOOKUP($A9,Monster!$B$2:$AE$453,9,FALSE)</f>
        <v>115</v>
      </c>
      <c r="E9">
        <f>VLOOKUP($A9,Monster!$B$2:$AE$453,10,FALSE)</f>
        <v>10</v>
      </c>
      <c r="F9">
        <f>VLOOKUP($A9,Monster!$B$2:$AE$453,11,FALSE)</f>
        <v>12</v>
      </c>
      <c r="G9">
        <f>VLOOKUP($A9,Monster!$B$2:$AE$453,12,FALSE)</f>
        <v>13</v>
      </c>
      <c r="H9">
        <f>VLOOKUP($A9,Monster!$B$2:$AE$453,13,FALSE)</f>
        <v>17</v>
      </c>
      <c r="I9" t="str">
        <f>VLOOKUP($A9,Monster!$B$2:$AE$453,15,FALSE)</f>
        <v>W-Pincer</v>
      </c>
      <c r="J9" t="str">
        <f>VLOOKUP($A9,Monster!$B$2:$AE$453,16,FALSE)</f>
        <v>Shell</v>
      </c>
      <c r="K9" t="str">
        <f>VLOOKUP($A9,Monster!$B$2:$AE$453,17,FALSE)</f>
        <v>O-Fire</v>
      </c>
      <c r="L9" t="str">
        <f>VLOOKUP($A9,Monster!$B$2:$AE$453,18,FALSE)</f>
        <v>X-Thunder</v>
      </c>
      <c r="M9">
        <f>VLOOKUP($A9,Monster!$B$2:$AE$453,19,FALSE)</f>
        <v>0</v>
      </c>
      <c r="N9">
        <f>VLOOKUP($A9,Monster!$B$2:$AE$453,20,FALSE)</f>
        <v>0</v>
      </c>
      <c r="O9">
        <f>VLOOKUP($A9,Monster!$B$2:$AE$453,21,FALSE)</f>
        <v>0</v>
      </c>
      <c r="P9">
        <f>VLOOKUP($A9,Monster!$B$2:$AE$453,22,FALSE)</f>
        <v>0</v>
      </c>
    </row>
    <row r="10" spans="1:16">
      <c r="A10" s="363" t="s">
        <v>378</v>
      </c>
      <c r="B10" t="str">
        <f>VLOOKUP($A10,Monster!$B$2:$AE$453,23,FALSE)</f>
        <v>Beast</v>
      </c>
      <c r="C10">
        <f>VLOOKUP($A10,Monster!$B$2:$AE$453,4,FALSE)</f>
        <v>1</v>
      </c>
      <c r="D10">
        <f>VLOOKUP($A10,Monster!$B$2:$AE$453,9,FALSE)</f>
        <v>45</v>
      </c>
      <c r="E10">
        <f>VLOOKUP($A10,Monster!$B$2:$AE$453,10,FALSE)</f>
        <v>6</v>
      </c>
      <c r="F10">
        <f>VLOOKUP($A10,Monster!$B$2:$AE$453,11,FALSE)</f>
        <v>5</v>
      </c>
      <c r="G10">
        <f>VLOOKUP($A10,Monster!$B$2:$AE$453,12,FALSE)</f>
        <v>3</v>
      </c>
      <c r="H10">
        <f>VLOOKUP($A10,Monster!$B$2:$AE$453,13,FALSE)</f>
        <v>5</v>
      </c>
      <c r="I10" t="str">
        <f>VLOOKUP($A10,Monster!$B$2:$AE$453,15,FALSE)</f>
        <v>Tusk</v>
      </c>
      <c r="J10">
        <f>VLOOKUP($A10,Monster!$B$2:$AE$453,16,FALSE)</f>
        <v>0</v>
      </c>
      <c r="K10">
        <f>VLOOKUP($A10,Monster!$B$2:$AE$453,17,FALSE)</f>
        <v>0</v>
      </c>
      <c r="L10">
        <f>VLOOKUP($A10,Monster!$B$2:$AE$453,18,FALSE)</f>
        <v>0</v>
      </c>
      <c r="M10">
        <f>VLOOKUP($A10,Monster!$B$2:$AE$453,19,FALSE)</f>
        <v>0</v>
      </c>
      <c r="N10">
        <f>VLOOKUP($A10,Monster!$B$2:$AE$453,20,FALSE)</f>
        <v>0</v>
      </c>
      <c r="O10">
        <f>VLOOKUP($A10,Monster!$B$2:$AE$453,21,FALSE)</f>
        <v>0</v>
      </c>
      <c r="P10">
        <f>VLOOKUP($A10,Monster!$B$2:$AE$453,22,FALSE)</f>
        <v>0</v>
      </c>
    </row>
    <row r="11" spans="1:16">
      <c r="A11" s="363" t="s">
        <v>391</v>
      </c>
      <c r="B11" t="str">
        <f>VLOOKUP($A11,Monster!$B$2:$AE$453,23,FALSE)</f>
        <v>Beast</v>
      </c>
      <c r="C11">
        <f>VLOOKUP($A11,Monster!$B$2:$AE$453,4,FALSE)</f>
        <v>3</v>
      </c>
      <c r="D11">
        <f>VLOOKUP($A11,Monster!$B$2:$AE$453,9,FALSE)</f>
        <v>126</v>
      </c>
      <c r="E11">
        <f>VLOOKUP($A11,Monster!$B$2:$AE$453,10,FALSE)</f>
        <v>14</v>
      </c>
      <c r="F11">
        <f>VLOOKUP($A11,Monster!$B$2:$AE$453,11,FALSE)</f>
        <v>14</v>
      </c>
      <c r="G11">
        <f>VLOOKUP($A11,Monster!$B$2:$AE$453,12,FALSE)</f>
        <v>10</v>
      </c>
      <c r="H11">
        <f>VLOOKUP($A11,Monster!$B$2:$AE$453,13,FALSE)</f>
        <v>13</v>
      </c>
      <c r="I11" t="str">
        <f>VLOOKUP($A11,Monster!$B$2:$AE$453,15,FALSE)</f>
        <v>Kick</v>
      </c>
      <c r="J11" t="str">
        <f>VLOOKUP($A11,Monster!$B$2:$AE$453,16,FALSE)</f>
        <v>Breath</v>
      </c>
      <c r="K11">
        <f>VLOOKUP($A11,Monster!$B$2:$AE$453,17,FALSE)</f>
        <v>0</v>
      </c>
      <c r="L11">
        <f>VLOOKUP($A11,Monster!$B$2:$AE$453,18,FALSE)</f>
        <v>0</v>
      </c>
      <c r="M11">
        <f>VLOOKUP($A11,Monster!$B$2:$AE$453,19,FALSE)</f>
        <v>0</v>
      </c>
      <c r="N11">
        <f>VLOOKUP($A11,Monster!$B$2:$AE$453,20,FALSE)</f>
        <v>0</v>
      </c>
      <c r="O11">
        <f>VLOOKUP($A11,Monster!$B$2:$AE$453,21,FALSE)</f>
        <v>0</v>
      </c>
      <c r="P11">
        <f>VLOOKUP($A11,Monster!$B$2:$AE$453,22,FALSE)</f>
        <v>0</v>
      </c>
    </row>
    <row r="12" spans="1:16">
      <c r="A12" s="363" t="s">
        <v>343</v>
      </c>
      <c r="B12" t="str">
        <f>VLOOKUP($A12,Monster!$B$2:$AE$453,23,FALSE)</f>
        <v>Flyer</v>
      </c>
      <c r="C12">
        <f>VLOOKUP($A12,Monster!$B$2:$AE$453,4,FALSE)</f>
        <v>2</v>
      </c>
      <c r="D12">
        <f>VLOOKUP($A12,Monster!$B$2:$AE$453,9,FALSE)</f>
        <v>81</v>
      </c>
      <c r="E12">
        <f>VLOOKUP($A12,Monster!$B$2:$AE$453,10,FALSE)</f>
        <v>10</v>
      </c>
      <c r="F12">
        <f>VLOOKUP($A12,Monster!$B$2:$AE$453,11,FALSE)</f>
        <v>9</v>
      </c>
      <c r="G12">
        <f>VLOOKUP($A12,Monster!$B$2:$AE$453,12,FALSE)</f>
        <v>5</v>
      </c>
      <c r="H12">
        <f>VLOOKUP($A12,Monster!$B$2:$AE$453,13,FALSE)</f>
        <v>8</v>
      </c>
      <c r="I12" t="str">
        <f>VLOOKUP($A12,Monster!$B$2:$AE$453,15,FALSE)</f>
        <v>Beak</v>
      </c>
      <c r="J12" t="str">
        <f>VLOOKUP($A12,Monster!$B$2:$AE$453,16,FALSE)</f>
        <v>O-Quake</v>
      </c>
      <c r="K12">
        <f>VLOOKUP($A12,Monster!$B$2:$AE$453,17,FALSE)</f>
        <v>0</v>
      </c>
      <c r="L12">
        <f>VLOOKUP($A12,Monster!$B$2:$AE$453,18,FALSE)</f>
        <v>0</v>
      </c>
      <c r="M12">
        <f>VLOOKUP($A12,Monster!$B$2:$AE$453,19,FALSE)</f>
        <v>0</v>
      </c>
      <c r="N12">
        <f>VLOOKUP($A12,Monster!$B$2:$AE$453,20,FALSE)</f>
        <v>0</v>
      </c>
      <c r="O12">
        <f>VLOOKUP($A12,Monster!$B$2:$AE$453,21,FALSE)</f>
        <v>0</v>
      </c>
      <c r="P12">
        <f>VLOOKUP($A12,Monster!$B$2:$AE$453,22,FALSE)</f>
        <v>0</v>
      </c>
    </row>
    <row r="13" spans="1:16">
      <c r="A13" s="363" t="s">
        <v>355</v>
      </c>
      <c r="B13" t="str">
        <f>VLOOKUP($A13,Monster!$B$2:$AE$453,23,FALSE)</f>
        <v>Flyer</v>
      </c>
      <c r="C13">
        <f>VLOOKUP($A13,Monster!$B$2:$AE$453,4,FALSE)</f>
        <v>2</v>
      </c>
      <c r="D13">
        <f>VLOOKUP($A13,Monster!$B$2:$AE$453,9,FALSE)</f>
        <v>45</v>
      </c>
      <c r="E13">
        <f>VLOOKUP($A13,Monster!$B$2:$AE$453,10,FALSE)</f>
        <v>8</v>
      </c>
      <c r="F13">
        <f>VLOOKUP($A13,Monster!$B$2:$AE$453,11,FALSE)</f>
        <v>13</v>
      </c>
      <c r="G13">
        <f>VLOOKUP($A13,Monster!$B$2:$AE$453,12,FALSE)</f>
        <v>10</v>
      </c>
      <c r="H13">
        <f>VLOOKUP($A13,Monster!$B$2:$AE$453,13,FALSE)</f>
        <v>5</v>
      </c>
      <c r="I13" t="str">
        <f>VLOOKUP($A13,Monster!$B$2:$AE$453,15,FALSE)</f>
        <v>Beak</v>
      </c>
      <c r="J13" t="str">
        <f>VLOOKUP($A13,Monster!$B$2:$AE$453,16,FALSE)</f>
        <v>O-Quake</v>
      </c>
      <c r="K13">
        <f>VLOOKUP($A13,Monster!$B$2:$AE$453,17,FALSE)</f>
        <v>0</v>
      </c>
      <c r="L13">
        <f>VLOOKUP($A13,Monster!$B$2:$AE$453,18,FALSE)</f>
        <v>0</v>
      </c>
      <c r="M13">
        <f>VLOOKUP($A13,Monster!$B$2:$AE$453,19,FALSE)</f>
        <v>0</v>
      </c>
      <c r="N13">
        <f>VLOOKUP($A13,Monster!$B$2:$AE$453,20,FALSE)</f>
        <v>0</v>
      </c>
      <c r="O13">
        <f>VLOOKUP($A13,Monster!$B$2:$AE$453,21,FALSE)</f>
        <v>0</v>
      </c>
      <c r="P13">
        <f>VLOOKUP($A13,Monster!$B$2:$AE$453,22,FALSE)</f>
        <v>0</v>
      </c>
    </row>
    <row r="14" spans="1:16">
      <c r="A14" s="363" t="s">
        <v>2664</v>
      </c>
      <c r="B14" t="str">
        <f>VLOOKUP($A14,Monster!$B$2:$AE$453,23,FALSE)</f>
        <v>Flyer</v>
      </c>
      <c r="C14">
        <f>VLOOKUP($A14,Monster!$B$2:$AE$453,4,FALSE)</f>
        <v>2</v>
      </c>
      <c r="D14">
        <f>VLOOKUP($A14,Monster!$B$2:$AE$453,9,FALSE)</f>
        <v>81</v>
      </c>
      <c r="E14">
        <f>VLOOKUP($A14,Monster!$B$2:$AE$453,10,FALSE)</f>
        <v>7</v>
      </c>
      <c r="F14">
        <f>VLOOKUP($A14,Monster!$B$2:$AE$453,11,FALSE)</f>
        <v>9</v>
      </c>
      <c r="G14">
        <f>VLOOKUP($A14,Monster!$B$2:$AE$453,12,FALSE)</f>
        <v>9</v>
      </c>
      <c r="H14">
        <f>VLOOKUP($A14,Monster!$B$2:$AE$453,13,FALSE)</f>
        <v>7</v>
      </c>
      <c r="I14" t="str">
        <f>VLOOKUP($A14,Monster!$B$2:$AE$453,15,FALSE)</f>
        <v>Beak</v>
      </c>
      <c r="J14" t="str">
        <f>VLOOKUP($A14,Monster!$B$2:$AE$453,16,FALSE)</f>
        <v>Charm</v>
      </c>
      <c r="K14" t="str">
        <f>VLOOKUP($A14,Monster!$B$2:$AE$453,17,FALSE)</f>
        <v>O-Quake</v>
      </c>
      <c r="L14">
        <f>VLOOKUP($A14,Monster!$B$2:$AE$453,18,FALSE)</f>
        <v>0</v>
      </c>
      <c r="M14">
        <f>VLOOKUP($A14,Monster!$B$2:$AE$453,19,FALSE)</f>
        <v>0</v>
      </c>
      <c r="N14">
        <f>VLOOKUP($A14,Monster!$B$2:$AE$453,20,FALSE)</f>
        <v>0</v>
      </c>
      <c r="O14">
        <f>VLOOKUP($A14,Monster!$B$2:$AE$453,21,FALSE)</f>
        <v>0</v>
      </c>
      <c r="P14">
        <f>VLOOKUP($A14,Monster!$B$2:$AE$453,22,FALSE)</f>
        <v>0</v>
      </c>
    </row>
    <row r="15" spans="1:16">
      <c r="A15" s="363" t="s">
        <v>2664</v>
      </c>
      <c r="B15" t="str">
        <f>VLOOKUP($A15,Monster!$B$2:$AE$453,23,FALSE)</f>
        <v>Flyer</v>
      </c>
      <c r="C15">
        <f>VLOOKUP($A15,Monster!$B$2:$AE$453,4,FALSE)</f>
        <v>2</v>
      </c>
      <c r="D15">
        <f>VLOOKUP($A15,Monster!$B$2:$AE$453,9,FALSE)</f>
        <v>81</v>
      </c>
      <c r="E15">
        <f>VLOOKUP($A15,Monster!$B$2:$AE$453,10,FALSE)</f>
        <v>7</v>
      </c>
      <c r="F15">
        <f>VLOOKUP($A15,Monster!$B$2:$AE$453,11,FALSE)</f>
        <v>9</v>
      </c>
      <c r="G15">
        <f>VLOOKUP($A15,Monster!$B$2:$AE$453,12,FALSE)</f>
        <v>9</v>
      </c>
      <c r="H15">
        <f>VLOOKUP($A15,Monster!$B$2:$AE$453,13,FALSE)</f>
        <v>7</v>
      </c>
      <c r="I15" t="str">
        <f>VLOOKUP($A15,Monster!$B$2:$AE$453,15,FALSE)</f>
        <v>Beak</v>
      </c>
      <c r="J15" t="str">
        <f>VLOOKUP($A15,Monster!$B$2:$AE$453,16,FALSE)</f>
        <v>Charm</v>
      </c>
      <c r="K15" t="str">
        <f>VLOOKUP($A15,Monster!$B$2:$AE$453,17,FALSE)</f>
        <v>O-Quake</v>
      </c>
      <c r="L15">
        <f>VLOOKUP($A15,Monster!$B$2:$AE$453,18,FALSE)</f>
        <v>0</v>
      </c>
      <c r="M15">
        <f>VLOOKUP($A15,Monster!$B$2:$AE$453,19,FALSE)</f>
        <v>0</v>
      </c>
      <c r="N15">
        <f>VLOOKUP($A15,Monster!$B$2:$AE$453,20,FALSE)</f>
        <v>0</v>
      </c>
      <c r="O15">
        <f>VLOOKUP($A15,Monster!$B$2:$AE$453,21,FALSE)</f>
        <v>0</v>
      </c>
      <c r="P15">
        <f>VLOOKUP($A15,Monster!$B$2:$AE$453,22,FALSE)</f>
        <v>0</v>
      </c>
    </row>
    <row r="16" spans="1:16">
      <c r="A16" s="363" t="s">
        <v>76</v>
      </c>
      <c r="B16" t="str">
        <f>VLOOKUP($A16,Monster!$B$2:$AE$453,23,FALSE)</f>
        <v>Golem</v>
      </c>
      <c r="C16">
        <f>VLOOKUP($A16,Monster!$B$2:$AE$453,4,FALSE)</f>
        <v>2</v>
      </c>
      <c r="D16">
        <f>VLOOKUP($A16,Monster!$B$2:$AE$453,9,FALSE)</f>
        <v>90</v>
      </c>
      <c r="E16">
        <f>VLOOKUP($A16,Monster!$B$2:$AE$453,10,FALSE)</f>
        <v>7</v>
      </c>
      <c r="F16">
        <f>VLOOKUP($A16,Monster!$B$2:$AE$453,11,FALSE)</f>
        <v>4</v>
      </c>
      <c r="G16">
        <f>VLOOKUP($A16,Monster!$B$2:$AE$453,12,FALSE)</f>
        <v>8</v>
      </c>
      <c r="H16">
        <f>VLOOKUP($A16,Monster!$B$2:$AE$453,13,FALSE)</f>
        <v>13</v>
      </c>
      <c r="I16" t="str">
        <f>VLOOKUP($A16,Monster!$B$2:$AE$453,15,FALSE)</f>
        <v>Bash</v>
      </c>
      <c r="J16" t="str">
        <f>VLOOKUP($A16,Monster!$B$2:$AE$453,16,FALSE)</f>
        <v>Sand</v>
      </c>
      <c r="K16" t="str">
        <f>VLOOKUP($A16,Monster!$B$2:$AE$453,17,FALSE)</f>
        <v>O-Change</v>
      </c>
      <c r="L16">
        <f>VLOOKUP($A16,Monster!$B$2:$AE$453,18,FALSE)</f>
        <v>0</v>
      </c>
      <c r="M16">
        <f>VLOOKUP($A16,Monster!$B$2:$AE$453,19,FALSE)</f>
        <v>0</v>
      </c>
      <c r="N16">
        <f>VLOOKUP($A16,Monster!$B$2:$AE$453,20,FALSE)</f>
        <v>0</v>
      </c>
      <c r="O16">
        <f>VLOOKUP($A16,Monster!$B$2:$AE$453,21,FALSE)</f>
        <v>0</v>
      </c>
      <c r="P16">
        <f>VLOOKUP($A16,Monster!$B$2:$AE$453,22,FALSE)</f>
        <v>0</v>
      </c>
    </row>
    <row r="17" spans="1:16">
      <c r="A17" s="363" t="s">
        <v>2715</v>
      </c>
      <c r="B17" t="str">
        <f>VLOOKUP($A17,Monster!$B$2:$AE$453,23,FALSE)</f>
        <v>Golem</v>
      </c>
      <c r="C17">
        <f>VLOOKUP($A17,Monster!$B$2:$AE$453,4,FALSE)</f>
        <v>2</v>
      </c>
      <c r="D17">
        <f>VLOOKUP($A17,Monster!$B$2:$AE$453,9,FALSE)</f>
        <v>81</v>
      </c>
      <c r="E17">
        <f>VLOOKUP($A17,Monster!$B$2:$AE$453,10,FALSE)</f>
        <v>8</v>
      </c>
      <c r="F17">
        <f>VLOOKUP($A17,Monster!$B$2:$AE$453,11,FALSE)</f>
        <v>8</v>
      </c>
      <c r="G17">
        <f>VLOOKUP($A17,Monster!$B$2:$AE$453,12,FALSE)</f>
        <v>9</v>
      </c>
      <c r="H17">
        <f>VLOOKUP($A17,Monster!$B$2:$AE$453,13,FALSE)</f>
        <v>7</v>
      </c>
      <c r="I17" t="str">
        <f>VLOOKUP($A17,Monster!$B$2:$AE$453,15,FALSE)</f>
        <v>Stab</v>
      </c>
      <c r="J17" t="str">
        <f>VLOOKUP($A17,Monster!$B$2:$AE$453,16,FALSE)</f>
        <v>O-Pa/Po</v>
      </c>
      <c r="K17">
        <f>VLOOKUP($A17,Monster!$B$2:$AE$453,17,FALSE)</f>
        <v>0</v>
      </c>
      <c r="L17">
        <f>VLOOKUP($A17,Monster!$B$2:$AE$453,18,FALSE)</f>
        <v>0</v>
      </c>
      <c r="M17">
        <f>VLOOKUP($A17,Monster!$B$2:$AE$453,19,FALSE)</f>
        <v>0</v>
      </c>
      <c r="N17">
        <f>VLOOKUP($A17,Monster!$B$2:$AE$453,20,FALSE)</f>
        <v>0</v>
      </c>
      <c r="O17">
        <f>VLOOKUP($A17,Monster!$B$2:$AE$453,21,FALSE)</f>
        <v>0</v>
      </c>
      <c r="P17">
        <f>VLOOKUP($A17,Monster!$B$2:$AE$453,22,FALSE)</f>
        <v>0</v>
      </c>
    </row>
    <row r="18" spans="1:16">
      <c r="A18" s="363" t="s">
        <v>92</v>
      </c>
      <c r="B18" t="str">
        <f>VLOOKUP($A18,Monster!$B$2:$AE$453,23,FALSE)</f>
        <v>Golem</v>
      </c>
      <c r="C18">
        <f>VLOOKUP($A18,Monster!$B$2:$AE$453,4,FALSE)</f>
        <v>3</v>
      </c>
      <c r="D18">
        <f>VLOOKUP($A18,Monster!$B$2:$AE$453,9,FALSE)</f>
        <v>148</v>
      </c>
      <c r="E18">
        <f>VLOOKUP($A18,Monster!$B$2:$AE$453,10,FALSE)</f>
        <v>13</v>
      </c>
      <c r="F18">
        <f>VLOOKUP($A18,Monster!$B$2:$AE$453,11,FALSE)</f>
        <v>8</v>
      </c>
      <c r="G18">
        <f>VLOOKUP($A18,Monster!$B$2:$AE$453,12,FALSE)</f>
        <v>13</v>
      </c>
      <c r="H18">
        <f>VLOOKUP($A18,Monster!$B$2:$AE$453,13,FALSE)</f>
        <v>15</v>
      </c>
      <c r="I18" t="str">
        <f>VLOOKUP($A18,Monster!$B$2:$AE$453,15,FALSE)</f>
        <v>Punch</v>
      </c>
      <c r="J18" t="str">
        <f>VLOOKUP($A18,Monster!$B$2:$AE$453,16,FALSE)</f>
        <v>Kick</v>
      </c>
      <c r="K18" t="str">
        <f>VLOOKUP($A18,Monster!$B$2:$AE$453,17,FALSE)</f>
        <v>X-Fire</v>
      </c>
      <c r="L18">
        <f>VLOOKUP($A18,Monster!$B$2:$AE$453,18,FALSE)</f>
        <v>0</v>
      </c>
      <c r="M18">
        <f>VLOOKUP($A18,Monster!$B$2:$AE$453,19,FALSE)</f>
        <v>0</v>
      </c>
      <c r="N18">
        <f>VLOOKUP($A18,Monster!$B$2:$AE$453,20,FALSE)</f>
        <v>0</v>
      </c>
      <c r="O18">
        <f>VLOOKUP($A18,Monster!$B$2:$AE$453,21,FALSE)</f>
        <v>0</v>
      </c>
      <c r="P18">
        <f>VLOOKUP($A18,Monster!$B$2:$AE$453,22,FALSE)</f>
        <v>0</v>
      </c>
    </row>
    <row r="19" spans="1:16">
      <c r="A19" s="363" t="s">
        <v>310</v>
      </c>
      <c r="B19" t="str">
        <f>VLOOKUP($A19,Monster!$B$2:$AE$453,23,FALSE)</f>
        <v>Great Reptile</v>
      </c>
      <c r="C19">
        <f>VLOOKUP($A19,Monster!$B$2:$AE$453,4,FALSE)</f>
        <v>1</v>
      </c>
      <c r="D19">
        <f>VLOOKUP($A19,Monster!$B$2:$AE$453,9,FALSE)</f>
        <v>59</v>
      </c>
      <c r="E19">
        <f>VLOOKUP($A19,Monster!$B$2:$AE$453,10,FALSE)</f>
        <v>6</v>
      </c>
      <c r="F19">
        <f>VLOOKUP($A19,Monster!$B$2:$AE$453,11,FALSE)</f>
        <v>2</v>
      </c>
      <c r="G19">
        <f>VLOOKUP($A19,Monster!$B$2:$AE$453,12,FALSE)</f>
        <v>5</v>
      </c>
      <c r="H19">
        <f>VLOOKUP($A19,Monster!$B$2:$AE$453,13,FALSE)</f>
        <v>5</v>
      </c>
      <c r="I19" t="str">
        <f>VLOOKUP($A19,Monster!$B$2:$AE$453,15,FALSE)</f>
        <v>Tusk</v>
      </c>
      <c r="J19" t="str">
        <f>VLOOKUP($A19,Monster!$B$2:$AE$453,16,FALSE)</f>
        <v>Spit</v>
      </c>
      <c r="K19" t="str">
        <f>VLOOKUP($A19,Monster!$B$2:$AE$453,17,FALSE)</f>
        <v>X-Ice</v>
      </c>
      <c r="L19">
        <f>VLOOKUP($A19,Monster!$B$2:$AE$453,18,FALSE)</f>
        <v>0</v>
      </c>
      <c r="M19">
        <f>VLOOKUP($A19,Monster!$B$2:$AE$453,19,FALSE)</f>
        <v>0</v>
      </c>
      <c r="N19">
        <f>VLOOKUP($A19,Monster!$B$2:$AE$453,20,FALSE)</f>
        <v>0</v>
      </c>
      <c r="O19">
        <f>VLOOKUP($A19,Monster!$B$2:$AE$453,21,FALSE)</f>
        <v>0</v>
      </c>
      <c r="P19">
        <f>VLOOKUP($A19,Monster!$B$2:$AE$453,22,FALSE)</f>
        <v>0</v>
      </c>
    </row>
    <row r="20" spans="1:16">
      <c r="A20" s="363" t="s">
        <v>2373</v>
      </c>
      <c r="B20" t="str">
        <f>VLOOKUP($A20,Monster!$B$2:$AE$453,23,FALSE)</f>
        <v>Great Reptile</v>
      </c>
      <c r="C20">
        <f>VLOOKUP($A20,Monster!$B$2:$AE$453,4,FALSE)</f>
        <v>1</v>
      </c>
      <c r="D20">
        <f>VLOOKUP($A20,Monster!$B$2:$AE$453,9,FALSE)</f>
        <v>45</v>
      </c>
      <c r="E20">
        <f>VLOOKUP($A20,Monster!$B$2:$AE$453,10,FALSE)</f>
        <v>5</v>
      </c>
      <c r="F20">
        <f>VLOOKUP($A20,Monster!$B$2:$AE$453,11,FALSE)</f>
        <v>2</v>
      </c>
      <c r="G20">
        <f>VLOOKUP($A20,Monster!$B$2:$AE$453,12,FALSE)</f>
        <v>6</v>
      </c>
      <c r="H20">
        <f>VLOOKUP($A20,Monster!$B$2:$AE$453,13,FALSE)</f>
        <v>5</v>
      </c>
      <c r="I20" t="str">
        <f>VLOOKUP($A20,Monster!$B$2:$AE$453,15,FALSE)</f>
        <v>Nail</v>
      </c>
      <c r="J20" t="str">
        <f>VLOOKUP($A20,Monster!$B$2:$AE$453,16,FALSE)</f>
        <v>Flame</v>
      </c>
      <c r="K20" t="str">
        <f>VLOOKUP($A20,Monster!$B$2:$AE$453,17,FALSE)</f>
        <v>O-Quake</v>
      </c>
      <c r="L20">
        <f>VLOOKUP($A20,Monster!$B$2:$AE$453,18,FALSE)</f>
        <v>0</v>
      </c>
      <c r="M20">
        <f>VLOOKUP($A20,Monster!$B$2:$AE$453,19,FALSE)</f>
        <v>0</v>
      </c>
      <c r="N20">
        <f>VLOOKUP($A20,Monster!$B$2:$AE$453,20,FALSE)</f>
        <v>0</v>
      </c>
      <c r="O20">
        <f>VLOOKUP($A20,Monster!$B$2:$AE$453,21,FALSE)</f>
        <v>0</v>
      </c>
      <c r="P20">
        <f>VLOOKUP($A20,Monster!$B$2:$AE$453,22,FALSE)</f>
        <v>0</v>
      </c>
    </row>
    <row r="21" spans="1:16">
      <c r="A21" s="363" t="s">
        <v>321</v>
      </c>
      <c r="B21" t="str">
        <f>VLOOKUP($A21,Monster!$B$2:$AE$453,23,FALSE)</f>
        <v>Great Reptile</v>
      </c>
      <c r="C21">
        <f>VLOOKUP($A21,Monster!$B$2:$AE$453,4,FALSE)</f>
        <v>3</v>
      </c>
      <c r="D21">
        <f>VLOOKUP($A21,Monster!$B$2:$AE$453,9,FALSE)</f>
        <v>170</v>
      </c>
      <c r="E21">
        <f>VLOOKUP($A21,Monster!$B$2:$AE$453,10,FALSE)</f>
        <v>18</v>
      </c>
      <c r="F21">
        <f>VLOOKUP($A21,Monster!$B$2:$AE$453,11,FALSE)</f>
        <v>8</v>
      </c>
      <c r="G21">
        <f>VLOOKUP($A21,Monster!$B$2:$AE$453,12,FALSE)</f>
        <v>7</v>
      </c>
      <c r="H21">
        <f>VLOOKUP($A21,Monster!$B$2:$AE$453,13,FALSE)</f>
        <v>13</v>
      </c>
      <c r="I21" t="str">
        <f>VLOOKUP($A21,Monster!$B$2:$AE$453,15,FALSE)</f>
        <v>Horn</v>
      </c>
      <c r="J21" t="str">
        <f>VLOOKUP($A21,Monster!$B$2:$AE$453,16,FALSE)</f>
        <v>Charge</v>
      </c>
      <c r="K21" t="str">
        <f>VLOOKUP($A21,Monster!$B$2:$AE$453,17,FALSE)</f>
        <v>X-Ice</v>
      </c>
      <c r="L21">
        <f>VLOOKUP($A21,Monster!$B$2:$AE$453,18,FALSE)</f>
        <v>0</v>
      </c>
      <c r="M21">
        <f>VLOOKUP($A21,Monster!$B$2:$AE$453,19,FALSE)</f>
        <v>0</v>
      </c>
      <c r="N21">
        <f>VLOOKUP($A21,Monster!$B$2:$AE$453,20,FALSE)</f>
        <v>0</v>
      </c>
      <c r="O21">
        <f>VLOOKUP($A21,Monster!$B$2:$AE$453,21,FALSE)</f>
        <v>0</v>
      </c>
      <c r="P21">
        <f>VLOOKUP($A21,Monster!$B$2:$AE$453,22,FALSE)</f>
        <v>0</v>
      </c>
    </row>
    <row r="22" spans="1:16">
      <c r="A22" s="363" t="s">
        <v>531</v>
      </c>
      <c r="B22" t="str">
        <f>VLOOKUP($A22,Monster!$B$2:$AE$453,23,FALSE)</f>
        <v>Human</v>
      </c>
      <c r="C22">
        <f>VLOOKUP($A22,Monster!$B$2:$AE$453,4,FALSE)</f>
        <v>1</v>
      </c>
      <c r="D22">
        <f>VLOOKUP($A22,Monster!$B$2:$AE$453,9,FALSE)</f>
        <v>120</v>
      </c>
      <c r="E22">
        <f>VLOOKUP($A22,Monster!$B$2:$AE$453,10,FALSE)</f>
        <v>6</v>
      </c>
      <c r="F22">
        <f>VLOOKUP($A22,Monster!$B$2:$AE$453,11,FALSE)</f>
        <v>5</v>
      </c>
      <c r="G22">
        <f>VLOOKUP($A22,Monster!$B$2:$AE$453,12,FALSE)</f>
        <v>2</v>
      </c>
      <c r="H22">
        <f>VLOOKUP($A22,Monster!$B$2:$AE$453,13,FALSE)</f>
        <v>6</v>
      </c>
      <c r="I22" t="str">
        <f>VLOOKUP($A22,Monster!$B$2:$AE$453,15,FALSE)</f>
        <v>Long Sword</v>
      </c>
      <c r="J22" t="str">
        <f>VLOOKUP($A22,Monster!$B$2:$AE$453,16,FALSE)</f>
        <v>Bow</v>
      </c>
      <c r="K22">
        <f>VLOOKUP($A22,Monster!$B$2:$AE$453,17,FALSE)</f>
        <v>0</v>
      </c>
      <c r="L22">
        <f>VLOOKUP($A22,Monster!$B$2:$AE$453,18,FALSE)</f>
        <v>0</v>
      </c>
      <c r="M22">
        <f>VLOOKUP($A22,Monster!$B$2:$AE$453,19,FALSE)</f>
        <v>0</v>
      </c>
      <c r="N22">
        <f>VLOOKUP($A22,Monster!$B$2:$AE$453,20,FALSE)</f>
        <v>0</v>
      </c>
      <c r="O22">
        <f>VLOOKUP($A22,Monster!$B$2:$AE$453,21,FALSE)</f>
        <v>0</v>
      </c>
      <c r="P22">
        <f>VLOOKUP($A22,Monster!$B$2:$AE$453,22,FALSE)</f>
        <v>0</v>
      </c>
    </row>
    <row r="23" spans="1:16">
      <c r="A23" s="363" t="s">
        <v>551</v>
      </c>
      <c r="B23" t="str">
        <f>VLOOKUP($A23,Monster!$B$2:$AE$453,23,FALSE)</f>
        <v>Human</v>
      </c>
      <c r="C23">
        <f>VLOOKUP($A23,Monster!$B$2:$AE$453,4,FALSE)</f>
        <v>1</v>
      </c>
      <c r="D23">
        <f>VLOOKUP($A23,Monster!$B$2:$AE$453,9,FALSE)</f>
        <v>45</v>
      </c>
      <c r="E23">
        <f>VLOOKUP($A23,Monster!$B$2:$AE$453,10,FALSE)</f>
        <v>5</v>
      </c>
      <c r="F23">
        <f>VLOOKUP($A23,Monster!$B$2:$AE$453,11,FALSE)</f>
        <v>7</v>
      </c>
      <c r="G23">
        <f>VLOOKUP($A23,Monster!$B$2:$AE$453,12,FALSE)</f>
        <v>3</v>
      </c>
      <c r="H23">
        <f>VLOOKUP($A23,Monster!$B$2:$AE$453,13,FALSE)</f>
        <v>4</v>
      </c>
      <c r="I23" t="str">
        <f>VLOOKUP($A23,Monster!$B$2:$AE$453,15,FALSE)</f>
        <v>Strike</v>
      </c>
      <c r="J23">
        <f>VLOOKUP($A23,Monster!$B$2:$AE$453,16,FALSE)</f>
        <v>0</v>
      </c>
      <c r="K23">
        <f>VLOOKUP($A23,Monster!$B$2:$AE$453,17,FALSE)</f>
        <v>0</v>
      </c>
      <c r="L23">
        <f>VLOOKUP($A23,Monster!$B$2:$AE$453,18,FALSE)</f>
        <v>0</v>
      </c>
      <c r="M23">
        <f>VLOOKUP($A23,Monster!$B$2:$AE$453,19,FALSE)</f>
        <v>0</v>
      </c>
      <c r="N23">
        <f>VLOOKUP($A23,Monster!$B$2:$AE$453,20,FALSE)</f>
        <v>0</v>
      </c>
      <c r="O23">
        <f>VLOOKUP($A23,Monster!$B$2:$AE$453,21,FALSE)</f>
        <v>0</v>
      </c>
      <c r="P23">
        <f>VLOOKUP($A23,Monster!$B$2:$AE$453,22,FALSE)</f>
        <v>0</v>
      </c>
    </row>
    <row r="24" spans="1:16">
      <c r="A24" s="363" t="s">
        <v>2785</v>
      </c>
      <c r="B24" t="str">
        <f>VLOOKUP($A24,Monster!$B$2:$AE$453,23,FALSE)</f>
        <v>Human</v>
      </c>
      <c r="C24">
        <f>VLOOKUP($A24,Monster!$B$2:$AE$453,4,FALSE)</f>
        <v>1</v>
      </c>
      <c r="D24">
        <f>VLOOKUP($A24,Monster!$B$2:$AE$453,9,FALSE)</f>
        <v>45</v>
      </c>
      <c r="E24">
        <f>VLOOKUP($A24,Monster!$B$2:$AE$453,10,FALSE)</f>
        <v>7</v>
      </c>
      <c r="F24">
        <f>VLOOKUP($A24,Monster!$B$2:$AE$453,11,FALSE)</f>
        <v>5</v>
      </c>
      <c r="G24">
        <f>VLOOKUP($A24,Monster!$B$2:$AE$453,12,FALSE)</f>
        <v>3</v>
      </c>
      <c r="H24">
        <f>VLOOKUP($A24,Monster!$B$2:$AE$453,13,FALSE)</f>
        <v>4</v>
      </c>
      <c r="I24" t="str">
        <f>VLOOKUP($A24,Monster!$B$2:$AE$453,15,FALSE)</f>
        <v>Hand Axe</v>
      </c>
      <c r="J24">
        <f>VLOOKUP($A24,Monster!$B$2:$AE$453,16,FALSE)</f>
        <v>0</v>
      </c>
      <c r="K24">
        <f>VLOOKUP($A24,Monster!$B$2:$AE$453,17,FALSE)</f>
        <v>0</v>
      </c>
      <c r="L24">
        <f>VLOOKUP($A24,Monster!$B$2:$AE$453,18,FALSE)</f>
        <v>0</v>
      </c>
      <c r="M24">
        <f>VLOOKUP($A24,Monster!$B$2:$AE$453,19,FALSE)</f>
        <v>0</v>
      </c>
      <c r="N24">
        <f>VLOOKUP($A24,Monster!$B$2:$AE$453,20,FALSE)</f>
        <v>0</v>
      </c>
      <c r="O24">
        <f>VLOOKUP($A24,Monster!$B$2:$AE$453,21,FALSE)</f>
        <v>0</v>
      </c>
      <c r="P24">
        <f>VLOOKUP($A24,Monster!$B$2:$AE$453,22,FALSE)</f>
        <v>0</v>
      </c>
    </row>
    <row r="25" spans="1:16">
      <c r="A25" s="363" t="s">
        <v>2779</v>
      </c>
      <c r="B25" t="str">
        <f>VLOOKUP($A25,Monster!$B$2:$AE$453,23,FALSE)</f>
        <v>Human</v>
      </c>
      <c r="C25">
        <f>VLOOKUP($A25,Monster!$B$2:$AE$453,4,FALSE)</f>
        <v>1</v>
      </c>
      <c r="D25">
        <f>VLOOKUP($A25,Monster!$B$2:$AE$453,9,FALSE)</f>
        <v>59</v>
      </c>
      <c r="E25">
        <f>VLOOKUP($A25,Monster!$B$2:$AE$453,10,FALSE)</f>
        <v>5</v>
      </c>
      <c r="F25">
        <f>VLOOKUP($A25,Monster!$B$2:$AE$453,11,FALSE)</f>
        <v>5</v>
      </c>
      <c r="G25">
        <f>VLOOKUP($A25,Monster!$B$2:$AE$453,12,FALSE)</f>
        <v>3</v>
      </c>
      <c r="H25">
        <f>VLOOKUP($A25,Monster!$B$2:$AE$453,13,FALSE)</f>
        <v>5</v>
      </c>
      <c r="I25" t="str">
        <f>VLOOKUP($A25,Monster!$B$2:$AE$453,15,FALSE)</f>
        <v>Beretta</v>
      </c>
      <c r="J25">
        <f>VLOOKUP($A25,Monster!$B$2:$AE$453,16,FALSE)</f>
        <v>0</v>
      </c>
      <c r="K25">
        <f>VLOOKUP($A25,Monster!$B$2:$AE$453,17,FALSE)</f>
        <v>0</v>
      </c>
      <c r="L25">
        <f>VLOOKUP($A25,Monster!$B$2:$AE$453,18,FALSE)</f>
        <v>0</v>
      </c>
      <c r="M25">
        <f>VLOOKUP($A25,Monster!$B$2:$AE$453,19,FALSE)</f>
        <v>0</v>
      </c>
      <c r="N25">
        <f>VLOOKUP($A25,Monster!$B$2:$AE$453,20,FALSE)</f>
        <v>0</v>
      </c>
      <c r="O25">
        <f>VLOOKUP($A25,Monster!$B$2:$AE$453,21,FALSE)</f>
        <v>0</v>
      </c>
      <c r="P25">
        <f>VLOOKUP($A25,Monster!$B$2:$AE$453,22,FALSE)</f>
        <v>0</v>
      </c>
    </row>
    <row r="26" spans="1:16">
      <c r="A26" s="363" t="s">
        <v>571</v>
      </c>
      <c r="B26" t="str">
        <f>VLOOKUP($A26,Monster!$B$2:$AE$453,23,FALSE)</f>
        <v>Human</v>
      </c>
      <c r="C26">
        <f>VLOOKUP($A26,Monster!$B$2:$AE$453,4,FALSE)</f>
        <v>2</v>
      </c>
      <c r="D26">
        <f>VLOOKUP($A26,Monster!$B$2:$AE$453,9,FALSE)</f>
        <v>90</v>
      </c>
      <c r="E26">
        <f>VLOOKUP($A26,Monster!$B$2:$AE$453,10,FALSE)</f>
        <v>8</v>
      </c>
      <c r="F26">
        <f>VLOOKUP($A26,Monster!$B$2:$AE$453,11,FALSE)</f>
        <v>6</v>
      </c>
      <c r="G26">
        <f>VLOOKUP($A26,Monster!$B$2:$AE$453,12,FALSE)</f>
        <v>6</v>
      </c>
      <c r="H26">
        <f>VLOOKUP($A26,Monster!$B$2:$AE$453,13,FALSE)</f>
        <v>11</v>
      </c>
      <c r="I26" t="str">
        <f>VLOOKUP($A26,Monster!$B$2:$AE$453,15,FALSE)</f>
        <v>Long Sword</v>
      </c>
      <c r="J26" t="str">
        <f>VLOOKUP($A26,Monster!$B$2:$AE$453,16,FALSE)</f>
        <v>Bronze Shield</v>
      </c>
      <c r="K26">
        <f>VLOOKUP($A26,Monster!$B$2:$AE$453,17,FALSE)</f>
        <v>0</v>
      </c>
      <c r="L26">
        <f>VLOOKUP($A26,Monster!$B$2:$AE$453,18,FALSE)</f>
        <v>0</v>
      </c>
      <c r="M26">
        <f>VLOOKUP($A26,Monster!$B$2:$AE$453,19,FALSE)</f>
        <v>0</v>
      </c>
      <c r="N26">
        <f>VLOOKUP($A26,Monster!$B$2:$AE$453,20,FALSE)</f>
        <v>0</v>
      </c>
      <c r="O26">
        <f>VLOOKUP($A26,Monster!$B$2:$AE$453,21,FALSE)</f>
        <v>0</v>
      </c>
      <c r="P26">
        <f>VLOOKUP($A26,Monster!$B$2:$AE$453,22,FALSE)</f>
        <v>0</v>
      </c>
    </row>
    <row r="27" spans="1:16">
      <c r="A27" s="363" t="s">
        <v>2767</v>
      </c>
      <c r="B27" t="str">
        <f>VLOOKUP($A27,Monster!$B$2:$AE$453,23,FALSE)</f>
        <v>Human</v>
      </c>
      <c r="C27">
        <f>VLOOKUP($A27,Monster!$B$2:$AE$453,4,FALSE)</f>
        <v>2</v>
      </c>
      <c r="D27">
        <f>VLOOKUP($A27,Monster!$B$2:$AE$453,9,FALSE)</f>
        <v>81</v>
      </c>
      <c r="E27">
        <f>VLOOKUP($A27,Monster!$B$2:$AE$453,10,FALSE)</f>
        <v>5</v>
      </c>
      <c r="F27">
        <f>VLOOKUP($A27,Monster!$B$2:$AE$453,11,FALSE)</f>
        <v>10</v>
      </c>
      <c r="G27">
        <f>VLOOKUP($A27,Monster!$B$2:$AE$453,12,FALSE)</f>
        <v>11</v>
      </c>
      <c r="H27">
        <f>VLOOKUP($A27,Monster!$B$2:$AE$453,13,FALSE)</f>
        <v>6</v>
      </c>
      <c r="I27" t="str">
        <f>VLOOKUP($A27,Monster!$B$2:$AE$453,15,FALSE)</f>
        <v>MM Book</v>
      </c>
      <c r="J27" t="str">
        <f>VLOOKUP($A27,Monster!$B$2:$AE$453,16,FALSE)</f>
        <v>Hex</v>
      </c>
      <c r="K27">
        <f>VLOOKUP($A27,Monster!$B$2:$AE$453,17,FALSE)</f>
        <v>0</v>
      </c>
      <c r="L27">
        <f>VLOOKUP($A27,Monster!$B$2:$AE$453,18,FALSE)</f>
        <v>0</v>
      </c>
      <c r="M27">
        <f>VLOOKUP($A27,Monster!$B$2:$AE$453,19,FALSE)</f>
        <v>0</v>
      </c>
      <c r="N27">
        <f>VLOOKUP($A27,Monster!$B$2:$AE$453,20,FALSE)</f>
        <v>0</v>
      </c>
      <c r="O27">
        <f>VLOOKUP($A27,Monster!$B$2:$AE$453,21,FALSE)</f>
        <v>0</v>
      </c>
      <c r="P27">
        <f>VLOOKUP($A27,Monster!$B$2:$AE$453,22,FALSE)</f>
        <v>0</v>
      </c>
    </row>
    <row r="28" spans="1:16">
      <c r="A28" s="363" t="s">
        <v>2768</v>
      </c>
      <c r="B28" t="str">
        <f>VLOOKUP($A28,Monster!$B$2:$AE$453,23,FALSE)</f>
        <v>Human</v>
      </c>
      <c r="C28">
        <f>VLOOKUP($A28,Monster!$B$2:$AE$453,4,FALSE)</f>
        <v>2</v>
      </c>
      <c r="D28">
        <f>VLOOKUP($A28,Monster!$B$2:$AE$453,9,FALSE)</f>
        <v>90</v>
      </c>
      <c r="E28">
        <f>VLOOKUP($A28,Monster!$B$2:$AE$453,10,FALSE)</f>
        <v>8</v>
      </c>
      <c r="F28">
        <f>VLOOKUP($A28,Monster!$B$2:$AE$453,11,FALSE)</f>
        <v>12</v>
      </c>
      <c r="G28">
        <f>VLOOKUP($A28,Monster!$B$2:$AE$453,12,FALSE)</f>
        <v>5</v>
      </c>
      <c r="H28">
        <f>VLOOKUP($A28,Monster!$B$2:$AE$453,13,FALSE)</f>
        <v>7</v>
      </c>
      <c r="I28" t="str">
        <f>VLOOKUP($A28,Monster!$B$2:$AE$453,15,FALSE)</f>
        <v>R-Kick</v>
      </c>
      <c r="J28">
        <f>VLOOKUP($A28,Monster!$B$2:$AE$453,16,FALSE)</f>
        <v>0</v>
      </c>
      <c r="K28">
        <f>VLOOKUP($A28,Monster!$B$2:$AE$453,17,FALSE)</f>
        <v>0</v>
      </c>
      <c r="L28">
        <f>VLOOKUP($A28,Monster!$B$2:$AE$453,18,FALSE)</f>
        <v>0</v>
      </c>
      <c r="M28">
        <f>VLOOKUP($A28,Monster!$B$2:$AE$453,19,FALSE)</f>
        <v>0</v>
      </c>
      <c r="N28">
        <f>VLOOKUP($A28,Monster!$B$2:$AE$453,20,FALSE)</f>
        <v>0</v>
      </c>
      <c r="O28">
        <f>VLOOKUP($A28,Monster!$B$2:$AE$453,21,FALSE)</f>
        <v>0</v>
      </c>
      <c r="P28">
        <f>VLOOKUP($A28,Monster!$B$2:$AE$453,22,FALSE)</f>
        <v>0</v>
      </c>
    </row>
    <row r="29" spans="1:16">
      <c r="A29" s="363" t="s">
        <v>2861</v>
      </c>
      <c r="B29" t="str">
        <f>VLOOKUP($A29,Monster!$B$2:$AE$453,23,FALSE)</f>
        <v>Human</v>
      </c>
      <c r="C29">
        <f>VLOOKUP($A29,Monster!$B$2:$AE$453,4,FALSE)</f>
        <v>2</v>
      </c>
      <c r="D29">
        <f>VLOOKUP($A29,Monster!$B$2:$AE$453,9,FALSE)</f>
        <v>90</v>
      </c>
      <c r="E29">
        <f>VLOOKUP($A29,Monster!$B$2:$AE$453,10,FALSE)</f>
        <v>9</v>
      </c>
      <c r="F29">
        <f>VLOOKUP($A29,Monster!$B$2:$AE$453,11,FALSE)</f>
        <v>9</v>
      </c>
      <c r="G29">
        <f>VLOOKUP($A29,Monster!$B$2:$AE$453,12,FALSE)</f>
        <v>5</v>
      </c>
      <c r="H29">
        <f>VLOOKUP($A29,Monster!$B$2:$AE$453,13,FALSE)</f>
        <v>8</v>
      </c>
      <c r="I29" t="str">
        <f>VLOOKUP($A29,Monster!$B$2:$AE$453,15,FALSE)</f>
        <v>Long Bow</v>
      </c>
      <c r="J29">
        <f>VLOOKUP($A29,Monster!$B$2:$AE$453,16,FALSE)</f>
        <v>0</v>
      </c>
      <c r="K29">
        <f>VLOOKUP($A29,Monster!$B$2:$AE$453,17,FALSE)</f>
        <v>0</v>
      </c>
      <c r="L29">
        <f>VLOOKUP($A29,Monster!$B$2:$AE$453,18,FALSE)</f>
        <v>0</v>
      </c>
      <c r="M29">
        <f>VLOOKUP($A29,Monster!$B$2:$AE$453,19,FALSE)</f>
        <v>0</v>
      </c>
      <c r="N29">
        <f>VLOOKUP($A29,Monster!$B$2:$AE$453,20,FALSE)</f>
        <v>0</v>
      </c>
      <c r="O29">
        <f>VLOOKUP($A29,Monster!$B$2:$AE$453,21,FALSE)</f>
        <v>0</v>
      </c>
      <c r="P29">
        <f>VLOOKUP($A29,Monster!$B$2:$AE$453,22,FALSE)</f>
        <v>0</v>
      </c>
    </row>
    <row r="30" spans="1:16">
      <c r="A30" s="363" t="s">
        <v>2686</v>
      </c>
      <c r="B30" t="str">
        <f>VLOOKUP($A30,Monster!$B$2:$AE$453,23,FALSE)</f>
        <v>Human</v>
      </c>
      <c r="C30">
        <f>VLOOKUP($A30,Monster!$B$2:$AE$453,4,FALSE)</f>
        <v>3</v>
      </c>
      <c r="D30">
        <f>VLOOKUP($A30,Monster!$B$2:$AE$453,9,FALSE)</f>
        <v>320</v>
      </c>
      <c r="E30">
        <f>VLOOKUP($A30,Monster!$B$2:$AE$453,10,FALSE)</f>
        <v>14</v>
      </c>
      <c r="F30">
        <f>VLOOKUP($A30,Monster!$B$2:$AE$453,11,FALSE)</f>
        <v>14</v>
      </c>
      <c r="G30">
        <f>VLOOKUP($A30,Monster!$B$2:$AE$453,12,FALSE)</f>
        <v>8</v>
      </c>
      <c r="H30">
        <f>VLOOKUP($A30,Monster!$B$2:$AE$453,13,FALSE)</f>
        <v>15</v>
      </c>
      <c r="I30" t="str">
        <f>VLOOKUP($A30,Monster!$B$2:$AE$453,15,FALSE)</f>
        <v>Long Sword</v>
      </c>
      <c r="J30" t="str">
        <f>VLOOKUP($A30,Monster!$B$2:$AE$453,16,FALSE)</f>
        <v>Long Bow</v>
      </c>
      <c r="K30" t="str">
        <f>VLOOKUP($A30,Monster!$B$2:$AE$453,17,FALSE)</f>
        <v>Silver Helm</v>
      </c>
      <c r="L30">
        <f>VLOOKUP($A30,Monster!$B$2:$AE$453,18,FALSE)</f>
        <v>0</v>
      </c>
      <c r="M30">
        <f>VLOOKUP($A30,Monster!$B$2:$AE$453,19,FALSE)</f>
        <v>0</v>
      </c>
      <c r="N30">
        <f>VLOOKUP($A30,Monster!$B$2:$AE$453,20,FALSE)</f>
        <v>0</v>
      </c>
      <c r="O30">
        <f>VLOOKUP($A30,Monster!$B$2:$AE$453,21,FALSE)</f>
        <v>0</v>
      </c>
      <c r="P30">
        <f>VLOOKUP($A30,Monster!$B$2:$AE$453,22,FALSE)</f>
        <v>0</v>
      </c>
    </row>
    <row r="31" spans="1:16">
      <c r="A31" s="363" t="s">
        <v>2780</v>
      </c>
      <c r="B31" t="str">
        <f>VLOOKUP($A31,Monster!$B$2:$AE$453,23,FALSE)</f>
        <v>Human</v>
      </c>
      <c r="C31">
        <f>VLOOKUP($A31,Monster!$B$2:$AE$453,4,FALSE)</f>
        <v>3</v>
      </c>
      <c r="D31">
        <f>VLOOKUP($A31,Monster!$B$2:$AE$453,9,FALSE)</f>
        <v>148</v>
      </c>
      <c r="E31">
        <f>VLOOKUP($A31,Monster!$B$2:$AE$453,10,FALSE)</f>
        <v>14</v>
      </c>
      <c r="F31">
        <f>VLOOKUP($A31,Monster!$B$2:$AE$453,11,FALSE)</f>
        <v>14</v>
      </c>
      <c r="G31">
        <f>VLOOKUP($A31,Monster!$B$2:$AE$453,12,FALSE)</f>
        <v>8</v>
      </c>
      <c r="H31">
        <f>VLOOKUP($A31,Monster!$B$2:$AE$453,13,FALSE)</f>
        <v>13</v>
      </c>
      <c r="I31" t="str">
        <f>VLOOKUP($A31,Monster!$B$2:$AE$453,15,FALSE)</f>
        <v>Colt</v>
      </c>
      <c r="J31" t="str">
        <f>VLOOKUP($A31,Monster!$B$2:$AE$453,16,FALSE)</f>
        <v>Kick</v>
      </c>
      <c r="K31">
        <f>VLOOKUP($A31,Monster!$B$2:$AE$453,17,FALSE)</f>
        <v>0</v>
      </c>
      <c r="L31">
        <f>VLOOKUP($A31,Monster!$B$2:$AE$453,18,FALSE)</f>
        <v>0</v>
      </c>
      <c r="M31">
        <f>VLOOKUP($A31,Monster!$B$2:$AE$453,19,FALSE)</f>
        <v>0</v>
      </c>
      <c r="N31">
        <f>VLOOKUP($A31,Monster!$B$2:$AE$453,20,FALSE)</f>
        <v>0</v>
      </c>
      <c r="O31">
        <f>VLOOKUP($A31,Monster!$B$2:$AE$453,21,FALSE)</f>
        <v>0</v>
      </c>
      <c r="P31">
        <f>VLOOKUP($A31,Monster!$B$2:$AE$453,22,FALSE)</f>
        <v>0</v>
      </c>
    </row>
    <row r="32" spans="1:16">
      <c r="A32" s="363" t="s">
        <v>180</v>
      </c>
      <c r="B32" t="str">
        <f>VLOOKUP($A32,Monster!$B$2:$AE$453,23,FALSE)</f>
        <v>Insect</v>
      </c>
      <c r="C32">
        <f>VLOOKUP($A32,Monster!$B$2:$AE$453,4,FALSE)</f>
        <v>1</v>
      </c>
      <c r="D32">
        <f>VLOOKUP($A32,Monster!$B$2:$AE$453,9,FALSE)</f>
        <v>45</v>
      </c>
      <c r="E32">
        <f>VLOOKUP($A32,Monster!$B$2:$AE$453,10,FALSE)</f>
        <v>5</v>
      </c>
      <c r="F32">
        <f>VLOOKUP($A32,Monster!$B$2:$AE$453,11,FALSE)</f>
        <v>5</v>
      </c>
      <c r="G32">
        <f>VLOOKUP($A32,Monster!$B$2:$AE$453,12,FALSE)</f>
        <v>5</v>
      </c>
      <c r="H32">
        <f>VLOOKUP($A32,Monster!$B$2:$AE$453,13,FALSE)</f>
        <v>5</v>
      </c>
      <c r="I32" t="str">
        <f>VLOOKUP($A32,Monster!$B$2:$AE$453,15,FALSE)</f>
        <v>Tusk</v>
      </c>
      <c r="J32" t="str">
        <f>VLOOKUP($A32,Monster!$B$2:$AE$453,16,FALSE)</f>
        <v>Web</v>
      </c>
      <c r="K32">
        <f>VLOOKUP($A32,Monster!$B$2:$AE$453,17,FALSE)</f>
        <v>0</v>
      </c>
      <c r="L32">
        <f>VLOOKUP($A32,Monster!$B$2:$AE$453,18,FALSE)</f>
        <v>0</v>
      </c>
      <c r="M32">
        <f>VLOOKUP($A32,Monster!$B$2:$AE$453,19,FALSE)</f>
        <v>0</v>
      </c>
      <c r="N32">
        <f>VLOOKUP($A32,Monster!$B$2:$AE$453,20,FALSE)</f>
        <v>0</v>
      </c>
      <c r="O32">
        <f>VLOOKUP($A32,Monster!$B$2:$AE$453,21,FALSE)</f>
        <v>0</v>
      </c>
      <c r="P32">
        <f>VLOOKUP($A32,Monster!$B$2:$AE$453,22,FALSE)</f>
        <v>0</v>
      </c>
    </row>
    <row r="33" spans="1:16">
      <c r="A33" s="363" t="s">
        <v>194</v>
      </c>
      <c r="B33" t="str">
        <f>VLOOKUP($A33,Monster!$B$2:$AE$453,23,FALSE)</f>
        <v>Insect</v>
      </c>
      <c r="C33">
        <f>VLOOKUP($A33,Monster!$B$2:$AE$453,4,FALSE)</f>
        <v>2</v>
      </c>
      <c r="D33">
        <f>VLOOKUP($A33,Monster!$B$2:$AE$453,9,FALSE)</f>
        <v>81</v>
      </c>
      <c r="E33">
        <f>VLOOKUP($A33,Monster!$B$2:$AE$453,10,FALSE)</f>
        <v>4</v>
      </c>
      <c r="F33">
        <f>VLOOKUP($A33,Monster!$B$2:$AE$453,11,FALSE)</f>
        <v>10</v>
      </c>
      <c r="G33">
        <f>VLOOKUP($A33,Monster!$B$2:$AE$453,12,FALSE)</f>
        <v>8</v>
      </c>
      <c r="H33">
        <f>VLOOKUP($A33,Monster!$B$2:$AE$453,13,FALSE)</f>
        <v>10</v>
      </c>
      <c r="I33" t="str">
        <f>VLOOKUP($A33,Monster!$B$2:$AE$453,15,FALSE)</f>
        <v>Mandible</v>
      </c>
      <c r="J33" t="str">
        <f>VLOOKUP($A33,Monster!$B$2:$AE$453,16,FALSE)</f>
        <v>Stench</v>
      </c>
      <c r="K33" t="str">
        <f>VLOOKUP($A33,Monster!$B$2:$AE$453,17,FALSE)</f>
        <v>X-Ice</v>
      </c>
      <c r="L33">
        <f>VLOOKUP($A33,Monster!$B$2:$AE$453,18,FALSE)</f>
        <v>0</v>
      </c>
      <c r="M33">
        <f>VLOOKUP($A33,Monster!$B$2:$AE$453,19,FALSE)</f>
        <v>0</v>
      </c>
      <c r="N33">
        <f>VLOOKUP($A33,Monster!$B$2:$AE$453,20,FALSE)</f>
        <v>0</v>
      </c>
      <c r="O33">
        <f>VLOOKUP($A33,Monster!$B$2:$AE$453,21,FALSE)</f>
        <v>0</v>
      </c>
      <c r="P33">
        <f>VLOOKUP($A33,Monster!$B$2:$AE$453,22,FALSE)</f>
        <v>0</v>
      </c>
    </row>
    <row r="34" spans="1:16">
      <c r="A34" s="363" t="s">
        <v>2856</v>
      </c>
      <c r="B34" t="str">
        <f>VLOOKUP($A34,Monster!$B$2:$AE$453,23,FALSE)</f>
        <v>Insect</v>
      </c>
      <c r="C34">
        <f>VLOOKUP($A34,Monster!$B$2:$AE$453,4,FALSE)</f>
        <v>2</v>
      </c>
      <c r="D34">
        <f>VLOOKUP($A34,Monster!$B$2:$AE$453,9,FALSE)</f>
        <v>90</v>
      </c>
      <c r="E34">
        <f>VLOOKUP($A34,Monster!$B$2:$AE$453,10,FALSE)</f>
        <v>8</v>
      </c>
      <c r="F34">
        <f>VLOOKUP($A34,Monster!$B$2:$AE$453,11,FALSE)</f>
        <v>8</v>
      </c>
      <c r="G34">
        <f>VLOOKUP($A34,Monster!$B$2:$AE$453,12,FALSE)</f>
        <v>8</v>
      </c>
      <c r="H34">
        <f>VLOOKUP($A34,Monster!$B$2:$AE$453,13,FALSE)</f>
        <v>8</v>
      </c>
      <c r="I34" t="str">
        <f>VLOOKUP($A34,Monster!$B$2:$AE$453,15,FALSE)</f>
        <v>Tusk</v>
      </c>
      <c r="J34" t="str">
        <f>VLOOKUP($A34,Monster!$B$2:$AE$453,16,FALSE)</f>
        <v>Web</v>
      </c>
      <c r="K34">
        <f>VLOOKUP($A34,Monster!$B$2:$AE$453,17,FALSE)</f>
        <v>0</v>
      </c>
      <c r="L34">
        <f>VLOOKUP($A34,Monster!$B$2:$AE$453,18,FALSE)</f>
        <v>0</v>
      </c>
      <c r="M34">
        <f>VLOOKUP($A34,Monster!$B$2:$AE$453,19,FALSE)</f>
        <v>0</v>
      </c>
      <c r="N34">
        <f>VLOOKUP($A34,Monster!$B$2:$AE$453,20,FALSE)</f>
        <v>0</v>
      </c>
      <c r="O34">
        <f>VLOOKUP($A34,Monster!$B$2:$AE$453,21,FALSE)</f>
        <v>0</v>
      </c>
      <c r="P34">
        <f>VLOOKUP($A34,Monster!$B$2:$AE$453,22,FALSE)</f>
        <v>0</v>
      </c>
    </row>
    <row r="35" spans="1:16">
      <c r="A35" s="363" t="s">
        <v>776</v>
      </c>
      <c r="B35" t="str">
        <f>VLOOKUP($A35,Monster!$B$2:$AE$453,23,FALSE)</f>
        <v>Plant</v>
      </c>
      <c r="C35">
        <f>VLOOKUP($A35,Monster!$B$2:$AE$453,4,FALSE)</f>
        <v>1</v>
      </c>
      <c r="D35">
        <f>VLOOKUP($A35,Monster!$B$2:$AE$453,9,FALSE)</f>
        <v>45</v>
      </c>
      <c r="E35">
        <f>VLOOKUP($A35,Monster!$B$2:$AE$453,10,FALSE)</f>
        <v>5</v>
      </c>
      <c r="F35">
        <f>VLOOKUP($A35,Monster!$B$2:$AE$453,11,FALSE)</f>
        <v>3</v>
      </c>
      <c r="G35">
        <f>VLOOKUP($A35,Monster!$B$2:$AE$453,12,FALSE)</f>
        <v>5</v>
      </c>
      <c r="H35">
        <f>VLOOKUP($A35,Monster!$B$2:$AE$453,13,FALSE)</f>
        <v>6</v>
      </c>
      <c r="I35" t="str">
        <f>VLOOKUP($A35,Monster!$B$2:$AE$453,15,FALSE)</f>
        <v>Punch</v>
      </c>
      <c r="J35" t="str">
        <f>VLOOKUP($A35,Monster!$B$2:$AE$453,16,FALSE)</f>
        <v>SleepGas</v>
      </c>
      <c r="K35" t="str">
        <f>VLOOKUP($A35,Monster!$B$2:$AE$453,17,FALSE)</f>
        <v>O-Para</v>
      </c>
      <c r="L35">
        <f>VLOOKUP($A35,Monster!$B$2:$AE$453,18,FALSE)</f>
        <v>0</v>
      </c>
      <c r="M35">
        <f>VLOOKUP($A35,Monster!$B$2:$AE$453,19,FALSE)</f>
        <v>0</v>
      </c>
      <c r="N35">
        <f>VLOOKUP($A35,Monster!$B$2:$AE$453,20,FALSE)</f>
        <v>0</v>
      </c>
      <c r="O35">
        <f>VLOOKUP($A35,Monster!$B$2:$AE$453,21,FALSE)</f>
        <v>0</v>
      </c>
      <c r="P35">
        <f>VLOOKUP($A35,Monster!$B$2:$AE$453,22,FALSE)</f>
        <v>0</v>
      </c>
    </row>
    <row r="36" spans="1:16">
      <c r="A36" s="363" t="s">
        <v>34</v>
      </c>
      <c r="B36" t="str">
        <f>VLOOKUP($A36,Monster!$B$2:$AE$453,23,FALSE)</f>
        <v>Plant</v>
      </c>
      <c r="C36">
        <f>VLOOKUP($A36,Monster!$B$2:$AE$453,4,FALSE)</f>
        <v>2</v>
      </c>
      <c r="D36">
        <f>VLOOKUP($A36,Monster!$B$2:$AE$453,9,FALSE)</f>
        <v>81</v>
      </c>
      <c r="E36">
        <f>VLOOKUP($A36,Monster!$B$2:$AE$453,10,FALSE)</f>
        <v>8</v>
      </c>
      <c r="F36">
        <f>VLOOKUP($A36,Monster!$B$2:$AE$453,11,FALSE)</f>
        <v>6</v>
      </c>
      <c r="G36">
        <f>VLOOKUP($A36,Monster!$B$2:$AE$453,12,FALSE)</f>
        <v>10</v>
      </c>
      <c r="H36">
        <f>VLOOKUP($A36,Monster!$B$2:$AE$453,13,FALSE)</f>
        <v>8</v>
      </c>
      <c r="I36" t="str">
        <f>VLOOKUP($A36,Monster!$B$2:$AE$453,15,FALSE)</f>
        <v>Thorn</v>
      </c>
      <c r="J36" t="str">
        <f>VLOOKUP($A36,Monster!$B$2:$AE$453,16,FALSE)</f>
        <v>PoisonBurst</v>
      </c>
      <c r="K36" t="str">
        <f>VLOOKUP($A36,Monster!$B$2:$AE$453,17,FALSE)</f>
        <v>O-Poison</v>
      </c>
      <c r="L36" t="str">
        <f>VLOOKUP($A36,Monster!$B$2:$AE$453,18,FALSE)</f>
        <v>X-Ice</v>
      </c>
      <c r="M36">
        <f>VLOOKUP($A36,Monster!$B$2:$AE$453,19,FALSE)</f>
        <v>0</v>
      </c>
      <c r="N36">
        <f>VLOOKUP($A36,Monster!$B$2:$AE$453,20,FALSE)</f>
        <v>0</v>
      </c>
      <c r="O36">
        <f>VLOOKUP($A36,Monster!$B$2:$AE$453,21,FALSE)</f>
        <v>0</v>
      </c>
      <c r="P36">
        <f>VLOOKUP($A36,Monster!$B$2:$AE$453,22,FALSE)</f>
        <v>0</v>
      </c>
    </row>
    <row r="37" spans="1:16">
      <c r="A37" s="363" t="s">
        <v>2660</v>
      </c>
      <c r="B37" t="str">
        <f>VLOOKUP($A37,Monster!$B$2:$AE$453,23,FALSE)</f>
        <v>Plant</v>
      </c>
      <c r="C37">
        <f>VLOOKUP($A37,Monster!$B$2:$AE$453,4,FALSE)</f>
        <v>2</v>
      </c>
      <c r="D37">
        <f>VLOOKUP($A37,Monster!$B$2:$AE$453,9,FALSE)</f>
        <v>90</v>
      </c>
      <c r="E37">
        <f>VLOOKUP($A37,Monster!$B$2:$AE$453,10,FALSE)</f>
        <v>8</v>
      </c>
      <c r="F37">
        <f>VLOOKUP($A37,Monster!$B$2:$AE$453,11,FALSE)</f>
        <v>6</v>
      </c>
      <c r="G37">
        <f>VLOOKUP($A37,Monster!$B$2:$AE$453,12,FALSE)</f>
        <v>8</v>
      </c>
      <c r="H37">
        <f>VLOOKUP($A37,Monster!$B$2:$AE$453,13,FALSE)</f>
        <v>10</v>
      </c>
      <c r="I37" t="str">
        <f>VLOOKUP($A37,Monster!$B$2:$AE$453,15,FALSE)</f>
        <v>Branch</v>
      </c>
      <c r="J37" t="str">
        <f>VLOOKUP($A37,Monster!$B$2:$AE$453,16,FALSE)</f>
        <v>Honey</v>
      </c>
      <c r="K37" t="str">
        <f>VLOOKUP($A37,Monster!$B$2:$AE$453,17,FALSE)</f>
        <v>X-Fire</v>
      </c>
      <c r="L37">
        <f>VLOOKUP($A37,Monster!$B$2:$AE$453,18,FALSE)</f>
        <v>0</v>
      </c>
      <c r="M37">
        <f>VLOOKUP($A37,Monster!$B$2:$AE$453,19,FALSE)</f>
        <v>0</v>
      </c>
      <c r="N37">
        <f>VLOOKUP($A37,Monster!$B$2:$AE$453,20,FALSE)</f>
        <v>0</v>
      </c>
      <c r="O37">
        <f>VLOOKUP($A37,Monster!$B$2:$AE$453,21,FALSE)</f>
        <v>0</v>
      </c>
      <c r="P37">
        <f>VLOOKUP($A37,Monster!$B$2:$AE$453,22,FALSE)</f>
        <v>0</v>
      </c>
    </row>
    <row r="38" spans="1:16">
      <c r="A38" s="363" t="s">
        <v>275</v>
      </c>
      <c r="B38" t="str">
        <f>VLOOKUP($A38,Monster!$B$2:$AE$453,23,FALSE)</f>
        <v>Reptile</v>
      </c>
      <c r="C38">
        <f>VLOOKUP($A38,Monster!$B$2:$AE$453,4,FALSE)</f>
        <v>1</v>
      </c>
      <c r="D38">
        <f>VLOOKUP($A38,Monster!$B$2:$AE$453,9,FALSE)</f>
        <v>52</v>
      </c>
      <c r="E38">
        <f>VLOOKUP($A38,Monster!$B$2:$AE$453,10,FALSE)</f>
        <v>5</v>
      </c>
      <c r="F38">
        <f>VLOOKUP($A38,Monster!$B$2:$AE$453,11,FALSE)</f>
        <v>6</v>
      </c>
      <c r="G38">
        <f>VLOOKUP($A38,Monster!$B$2:$AE$453,12,FALSE)</f>
        <v>3</v>
      </c>
      <c r="H38">
        <f>VLOOKUP($A38,Monster!$B$2:$AE$453,13,FALSE)</f>
        <v>4</v>
      </c>
      <c r="I38" t="str">
        <f>VLOOKUP($A38,Monster!$B$2:$AE$453,15,FALSE)</f>
        <v>Tongue</v>
      </c>
      <c r="J38" t="str">
        <f>VLOOKUP($A38,Monster!$B$2:$AE$453,16,FALSE)</f>
        <v>O-Poison</v>
      </c>
      <c r="K38" t="str">
        <f>VLOOKUP($A38,Monster!$B$2:$AE$453,17,FALSE)</f>
        <v>X-Ice</v>
      </c>
      <c r="L38">
        <f>VLOOKUP($A38,Monster!$B$2:$AE$453,18,FALSE)</f>
        <v>0</v>
      </c>
      <c r="M38">
        <f>VLOOKUP($A38,Monster!$B$2:$AE$453,19,FALSE)</f>
        <v>0</v>
      </c>
      <c r="N38">
        <f>VLOOKUP($A38,Monster!$B$2:$AE$453,20,FALSE)</f>
        <v>0</v>
      </c>
      <c r="O38">
        <f>VLOOKUP($A38,Monster!$B$2:$AE$453,21,FALSE)</f>
        <v>0</v>
      </c>
      <c r="P38">
        <f>VLOOKUP($A38,Monster!$B$2:$AE$453,22,FALSE)</f>
        <v>0</v>
      </c>
    </row>
    <row r="39" spans="1:16">
      <c r="A39" s="363" t="s">
        <v>289</v>
      </c>
      <c r="B39" t="str">
        <f>VLOOKUP($A39,Monster!$B$2:$AE$453,23,FALSE)</f>
        <v>Reptile</v>
      </c>
      <c r="C39">
        <f>VLOOKUP($A39,Monster!$B$2:$AE$453,4,FALSE)</f>
        <v>2</v>
      </c>
      <c r="D39">
        <f>VLOOKUP($A39,Monster!$B$2:$AE$453,9,FALSE)</f>
        <v>81</v>
      </c>
      <c r="E39">
        <f>VLOOKUP($A39,Monster!$B$2:$AE$453,10,FALSE)</f>
        <v>9</v>
      </c>
      <c r="F39">
        <f>VLOOKUP($A39,Monster!$B$2:$AE$453,11,FALSE)</f>
        <v>8</v>
      </c>
      <c r="G39">
        <f>VLOOKUP($A39,Monster!$B$2:$AE$453,12,FALSE)</f>
        <v>6</v>
      </c>
      <c r="H39">
        <f>VLOOKUP($A39,Monster!$B$2:$AE$453,13,FALSE)</f>
        <v>9</v>
      </c>
      <c r="I39" t="str">
        <f>VLOOKUP($A39,Monster!$B$2:$AE$453,15,FALSE)</f>
        <v>Tusk</v>
      </c>
      <c r="J39" t="str">
        <f>VLOOKUP($A39,Monster!$B$2:$AE$453,16,FALSE)</f>
        <v>O-Poison</v>
      </c>
      <c r="K39" t="str">
        <f>VLOOKUP($A39,Monster!$B$2:$AE$453,17,FALSE)</f>
        <v>X-Ice</v>
      </c>
      <c r="L39">
        <f>VLOOKUP($A39,Monster!$B$2:$AE$453,18,FALSE)</f>
        <v>0</v>
      </c>
      <c r="M39">
        <f>VLOOKUP($A39,Monster!$B$2:$AE$453,19,FALSE)</f>
        <v>0</v>
      </c>
      <c r="N39">
        <f>VLOOKUP($A39,Monster!$B$2:$AE$453,20,FALSE)</f>
        <v>0</v>
      </c>
      <c r="O39">
        <f>VLOOKUP($A39,Monster!$B$2:$AE$453,21,FALSE)</f>
        <v>0</v>
      </c>
      <c r="P39">
        <f>VLOOKUP($A39,Monster!$B$2:$AE$453,22,FALSE)</f>
        <v>0</v>
      </c>
    </row>
    <row r="40" spans="1:16">
      <c r="A40" s="363" t="s">
        <v>2842</v>
      </c>
      <c r="B40" t="str">
        <f>VLOOKUP($A40,Monster!$B$2:$AE$453,23,FALSE)</f>
        <v>Robot</v>
      </c>
      <c r="C40">
        <f>VLOOKUP($A40,Monster!$B$2:$AE$453,4,FALSE)</f>
        <v>2</v>
      </c>
      <c r="D40">
        <f>VLOOKUP($A40,Monster!$B$2:$AE$453,9,FALSE)</f>
        <v>180</v>
      </c>
      <c r="E40">
        <f>VLOOKUP($A40,Monster!$B$2:$AE$453,10,FALSE)</f>
        <v>9</v>
      </c>
      <c r="F40">
        <f>VLOOKUP($A40,Monster!$B$2:$AE$453,11,FALSE)</f>
        <v>9</v>
      </c>
      <c r="G40">
        <f>VLOOKUP($A40,Monster!$B$2:$AE$453,12,FALSE)</f>
        <v>0</v>
      </c>
      <c r="H40">
        <f>VLOOKUP($A40,Monster!$B$2:$AE$453,13,FALSE)</f>
        <v>8</v>
      </c>
      <c r="I40" t="str">
        <f>VLOOKUP($A40,Monster!$B$2:$AE$453,15,FALSE)</f>
        <v>Stun Gun</v>
      </c>
      <c r="J40" t="str">
        <f>VLOOKUP($A40,Monster!$B$2:$AE$453,16,FALSE)</f>
        <v>O-Pa/Po</v>
      </c>
      <c r="K40">
        <f>VLOOKUP($A40,Monster!$B$2:$AE$453,17,FALSE)</f>
        <v>0</v>
      </c>
      <c r="L40">
        <f>VLOOKUP($A40,Monster!$B$2:$AE$453,18,FALSE)</f>
        <v>0</v>
      </c>
      <c r="M40">
        <f>VLOOKUP($A40,Monster!$B$2:$AE$453,19,FALSE)</f>
        <v>0</v>
      </c>
      <c r="N40">
        <f>VLOOKUP($A40,Monster!$B$2:$AE$453,20,FALSE)</f>
        <v>0</v>
      </c>
      <c r="O40">
        <f>VLOOKUP($A40,Monster!$B$2:$AE$453,21,FALSE)</f>
        <v>0</v>
      </c>
      <c r="P40">
        <f>VLOOKUP($A40,Monster!$B$2:$AE$453,22,FALSE)</f>
        <v>0</v>
      </c>
    </row>
    <row r="41" spans="1:16">
      <c r="A41" s="363" t="s">
        <v>645</v>
      </c>
      <c r="B41" t="str">
        <f>VLOOKUP($A41,Monster!$B$2:$AE$453,23,FALSE)</f>
        <v>Robot</v>
      </c>
      <c r="C41">
        <f>VLOOKUP($A41,Monster!$B$2:$AE$453,4,FALSE)</f>
        <v>3</v>
      </c>
      <c r="D41">
        <f>VLOOKUP($A41,Monster!$B$2:$AE$453,9,FALSE)</f>
        <v>300</v>
      </c>
      <c r="E41">
        <f>VLOOKUP($A41,Monster!$B$2:$AE$453,10,FALSE)</f>
        <v>15</v>
      </c>
      <c r="F41">
        <f>VLOOKUP($A41,Monster!$B$2:$AE$453,11,FALSE)</f>
        <v>15</v>
      </c>
      <c r="G41">
        <f>VLOOKUP($A41,Monster!$B$2:$AE$453,12,FALSE)</f>
        <v>0</v>
      </c>
      <c r="H41">
        <f>VLOOKUP($A41,Monster!$B$2:$AE$453,13,FALSE)</f>
        <v>14</v>
      </c>
      <c r="I41" t="str">
        <f>VLOOKUP($A41,Monster!$B$2:$AE$453,15,FALSE)</f>
        <v>Rocket</v>
      </c>
      <c r="J41" t="str">
        <f>VLOOKUP($A41,Monster!$B$2:$AE$453,16,FALSE)</f>
        <v>O-Pa/Po</v>
      </c>
      <c r="K41">
        <f>VLOOKUP($A41,Monster!$B$2:$AE$453,17,FALSE)</f>
        <v>0</v>
      </c>
      <c r="L41">
        <f>VLOOKUP($A41,Monster!$B$2:$AE$453,18,FALSE)</f>
        <v>0</v>
      </c>
      <c r="M41">
        <f>VLOOKUP($A41,Monster!$B$2:$AE$453,19,FALSE)</f>
        <v>0</v>
      </c>
      <c r="N41">
        <f>VLOOKUP($A41,Monster!$B$2:$AE$453,20,FALSE)</f>
        <v>0</v>
      </c>
      <c r="O41">
        <f>VLOOKUP($A41,Monster!$B$2:$AE$453,21,FALSE)</f>
        <v>0</v>
      </c>
      <c r="P41">
        <f>VLOOKUP($A41,Monster!$B$2:$AE$453,22,FALSE)</f>
        <v>0</v>
      </c>
    </row>
    <row r="42" spans="1:16">
      <c r="A42" s="363" t="s">
        <v>457</v>
      </c>
      <c r="B42" t="str">
        <f>VLOOKUP($A42,Monster!$B$2:$AE$453,23,FALSE)</f>
        <v>Spirit</v>
      </c>
      <c r="C42">
        <f>VLOOKUP($A42,Monster!$B$2:$AE$453,4,FALSE)</f>
        <v>1</v>
      </c>
      <c r="D42">
        <f>VLOOKUP($A42,Monster!$B$2:$AE$453,9,FALSE)</f>
        <v>31</v>
      </c>
      <c r="E42">
        <f>VLOOKUP($A42,Monster!$B$2:$AE$453,10,FALSE)</f>
        <v>7</v>
      </c>
      <c r="F42">
        <f>VLOOKUP($A42,Monster!$B$2:$AE$453,11,FALSE)</f>
        <v>4</v>
      </c>
      <c r="G42">
        <f>VLOOKUP($A42,Monster!$B$2:$AE$453,12,FALSE)</f>
        <v>5</v>
      </c>
      <c r="H42">
        <f>VLOOKUP($A42,Monster!$B$2:$AE$453,13,FALSE)</f>
        <v>5</v>
      </c>
      <c r="I42" t="str">
        <f>VLOOKUP($A42,Monster!$B$2:$AE$453,15,FALSE)</f>
        <v>Punch</v>
      </c>
      <c r="J42">
        <f>VLOOKUP($A42,Monster!$B$2:$AE$453,16,FALSE)</f>
        <v>0</v>
      </c>
      <c r="K42">
        <f>VLOOKUP($A42,Monster!$B$2:$AE$453,17,FALSE)</f>
        <v>0</v>
      </c>
      <c r="L42">
        <f>VLOOKUP($A42,Monster!$B$2:$AE$453,18,FALSE)</f>
        <v>0</v>
      </c>
      <c r="M42">
        <f>VLOOKUP($A42,Monster!$B$2:$AE$453,19,FALSE)</f>
        <v>0</v>
      </c>
      <c r="N42">
        <f>VLOOKUP($A42,Monster!$B$2:$AE$453,20,FALSE)</f>
        <v>0</v>
      </c>
      <c r="O42">
        <f>VLOOKUP($A42,Monster!$B$2:$AE$453,21,FALSE)</f>
        <v>0</v>
      </c>
      <c r="P42">
        <f>VLOOKUP($A42,Monster!$B$2:$AE$453,22,FALSE)</f>
        <v>0</v>
      </c>
    </row>
    <row r="43" spans="1:16">
      <c r="A43" s="363" t="s">
        <v>749</v>
      </c>
      <c r="B43" t="str">
        <f>VLOOKUP($A43,Monster!$B$2:$AE$453,23,FALSE)</f>
        <v>Spirit</v>
      </c>
      <c r="C43">
        <f>VLOOKUP($A43,Monster!$B$2:$AE$453,4,FALSE)</f>
        <v>1</v>
      </c>
      <c r="D43">
        <f>VLOOKUP($A43,Monster!$B$2:$AE$453,9,FALSE)</f>
        <v>45</v>
      </c>
      <c r="E43">
        <f>VLOOKUP($A43,Monster!$B$2:$AE$453,10,FALSE)</f>
        <v>5</v>
      </c>
      <c r="F43">
        <f>VLOOKUP($A43,Monster!$B$2:$AE$453,11,FALSE)</f>
        <v>5</v>
      </c>
      <c r="G43">
        <f>VLOOKUP($A43,Monster!$B$2:$AE$453,12,FALSE)</f>
        <v>6</v>
      </c>
      <c r="H43">
        <f>VLOOKUP($A43,Monster!$B$2:$AE$453,13,FALSE)</f>
        <v>5</v>
      </c>
      <c r="I43" t="str">
        <f>VLOOKUP($A43,Monster!$B$2:$AE$453,15,FALSE)</f>
        <v>Nail</v>
      </c>
      <c r="J43" t="str">
        <f>VLOOKUP($A43,Monster!$B$2:$AE$453,16,FALSE)</f>
        <v>Sleep</v>
      </c>
      <c r="K43" t="str">
        <f>VLOOKUP($A43,Monster!$B$2:$AE$453,17,FALSE)</f>
        <v>Fire</v>
      </c>
      <c r="L43">
        <f>VLOOKUP($A43,Monster!$B$2:$AE$453,18,FALSE)</f>
        <v>0</v>
      </c>
      <c r="M43">
        <f>VLOOKUP($A43,Monster!$B$2:$AE$453,19,FALSE)</f>
        <v>0</v>
      </c>
      <c r="N43">
        <f>VLOOKUP($A43,Monster!$B$2:$AE$453,20,FALSE)</f>
        <v>0</v>
      </c>
      <c r="O43">
        <f>VLOOKUP($A43,Monster!$B$2:$AE$453,21,FALSE)</f>
        <v>0</v>
      </c>
      <c r="P43">
        <f>VLOOKUP($A43,Monster!$B$2:$AE$453,22,FALSE)</f>
        <v>0</v>
      </c>
    </row>
    <row r="44" spans="1:16">
      <c r="A44" s="363" t="s">
        <v>460</v>
      </c>
      <c r="B44" t="str">
        <f>VLOOKUP($A44,Monster!$B$2:$AE$453,23,FALSE)</f>
        <v>Spirit</v>
      </c>
      <c r="C44">
        <f>VLOOKUP($A44,Monster!$B$2:$AE$453,4,FALSE)</f>
        <v>3</v>
      </c>
      <c r="D44">
        <f>VLOOKUP($A44,Monster!$B$2:$AE$453,9,FALSE)</f>
        <v>104</v>
      </c>
      <c r="E44">
        <f>VLOOKUP($A44,Monster!$B$2:$AE$453,10,FALSE)</f>
        <v>16</v>
      </c>
      <c r="F44">
        <f>VLOOKUP($A44,Monster!$B$2:$AE$453,11,FALSE)</f>
        <v>12</v>
      </c>
      <c r="G44">
        <f>VLOOKUP($A44,Monster!$B$2:$AE$453,12,FALSE)</f>
        <v>13</v>
      </c>
      <c r="H44">
        <f>VLOOKUP($A44,Monster!$B$2:$AE$453,13,FALSE)</f>
        <v>13</v>
      </c>
      <c r="I44" t="str">
        <f>VLOOKUP($A44,Monster!$B$2:$AE$453,15,FALSE)</f>
        <v>Bash</v>
      </c>
      <c r="J44" t="str">
        <f>VLOOKUP($A44,Monster!$B$2:$AE$453,16,FALSE)</f>
        <v>Ice</v>
      </c>
      <c r="K44">
        <f>VLOOKUP($A44,Monster!$B$2:$AE$453,17,FALSE)</f>
        <v>0</v>
      </c>
      <c r="L44">
        <f>VLOOKUP($A44,Monster!$B$2:$AE$453,18,FALSE)</f>
        <v>0</v>
      </c>
      <c r="M44">
        <f>VLOOKUP($A44,Monster!$B$2:$AE$453,19,FALSE)</f>
        <v>0</v>
      </c>
      <c r="N44">
        <f>VLOOKUP($A44,Monster!$B$2:$AE$453,20,FALSE)</f>
        <v>0</v>
      </c>
      <c r="O44">
        <f>VLOOKUP($A44,Monster!$B$2:$AE$453,21,FALSE)</f>
        <v>0</v>
      </c>
      <c r="P44">
        <f>VLOOKUP($A44,Monster!$B$2:$AE$453,22,FALSE)</f>
        <v>0</v>
      </c>
    </row>
    <row r="45" spans="1:16">
      <c r="A45" s="363" t="s">
        <v>2658</v>
      </c>
      <c r="B45" t="str">
        <f>VLOOKUP($A45,Monster!$B$2:$AE$453,23,FALSE)</f>
        <v>Spirit</v>
      </c>
      <c r="C45">
        <f>VLOOKUP($A45,Monster!$B$2:$AE$453,4,FALSE)</f>
        <v>3</v>
      </c>
      <c r="D45">
        <f>VLOOKUP($A45,Monster!$B$2:$AE$453,9,FALSE)</f>
        <v>104</v>
      </c>
      <c r="E45">
        <f>VLOOKUP($A45,Monster!$B$2:$AE$453,10,FALSE)</f>
        <v>9</v>
      </c>
      <c r="F45">
        <f>VLOOKUP($A45,Monster!$B$2:$AE$453,11,FALSE)</f>
        <v>16</v>
      </c>
      <c r="G45">
        <f>VLOOKUP($A45,Monster!$B$2:$AE$453,12,FALSE)</f>
        <v>17</v>
      </c>
      <c r="H45">
        <f>VLOOKUP($A45,Monster!$B$2:$AE$453,13,FALSE)</f>
        <v>12</v>
      </c>
      <c r="I45" t="str">
        <f>VLOOKUP($A45,Monster!$B$2:$AE$453,15,FALSE)</f>
        <v>Sleep</v>
      </c>
      <c r="J45" t="str">
        <f>VLOOKUP($A45,Monster!$B$2:$AE$453,16,FALSE)</f>
        <v>Thunder</v>
      </c>
      <c r="K45" t="str">
        <f>VLOOKUP($A45,Monster!$B$2:$AE$453,17,FALSE)</f>
        <v>Cure</v>
      </c>
      <c r="L45" t="str">
        <f>VLOOKUP($A45,Monster!$B$2:$AE$453,18,FALSE)</f>
        <v>O-Quake</v>
      </c>
      <c r="M45">
        <f>VLOOKUP($A45,Monster!$B$2:$AE$453,19,FALSE)</f>
        <v>0</v>
      </c>
      <c r="N45">
        <f>VLOOKUP($A45,Monster!$B$2:$AE$453,20,FALSE)</f>
        <v>0</v>
      </c>
      <c r="O45">
        <f>VLOOKUP($A45,Monster!$B$2:$AE$453,21,FALSE)</f>
        <v>0</v>
      </c>
      <c r="P45">
        <f>VLOOKUP($A45,Monster!$B$2:$AE$453,22,FALSE)</f>
        <v>0</v>
      </c>
    </row>
    <row r="46" spans="1:16">
      <c r="A46" s="363" t="s">
        <v>417</v>
      </c>
      <c r="B46" t="str">
        <f>VLOOKUP($A46,Monster!$B$2:$AE$453,23,FALSE)</f>
        <v>Transformed</v>
      </c>
      <c r="C46">
        <f>VLOOKUP($A46,Monster!$B$2:$AE$453,4,FALSE)</f>
        <v>1</v>
      </c>
      <c r="D46">
        <f>VLOOKUP($A46,Monster!$B$2:$AE$453,9,FALSE)</f>
        <v>38</v>
      </c>
      <c r="E46">
        <f>VLOOKUP($A46,Monster!$B$2:$AE$453,10,FALSE)</f>
        <v>4</v>
      </c>
      <c r="F46">
        <f>VLOOKUP($A46,Monster!$B$2:$AE$453,11,FALSE)</f>
        <v>7</v>
      </c>
      <c r="G46">
        <f>VLOOKUP($A46,Monster!$B$2:$AE$453,12,FALSE)</f>
        <v>4</v>
      </c>
      <c r="H46">
        <f>VLOOKUP($A46,Monster!$B$2:$AE$453,13,FALSE)</f>
        <v>5</v>
      </c>
      <c r="I46" t="str">
        <f>VLOOKUP($A46,Monster!$B$2:$AE$453,15,FALSE)</f>
        <v>Sting</v>
      </c>
      <c r="J46" t="str">
        <f>VLOOKUP($A46,Monster!$B$2:$AE$453,16,FALSE)</f>
        <v>O-Quake</v>
      </c>
      <c r="K46" t="str">
        <f>VLOOKUP($A46,Monster!$B$2:$AE$453,17,FALSE)</f>
        <v>X-Ice</v>
      </c>
      <c r="L46">
        <f>VLOOKUP($A46,Monster!$B$2:$AE$453,18,FALSE)</f>
        <v>0</v>
      </c>
      <c r="M46">
        <f>VLOOKUP($A46,Monster!$B$2:$AE$453,19,FALSE)</f>
        <v>0</v>
      </c>
      <c r="N46">
        <f>VLOOKUP($A46,Monster!$B$2:$AE$453,20,FALSE)</f>
        <v>0</v>
      </c>
      <c r="O46">
        <f>VLOOKUP($A46,Monster!$B$2:$AE$453,21,FALSE)</f>
        <v>0</v>
      </c>
      <c r="P46">
        <f>VLOOKUP($A46,Monster!$B$2:$AE$453,22,FALSE)</f>
        <v>0</v>
      </c>
    </row>
    <row r="47" spans="1:16">
      <c r="A47" s="363" t="s">
        <v>430</v>
      </c>
      <c r="B47" t="str">
        <f>VLOOKUP($A47,Monster!$B$2:$AE$453,23,FALSE)</f>
        <v>Transformed</v>
      </c>
      <c r="C47">
        <f>VLOOKUP($A47,Monster!$B$2:$AE$453,4,FALSE)</f>
        <v>2</v>
      </c>
      <c r="D47">
        <f>VLOOKUP($A47,Monster!$B$2:$AE$453,9,FALSE)</f>
        <v>99</v>
      </c>
      <c r="E47">
        <f>VLOOKUP($A47,Monster!$B$2:$AE$453,10,FALSE)</f>
        <v>10</v>
      </c>
      <c r="F47">
        <f>VLOOKUP($A47,Monster!$B$2:$AE$453,11,FALSE)</f>
        <v>8</v>
      </c>
      <c r="G47">
        <f>VLOOKUP($A47,Monster!$B$2:$AE$453,12,FALSE)</f>
        <v>6</v>
      </c>
      <c r="H47">
        <f>VLOOKUP($A47,Monster!$B$2:$AE$453,13,FALSE)</f>
        <v>6</v>
      </c>
      <c r="I47" t="str">
        <f>VLOOKUP($A47,Monster!$B$2:$AE$453,15,FALSE)</f>
        <v>Nail</v>
      </c>
      <c r="J47" t="str">
        <f>VLOOKUP($A47,Monster!$B$2:$AE$453,16,FALSE)</f>
        <v>Bite</v>
      </c>
      <c r="K47" t="str">
        <f>VLOOKUP($A47,Monster!$B$2:$AE$453,17,FALSE)</f>
        <v>Recover</v>
      </c>
      <c r="L47">
        <f>VLOOKUP($A47,Monster!$B$2:$AE$453,18,FALSE)</f>
        <v>0</v>
      </c>
      <c r="M47">
        <f>VLOOKUP($A47,Monster!$B$2:$AE$453,19,FALSE)</f>
        <v>0</v>
      </c>
      <c r="N47">
        <f>VLOOKUP($A47,Monster!$B$2:$AE$453,20,FALSE)</f>
        <v>0</v>
      </c>
      <c r="O47">
        <f>VLOOKUP($A47,Monster!$B$2:$AE$453,21,FALSE)</f>
        <v>0</v>
      </c>
      <c r="P47">
        <f>VLOOKUP($A47,Monster!$B$2:$AE$453,22,FALSE)</f>
        <v>0</v>
      </c>
    </row>
    <row r="48" spans="1:16">
      <c r="A48" s="363" t="s">
        <v>2847</v>
      </c>
      <c r="B48" t="str">
        <f>VLOOKUP($A48,Monster!$B$2:$AE$453,23,FALSE)</f>
        <v>Transformed</v>
      </c>
      <c r="C48">
        <f>VLOOKUP($A48,Monster!$B$2:$AE$453,4,FALSE)</f>
        <v>3</v>
      </c>
      <c r="D48">
        <f>VLOOKUP($A48,Monster!$B$2:$AE$453,9,FALSE)</f>
        <v>126</v>
      </c>
      <c r="E48">
        <f>VLOOKUP($A48,Monster!$B$2:$AE$453,10,FALSE)</f>
        <v>12</v>
      </c>
      <c r="F48">
        <f>VLOOKUP($A48,Monster!$B$2:$AE$453,11,FALSE)</f>
        <v>13</v>
      </c>
      <c r="G48">
        <f>VLOOKUP($A48,Monster!$B$2:$AE$453,12,FALSE)</f>
        <v>16</v>
      </c>
      <c r="H48">
        <f>VLOOKUP($A48,Monster!$B$2:$AE$453,13,FALSE)</f>
        <v>11</v>
      </c>
      <c r="I48" t="str">
        <f>VLOOKUP($A48,Monster!$B$2:$AE$453,15,FALSE)</f>
        <v>Tail</v>
      </c>
      <c r="J48" t="str">
        <f>VLOOKUP($A48,Monster!$B$2:$AE$453,16,FALSE)</f>
        <v>Charm</v>
      </c>
      <c r="K48" t="str">
        <f>VLOOKUP($A48,Monster!$B$2:$AE$453,17,FALSE)</f>
        <v>O-Poison</v>
      </c>
      <c r="L48">
        <f>VLOOKUP($A48,Monster!$B$2:$AE$453,18,FALSE)</f>
        <v>0</v>
      </c>
      <c r="M48">
        <f>VLOOKUP($A48,Monster!$B$2:$AE$453,19,FALSE)</f>
        <v>0</v>
      </c>
      <c r="N48">
        <f>VLOOKUP($A48,Monster!$B$2:$AE$453,20,FALSE)</f>
        <v>0</v>
      </c>
      <c r="O48">
        <f>VLOOKUP($A48,Monster!$B$2:$AE$453,21,FALSE)</f>
        <v>0</v>
      </c>
      <c r="P48">
        <f>VLOOKUP($A48,Monster!$B$2:$AE$453,22,FALSE)</f>
        <v>0</v>
      </c>
    </row>
    <row r="49" spans="1:16">
      <c r="A49" s="363" t="s">
        <v>495</v>
      </c>
      <c r="B49" t="str">
        <f>VLOOKUP($A49,Monster!$B$2:$AE$453,23,FALSE)</f>
        <v>Undead</v>
      </c>
      <c r="C49">
        <f>VLOOKUP($A49,Monster!$B$2:$AE$453,4,FALSE)</f>
        <v>1</v>
      </c>
      <c r="D49">
        <f>VLOOKUP($A49,Monster!$B$2:$AE$453,9,FALSE)</f>
        <v>52</v>
      </c>
      <c r="E49">
        <f>VLOOKUP($A49,Monster!$B$2:$AE$453,10,FALSE)</f>
        <v>4</v>
      </c>
      <c r="F49">
        <f>VLOOKUP($A49,Monster!$B$2:$AE$453,11,FALSE)</f>
        <v>5</v>
      </c>
      <c r="G49">
        <f>VLOOKUP($A49,Monster!$B$2:$AE$453,12,FALSE)</f>
        <v>7</v>
      </c>
      <c r="H49">
        <f>VLOOKUP($A49,Monster!$B$2:$AE$453,13,FALSE)</f>
        <v>2</v>
      </c>
      <c r="I49" t="str">
        <f>VLOOKUP($A49,Monster!$B$2:$AE$453,15,FALSE)</f>
        <v>Sword</v>
      </c>
      <c r="J49" t="str">
        <f>VLOOKUP($A49,Monster!$B$2:$AE$453,16,FALSE)</f>
        <v>O-Weapon</v>
      </c>
      <c r="K49" t="str">
        <f>VLOOKUP($A49,Monster!$B$2:$AE$453,17,FALSE)</f>
        <v>X-Fire</v>
      </c>
      <c r="L49">
        <f>VLOOKUP($A49,Monster!$B$2:$AE$453,18,FALSE)</f>
        <v>0</v>
      </c>
      <c r="M49">
        <f>VLOOKUP($A49,Monster!$B$2:$AE$453,19,FALSE)</f>
        <v>0</v>
      </c>
      <c r="N49">
        <f>VLOOKUP($A49,Monster!$B$2:$AE$453,20,FALSE)</f>
        <v>0</v>
      </c>
      <c r="O49">
        <f>VLOOKUP($A49,Monster!$B$2:$AE$453,21,FALSE)</f>
        <v>0</v>
      </c>
      <c r="P49">
        <f>VLOOKUP($A49,Monster!$B$2:$AE$453,22,FALSE)</f>
        <v>0</v>
      </c>
    </row>
    <row r="50" spans="1:16">
      <c r="A50" s="363" t="s">
        <v>498</v>
      </c>
      <c r="B50" t="str">
        <f>VLOOKUP($A50,Monster!$B$2:$AE$453,23,FALSE)</f>
        <v>Undead</v>
      </c>
      <c r="C50">
        <f>VLOOKUP($A50,Monster!$B$2:$AE$453,4,FALSE)</f>
        <v>2</v>
      </c>
      <c r="D50">
        <f>VLOOKUP($A50,Monster!$B$2:$AE$453,9,FALSE)</f>
        <v>90</v>
      </c>
      <c r="E50">
        <f>VLOOKUP($A50,Monster!$B$2:$AE$453,10,FALSE)</f>
        <v>7</v>
      </c>
      <c r="F50">
        <f>VLOOKUP($A50,Monster!$B$2:$AE$453,11,FALSE)</f>
        <v>8</v>
      </c>
      <c r="G50">
        <f>VLOOKUP($A50,Monster!$B$2:$AE$453,12,FALSE)</f>
        <v>11</v>
      </c>
      <c r="H50">
        <f>VLOOKUP($A50,Monster!$B$2:$AE$453,13,FALSE)</f>
        <v>5</v>
      </c>
      <c r="I50" t="str">
        <f>VLOOKUP($A50,Monster!$B$2:$AE$453,15,FALSE)</f>
        <v>Sword</v>
      </c>
      <c r="J50" t="str">
        <f>VLOOKUP($A50,Monster!$B$2:$AE$453,16,FALSE)</f>
        <v>Burning</v>
      </c>
      <c r="K50" t="str">
        <f>VLOOKUP($A50,Monster!$B$2:$AE$453,17,FALSE)</f>
        <v>O-Weapon</v>
      </c>
      <c r="L50">
        <f>VLOOKUP($A50,Monster!$B$2:$AE$453,18,FALSE)</f>
        <v>0</v>
      </c>
      <c r="M50">
        <f>VLOOKUP($A50,Monster!$B$2:$AE$453,19,FALSE)</f>
        <v>0</v>
      </c>
      <c r="N50">
        <f>VLOOKUP($A50,Monster!$B$2:$AE$453,20,FALSE)</f>
        <v>0</v>
      </c>
      <c r="O50">
        <f>VLOOKUP($A50,Monster!$B$2:$AE$453,21,FALSE)</f>
        <v>0</v>
      </c>
      <c r="P50">
        <f>VLOOKUP($A50,Monster!$B$2:$AE$453,22,FALSE)</f>
        <v>0</v>
      </c>
    </row>
    <row r="51" spans="1:16">
      <c r="A51" s="363" t="s">
        <v>508</v>
      </c>
      <c r="B51" t="str">
        <f>VLOOKUP($A51,Monster!$B$2:$AE$453,23,FALSE)</f>
        <v>Undead</v>
      </c>
      <c r="C51">
        <f>VLOOKUP($A51,Monster!$B$2:$AE$453,4,FALSE)</f>
        <v>2</v>
      </c>
      <c r="D51">
        <f>VLOOKUP($A51,Monster!$B$2:$AE$453,9,FALSE)</f>
        <v>117</v>
      </c>
      <c r="E51">
        <f>VLOOKUP($A51,Monster!$B$2:$AE$453,10,FALSE)</f>
        <v>12</v>
      </c>
      <c r="F51">
        <f>VLOOKUP($A51,Monster!$B$2:$AE$453,11,FALSE)</f>
        <v>4</v>
      </c>
      <c r="G51">
        <f>VLOOKUP($A51,Monster!$B$2:$AE$453,12,FALSE)</f>
        <v>8</v>
      </c>
      <c r="H51">
        <f>VLOOKUP($A51,Monster!$B$2:$AE$453,13,FALSE)</f>
        <v>4</v>
      </c>
      <c r="I51" t="str">
        <f>VLOOKUP($A51,Monster!$B$2:$AE$453,15,FALSE)</f>
        <v>Nail</v>
      </c>
      <c r="J51" t="str">
        <f>VLOOKUP($A51,Monster!$B$2:$AE$453,16,FALSE)</f>
        <v>Bash</v>
      </c>
      <c r="K51" t="str">
        <f>VLOOKUP($A51,Monster!$B$2:$AE$453,17,FALSE)</f>
        <v>X-Fire</v>
      </c>
      <c r="L51">
        <f>VLOOKUP($A51,Monster!$B$2:$AE$453,18,FALSE)</f>
        <v>0</v>
      </c>
      <c r="M51">
        <f>VLOOKUP($A51,Monster!$B$2:$AE$453,19,FALSE)</f>
        <v>0</v>
      </c>
      <c r="N51">
        <f>VLOOKUP($A51,Monster!$B$2:$AE$453,20,FALSE)</f>
        <v>0</v>
      </c>
      <c r="O51">
        <f>VLOOKUP($A51,Monster!$B$2:$AE$453,21,FALSE)</f>
        <v>0</v>
      </c>
      <c r="P51">
        <f>VLOOKUP($A51,Monster!$B$2:$AE$453,22,FALSE)</f>
        <v>0</v>
      </c>
    </row>
    <row r="52" spans="1:16">
      <c r="A52" s="363" t="s">
        <v>2659</v>
      </c>
      <c r="B52" t="str">
        <f>VLOOKUP($A52,Monster!$B$2:$AE$453,23,FALSE)</f>
        <v>Undead</v>
      </c>
      <c r="C52">
        <f>VLOOKUP($A52,Monster!$B$2:$AE$453,4,FALSE)</f>
        <v>3</v>
      </c>
      <c r="D52">
        <f>VLOOKUP($A52,Monster!$B$2:$AE$453,9,FALSE)</f>
        <v>148</v>
      </c>
      <c r="E52">
        <f>VLOOKUP($A52,Monster!$B$2:$AE$453,10,FALSE)</f>
        <v>11</v>
      </c>
      <c r="F52">
        <f>VLOOKUP($A52,Monster!$B$2:$AE$453,11,FALSE)</f>
        <v>15</v>
      </c>
      <c r="G52">
        <f>VLOOKUP($A52,Monster!$B$2:$AE$453,12,FALSE)</f>
        <v>15</v>
      </c>
      <c r="H52">
        <f>VLOOKUP($A52,Monster!$B$2:$AE$453,13,FALSE)</f>
        <v>10</v>
      </c>
      <c r="I52" t="str">
        <f>VLOOKUP($A52,Monster!$B$2:$AE$453,15,FALSE)</f>
        <v>Touch</v>
      </c>
      <c r="J52" t="str">
        <f>VLOOKUP($A52,Monster!$B$2:$AE$453,16,FALSE)</f>
        <v>Sleep</v>
      </c>
      <c r="K52" t="str">
        <f>VLOOKUP($A52,Monster!$B$2:$AE$453,17,FALSE)</f>
        <v>O-Quake</v>
      </c>
      <c r="L52" t="str">
        <f>VLOOKUP($A52,Monster!$B$2:$AE$453,18,FALSE)</f>
        <v>X-Fire</v>
      </c>
      <c r="M52">
        <f>VLOOKUP($A52,Monster!$B$2:$AE$453,19,FALSE)</f>
        <v>0</v>
      </c>
      <c r="N52">
        <f>VLOOKUP($A52,Monster!$B$2:$AE$453,20,FALSE)</f>
        <v>0</v>
      </c>
      <c r="O52">
        <f>VLOOKUP($A52,Monster!$B$2:$AE$453,21,FALSE)</f>
        <v>0</v>
      </c>
      <c r="P52">
        <f>VLOOKUP($A52,Monster!$B$2:$AE$453,22,FALSE)</f>
        <v>0</v>
      </c>
    </row>
    <row r="53" spans="1:16">
      <c r="B53"/>
    </row>
    <row r="54" spans="1:16">
      <c r="B54"/>
    </row>
    <row r="55" spans="1:16">
      <c r="B55"/>
    </row>
    <row r="56" spans="1:16">
      <c r="B56"/>
    </row>
    <row r="57" spans="1:16">
      <c r="B57"/>
    </row>
    <row r="58" spans="1:16">
      <c r="B58"/>
    </row>
  </sheetData>
  <sortState xmlns:xlrd2="http://schemas.microsoft.com/office/spreadsheetml/2017/richdata2" ref="A2:P52">
    <sortCondition ref="B2:B52"/>
    <sortCondition ref="C2:C52"/>
  </sortState>
  <dataConsolidate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5"/>
  <cols>
    <col min="1" max="1" width="18.140625" bestFit="1" customWidth="1"/>
  </cols>
  <sheetData>
    <row r="1" spans="1:7">
      <c r="B1" t="s">
        <v>2384</v>
      </c>
      <c r="C1" t="s">
        <v>2385</v>
      </c>
      <c r="D1" t="s">
        <v>2386</v>
      </c>
      <c r="E1" t="s">
        <v>2387</v>
      </c>
      <c r="F1" t="s">
        <v>2716</v>
      </c>
    </row>
    <row r="2" spans="1:7">
      <c r="A2" t="s">
        <v>2717</v>
      </c>
      <c r="B2" s="302">
        <v>11</v>
      </c>
      <c r="C2" s="302">
        <v>15</v>
      </c>
      <c r="D2" s="302">
        <v>15</v>
      </c>
      <c r="E2" s="302">
        <v>10</v>
      </c>
      <c r="F2">
        <f>SUM(B2:E2)</f>
        <v>51</v>
      </c>
    </row>
    <row r="3" spans="1:7">
      <c r="A3" t="s">
        <v>2718</v>
      </c>
      <c r="B3" s="284">
        <f>B2/$F2</f>
        <v>0.21568627450980393</v>
      </c>
      <c r="C3" s="284">
        <f t="shared" ref="C3:E3" si="0">C2/$F2</f>
        <v>0.29411764705882354</v>
      </c>
      <c r="D3" s="284">
        <f t="shared" si="0"/>
        <v>0.29411764705882354</v>
      </c>
      <c r="E3" s="284">
        <f t="shared" si="0"/>
        <v>0.19607843137254902</v>
      </c>
    </row>
    <row r="4" spans="1:7">
      <c r="A4" t="s">
        <v>2719</v>
      </c>
      <c r="B4" s="5">
        <f>ROUND(PRODUCT($F4,B3),0)</f>
        <v>4</v>
      </c>
      <c r="C4" s="5">
        <f t="shared" ref="C4:E4" si="1">ROUND(PRODUCT($F4,C3),0)</f>
        <v>5</v>
      </c>
      <c r="D4" s="5">
        <f t="shared" si="1"/>
        <v>5</v>
      </c>
      <c r="E4" s="5">
        <f t="shared" si="1"/>
        <v>4</v>
      </c>
      <c r="F4" s="285">
        <v>18</v>
      </c>
      <c r="G4" t="s">
        <v>2720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C3" sqref="C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67" t="s">
        <v>2383</v>
      </c>
      <c r="B1" s="67" t="s">
        <v>2393</v>
      </c>
      <c r="C1" s="67" t="s">
        <v>2394</v>
      </c>
      <c r="D1" s="67" t="s">
        <v>3</v>
      </c>
      <c r="E1" s="67" t="s">
        <v>2395</v>
      </c>
      <c r="F1" s="67" t="s">
        <v>2384</v>
      </c>
      <c r="G1" s="67" t="s">
        <v>2396</v>
      </c>
      <c r="H1" s="67" t="s">
        <v>2385</v>
      </c>
      <c r="I1" s="67" t="s">
        <v>2397</v>
      </c>
      <c r="J1" s="67" t="s">
        <v>2386</v>
      </c>
      <c r="K1" s="67" t="s">
        <v>2399</v>
      </c>
      <c r="L1" s="67" t="s">
        <v>2387</v>
      </c>
      <c r="M1" s="67" t="s">
        <v>2398</v>
      </c>
    </row>
    <row r="2" spans="1:13">
      <c r="A2" s="67" t="s">
        <v>2362</v>
      </c>
      <c r="B2" s="68">
        <v>0</v>
      </c>
      <c r="C2" s="68">
        <v>0</v>
      </c>
      <c r="D2" s="68">
        <v>20</v>
      </c>
      <c r="E2" s="68">
        <v>25</v>
      </c>
      <c r="F2" s="68">
        <v>20</v>
      </c>
      <c r="G2" s="68">
        <v>25</v>
      </c>
      <c r="H2" s="68">
        <v>20</v>
      </c>
      <c r="I2" s="68">
        <v>25</v>
      </c>
      <c r="J2" s="68">
        <v>20</v>
      </c>
      <c r="K2" s="68">
        <v>25</v>
      </c>
      <c r="L2" s="68">
        <v>0</v>
      </c>
      <c r="M2" s="68">
        <v>0</v>
      </c>
    </row>
    <row r="3" spans="1:13">
      <c r="A3" s="67" t="s">
        <v>2364</v>
      </c>
      <c r="B3" s="68">
        <v>10</v>
      </c>
      <c r="C3" s="68">
        <v>10</v>
      </c>
      <c r="D3" s="68">
        <v>10</v>
      </c>
      <c r="E3" s="68">
        <v>18</v>
      </c>
      <c r="F3" s="68">
        <v>10</v>
      </c>
      <c r="G3" s="68">
        <v>18</v>
      </c>
      <c r="H3" s="68">
        <v>10</v>
      </c>
      <c r="I3" s="68">
        <v>18</v>
      </c>
      <c r="J3" s="68">
        <v>10</v>
      </c>
      <c r="K3" s="68">
        <v>18</v>
      </c>
      <c r="L3" s="68">
        <v>5</v>
      </c>
      <c r="M3" s="68">
        <v>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H6" sqref="H6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67" t="s">
        <v>1361</v>
      </c>
      <c r="B1" s="67" t="s">
        <v>2427</v>
      </c>
      <c r="C1" s="66" t="s">
        <v>2388</v>
      </c>
      <c r="D1" s="66" t="s">
        <v>2389</v>
      </c>
      <c r="E1" s="66" t="s">
        <v>2390</v>
      </c>
      <c r="F1" s="66" t="s">
        <v>2391</v>
      </c>
      <c r="G1" s="66" t="s">
        <v>2392</v>
      </c>
      <c r="H1" s="66" t="s">
        <v>2725</v>
      </c>
      <c r="I1" s="66" t="s">
        <v>2728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6</v>
      </c>
      <c r="C3" s="68" t="s">
        <v>22</v>
      </c>
      <c r="D3" s="68" t="s">
        <v>241</v>
      </c>
      <c r="E3" s="68" t="s">
        <v>139</v>
      </c>
      <c r="F3" s="68" t="s">
        <v>2726</v>
      </c>
      <c r="G3" s="68" t="s">
        <v>138</v>
      </c>
      <c r="H3" s="68" t="s">
        <v>234</v>
      </c>
      <c r="I3" s="68"/>
    </row>
    <row r="4" spans="1:9">
      <c r="A4" s="67">
        <v>3</v>
      </c>
      <c r="B4" s="67">
        <f t="shared" si="0"/>
        <v>6</v>
      </c>
      <c r="C4" s="68" t="s">
        <v>2727</v>
      </c>
      <c r="D4" s="68" t="s">
        <v>50</v>
      </c>
      <c r="E4" s="68" t="s">
        <v>268</v>
      </c>
      <c r="F4" s="68" t="s">
        <v>2820</v>
      </c>
      <c r="G4" s="68" t="s">
        <v>165</v>
      </c>
      <c r="H4" s="68" t="s">
        <v>2762</v>
      </c>
      <c r="I4" s="68"/>
    </row>
    <row r="5" spans="1:9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2688</v>
      </c>
      <c r="F5" s="68" t="s">
        <v>49</v>
      </c>
      <c r="G5" s="68" t="s">
        <v>267</v>
      </c>
      <c r="H5" s="68" t="s">
        <v>169</v>
      </c>
      <c r="I5" s="68"/>
    </row>
    <row r="6" spans="1:9">
      <c r="A6" s="67">
        <v>5</v>
      </c>
      <c r="B6" s="67">
        <f t="shared" si="0"/>
        <v>6</v>
      </c>
      <c r="C6" s="68" t="s">
        <v>165</v>
      </c>
      <c r="D6" s="68" t="s">
        <v>85</v>
      </c>
      <c r="E6" s="68" t="s">
        <v>173</v>
      </c>
      <c r="F6" s="68" t="s">
        <v>2156</v>
      </c>
      <c r="G6" s="68" t="s">
        <v>2122</v>
      </c>
      <c r="H6" s="68" t="s">
        <v>2677</v>
      </c>
      <c r="I6" s="68"/>
    </row>
    <row r="7" spans="1:9">
      <c r="A7" s="67">
        <v>6</v>
      </c>
      <c r="B7" s="67">
        <f t="shared" si="0"/>
        <v>5</v>
      </c>
      <c r="C7" s="68" t="s">
        <v>272</v>
      </c>
      <c r="D7" s="68" t="s">
        <v>179</v>
      </c>
      <c r="E7" s="68" t="s">
        <v>2132</v>
      </c>
      <c r="F7" s="68" t="s">
        <v>173</v>
      </c>
      <c r="G7" s="68" t="s">
        <v>2839</v>
      </c>
      <c r="H7" s="68"/>
      <c r="I7" s="68"/>
    </row>
    <row r="8" spans="1:9">
      <c r="A8" s="67">
        <v>7</v>
      </c>
      <c r="B8" s="67">
        <f t="shared" si="0"/>
        <v>4</v>
      </c>
      <c r="C8" s="68" t="s">
        <v>55</v>
      </c>
      <c r="D8" s="68" t="s">
        <v>135</v>
      </c>
      <c r="E8" s="68" t="s">
        <v>143</v>
      </c>
      <c r="F8" s="68" t="s">
        <v>2367</v>
      </c>
      <c r="G8" s="68"/>
      <c r="H8" s="68"/>
      <c r="I8" s="68"/>
    </row>
    <row r="9" spans="1:9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9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9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3" sqref="A3"/>
    </sheetView>
  </sheetViews>
  <sheetFormatPr defaultColWidth="9.140625" defaultRowHeight="12.75"/>
  <cols>
    <col min="1" max="16384" width="9.140625" style="283"/>
  </cols>
  <sheetData>
    <row r="1" spans="1:5">
      <c r="A1" s="283" t="s">
        <v>2680</v>
      </c>
      <c r="B1" s="283" t="s">
        <v>2678</v>
      </c>
      <c r="D1" s="283" t="s">
        <v>2679</v>
      </c>
      <c r="E1" s="283" t="s">
        <v>2678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48" workbookViewId="0">
      <selection activeCell="H60" sqref="H60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style="61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2459</v>
      </c>
      <c r="B1" s="281" t="s">
        <v>2460</v>
      </c>
      <c r="C1" t="s">
        <v>2646</v>
      </c>
      <c r="D1" s="61" t="s">
        <v>2647</v>
      </c>
      <c r="E1" s="61" t="s">
        <v>2462</v>
      </c>
      <c r="F1" t="s">
        <v>2461</v>
      </c>
      <c r="G1" s="61" t="s">
        <v>2464</v>
      </c>
      <c r="H1" t="s">
        <v>2463</v>
      </c>
      <c r="I1" t="s">
        <v>2466</v>
      </c>
      <c r="J1" t="s">
        <v>2465</v>
      </c>
    </row>
    <row r="2" spans="1:10">
      <c r="A2" t="s">
        <v>2468</v>
      </c>
      <c r="B2" s="282">
        <v>68</v>
      </c>
      <c r="C2">
        <v>68</v>
      </c>
      <c r="D2" s="61" t="s">
        <v>2469</v>
      </c>
      <c r="E2" s="61" t="s">
        <v>2487</v>
      </c>
      <c r="F2" t="s">
        <v>378</v>
      </c>
      <c r="H2" t="s">
        <v>2654</v>
      </c>
      <c r="J2" t="s">
        <v>2654</v>
      </c>
    </row>
    <row r="3" spans="1:10">
      <c r="A3" t="s">
        <v>2468</v>
      </c>
      <c r="B3" s="282">
        <v>68</v>
      </c>
      <c r="C3">
        <f t="shared" ref="C3:C9" si="0">C2+B3</f>
        <v>136</v>
      </c>
      <c r="D3" s="61" t="s">
        <v>2469</v>
      </c>
      <c r="E3" s="61" t="s">
        <v>2487</v>
      </c>
      <c r="F3" t="s">
        <v>551</v>
      </c>
      <c r="H3" t="s">
        <v>2654</v>
      </c>
      <c r="J3" t="s">
        <v>2654</v>
      </c>
    </row>
    <row r="4" spans="1:10">
      <c r="A4" t="s">
        <v>2468</v>
      </c>
      <c r="B4" s="282">
        <v>34</v>
      </c>
      <c r="C4">
        <f t="shared" si="0"/>
        <v>170</v>
      </c>
      <c r="D4" s="61" t="s">
        <v>2470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2468</v>
      </c>
      <c r="B5" s="282">
        <v>34</v>
      </c>
      <c r="C5">
        <f t="shared" si="0"/>
        <v>204</v>
      </c>
      <c r="D5" s="61" t="s">
        <v>2470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2468</v>
      </c>
      <c r="B6" s="282">
        <v>17</v>
      </c>
      <c r="C6">
        <f t="shared" si="0"/>
        <v>221</v>
      </c>
      <c r="D6" s="61" t="s">
        <v>2471</v>
      </c>
      <c r="E6" s="61" t="s">
        <v>9</v>
      </c>
      <c r="F6" t="s">
        <v>531</v>
      </c>
      <c r="G6" s="61" t="s">
        <v>2732</v>
      </c>
      <c r="H6" t="s">
        <v>749</v>
      </c>
      <c r="J6" t="s">
        <v>2654</v>
      </c>
    </row>
    <row r="7" spans="1:10">
      <c r="A7" t="s">
        <v>2468</v>
      </c>
      <c r="B7" s="282">
        <v>17</v>
      </c>
      <c r="C7">
        <f t="shared" si="0"/>
        <v>238</v>
      </c>
      <c r="D7" s="61" t="s">
        <v>2471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2468</v>
      </c>
      <c r="B8" s="282">
        <v>10</v>
      </c>
      <c r="C8">
        <f t="shared" si="0"/>
        <v>248</v>
      </c>
      <c r="D8" s="61" t="s">
        <v>2472</v>
      </c>
      <c r="E8" s="61" t="s">
        <v>9</v>
      </c>
      <c r="F8" t="s">
        <v>531</v>
      </c>
      <c r="G8" s="61" t="s">
        <v>2732</v>
      </c>
      <c r="H8" t="s">
        <v>2662</v>
      </c>
      <c r="J8" t="s">
        <v>2654</v>
      </c>
    </row>
    <row r="9" spans="1:10">
      <c r="A9" t="s">
        <v>2468</v>
      </c>
      <c r="B9" s="282">
        <v>8</v>
      </c>
      <c r="C9">
        <f t="shared" si="0"/>
        <v>256</v>
      </c>
      <c r="D9" s="61" t="s">
        <v>2473</v>
      </c>
      <c r="E9" s="61" t="s">
        <v>2770</v>
      </c>
      <c r="F9" t="s">
        <v>343</v>
      </c>
      <c r="I9" s="61"/>
    </row>
    <row r="10" spans="1:10">
      <c r="A10" t="s">
        <v>2507</v>
      </c>
      <c r="B10" s="282">
        <v>68</v>
      </c>
      <c r="C10">
        <v>68</v>
      </c>
      <c r="D10" s="61" t="s">
        <v>2469</v>
      </c>
      <c r="E10" s="61" t="s">
        <v>2487</v>
      </c>
      <c r="F10" t="s">
        <v>378</v>
      </c>
      <c r="H10" t="s">
        <v>2654</v>
      </c>
      <c r="J10" t="s">
        <v>2654</v>
      </c>
    </row>
    <row r="11" spans="1:10">
      <c r="A11" t="s">
        <v>2507</v>
      </c>
      <c r="B11" s="282">
        <v>68</v>
      </c>
      <c r="C11">
        <f t="shared" ref="C11:C17" si="1">C10+B11</f>
        <v>136</v>
      </c>
      <c r="D11" s="61" t="s">
        <v>2469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2507</v>
      </c>
      <c r="B12" s="282">
        <v>34</v>
      </c>
      <c r="C12">
        <f t="shared" si="1"/>
        <v>170</v>
      </c>
      <c r="D12" s="61" t="s">
        <v>2470</v>
      </c>
      <c r="E12" s="61" t="s">
        <v>2487</v>
      </c>
      <c r="F12" t="s">
        <v>551</v>
      </c>
      <c r="H12" t="s">
        <v>2654</v>
      </c>
      <c r="J12" t="s">
        <v>2654</v>
      </c>
    </row>
    <row r="13" spans="1:10">
      <c r="A13" t="s">
        <v>2507</v>
      </c>
      <c r="B13" s="282">
        <v>34</v>
      </c>
      <c r="C13">
        <f t="shared" si="1"/>
        <v>204</v>
      </c>
      <c r="D13" s="61" t="s">
        <v>2470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2507</v>
      </c>
      <c r="B14" s="282">
        <v>17</v>
      </c>
      <c r="C14">
        <f t="shared" si="1"/>
        <v>221</v>
      </c>
      <c r="D14" s="61" t="s">
        <v>2471</v>
      </c>
      <c r="E14" s="61" t="s">
        <v>9</v>
      </c>
      <c r="F14" t="s">
        <v>180</v>
      </c>
      <c r="H14" t="s">
        <v>2654</v>
      </c>
      <c r="J14" t="s">
        <v>2654</v>
      </c>
    </row>
    <row r="15" spans="1:10">
      <c r="A15" t="s">
        <v>2507</v>
      </c>
      <c r="B15" s="282">
        <v>17</v>
      </c>
      <c r="C15">
        <f t="shared" si="1"/>
        <v>238</v>
      </c>
      <c r="D15" s="61" t="s">
        <v>2471</v>
      </c>
      <c r="E15" s="61" t="s">
        <v>2467</v>
      </c>
      <c r="F15" t="s">
        <v>310</v>
      </c>
      <c r="G15" s="61" t="s">
        <v>2467</v>
      </c>
      <c r="H15" t="s">
        <v>457</v>
      </c>
      <c r="J15" t="s">
        <v>2654</v>
      </c>
    </row>
    <row r="16" spans="1:10">
      <c r="A16" t="s">
        <v>2507</v>
      </c>
      <c r="B16" s="282">
        <v>10</v>
      </c>
      <c r="C16">
        <f t="shared" si="1"/>
        <v>248</v>
      </c>
      <c r="D16" s="61" t="s">
        <v>2472</v>
      </c>
      <c r="E16" s="61" t="s">
        <v>9</v>
      </c>
      <c r="F16" t="s">
        <v>531</v>
      </c>
      <c r="G16" s="61" t="s">
        <v>2732</v>
      </c>
      <c r="H16" t="s">
        <v>2662</v>
      </c>
      <c r="J16" t="s">
        <v>2654</v>
      </c>
    </row>
    <row r="17" spans="1:10">
      <c r="A17" t="s">
        <v>2507</v>
      </c>
      <c r="B17" s="282">
        <v>8</v>
      </c>
      <c r="C17">
        <f t="shared" si="1"/>
        <v>256</v>
      </c>
      <c r="D17" s="61" t="s">
        <v>2473</v>
      </c>
      <c r="E17" s="61" t="s">
        <v>2467</v>
      </c>
      <c r="F17" t="s">
        <v>310</v>
      </c>
      <c r="G17" s="61" t="s">
        <v>2467</v>
      </c>
      <c r="H17" t="s">
        <v>275</v>
      </c>
      <c r="J17" t="s">
        <v>2654</v>
      </c>
    </row>
    <row r="18" spans="1:10">
      <c r="A18" t="s">
        <v>2508</v>
      </c>
      <c r="B18" s="282">
        <v>68</v>
      </c>
      <c r="C18">
        <v>68</v>
      </c>
      <c r="D18" s="61" t="s">
        <v>2469</v>
      </c>
      <c r="E18" s="61" t="s">
        <v>2487</v>
      </c>
      <c r="F18" t="s">
        <v>2665</v>
      </c>
      <c r="G18" s="61" t="s">
        <v>2840</v>
      </c>
      <c r="H18" t="s">
        <v>2662</v>
      </c>
      <c r="I18" s="61"/>
    </row>
    <row r="19" spans="1:10">
      <c r="A19" t="s">
        <v>2508</v>
      </c>
      <c r="B19" s="282">
        <v>68</v>
      </c>
      <c r="C19">
        <f t="shared" ref="C19:C25" si="2">C18+B19</f>
        <v>136</v>
      </c>
      <c r="D19" s="61" t="s">
        <v>2469</v>
      </c>
      <c r="E19" s="61" t="s">
        <v>2467</v>
      </c>
      <c r="F19" t="s">
        <v>310</v>
      </c>
      <c r="G19" s="61" t="s">
        <v>2467</v>
      </c>
      <c r="H19" t="s">
        <v>275</v>
      </c>
      <c r="J19" t="s">
        <v>2654</v>
      </c>
    </row>
    <row r="20" spans="1:10">
      <c r="A20" t="s">
        <v>2508</v>
      </c>
      <c r="B20" s="282">
        <v>34</v>
      </c>
      <c r="C20">
        <f t="shared" si="2"/>
        <v>170</v>
      </c>
      <c r="D20" s="61" t="s">
        <v>2470</v>
      </c>
      <c r="E20" s="61" t="s">
        <v>2467</v>
      </c>
      <c r="F20" t="s">
        <v>180</v>
      </c>
      <c r="G20" s="61" t="s">
        <v>2467</v>
      </c>
      <c r="H20" t="s">
        <v>378</v>
      </c>
      <c r="I20" s="61"/>
    </row>
    <row r="21" spans="1:10">
      <c r="A21" t="s">
        <v>2508</v>
      </c>
      <c r="B21" s="282">
        <v>34</v>
      </c>
      <c r="C21">
        <f t="shared" si="2"/>
        <v>204</v>
      </c>
      <c r="D21" s="61" t="s">
        <v>2470</v>
      </c>
      <c r="E21" s="61" t="s">
        <v>2467</v>
      </c>
      <c r="F21" t="s">
        <v>275</v>
      </c>
      <c r="G21" s="61" t="s">
        <v>2467</v>
      </c>
      <c r="H21" t="s">
        <v>776</v>
      </c>
      <c r="J21" t="s">
        <v>2654</v>
      </c>
    </row>
    <row r="22" spans="1:10">
      <c r="A22" t="s">
        <v>2508</v>
      </c>
      <c r="B22" s="282">
        <v>17</v>
      </c>
      <c r="C22">
        <f t="shared" si="2"/>
        <v>221</v>
      </c>
      <c r="D22" s="61" t="s">
        <v>2471</v>
      </c>
      <c r="E22" s="61" t="s">
        <v>2467</v>
      </c>
      <c r="F22" t="s">
        <v>180</v>
      </c>
      <c r="G22" s="61" t="s">
        <v>2467</v>
      </c>
      <c r="H22" t="s">
        <v>378</v>
      </c>
      <c r="I22" s="61"/>
    </row>
    <row r="23" spans="1:10">
      <c r="A23" t="s">
        <v>2508</v>
      </c>
      <c r="B23" s="282">
        <v>17</v>
      </c>
      <c r="C23">
        <f t="shared" si="2"/>
        <v>238</v>
      </c>
      <c r="D23" s="61" t="s">
        <v>2471</v>
      </c>
      <c r="E23" s="61" t="s">
        <v>2467</v>
      </c>
      <c r="F23" t="s">
        <v>275</v>
      </c>
      <c r="G23" s="61" t="s">
        <v>2467</v>
      </c>
      <c r="H23" t="s">
        <v>776</v>
      </c>
      <c r="J23" t="s">
        <v>2654</v>
      </c>
    </row>
    <row r="24" spans="1:10">
      <c r="A24" t="s">
        <v>2508</v>
      </c>
      <c r="B24" s="282">
        <v>10</v>
      </c>
      <c r="C24">
        <f t="shared" si="2"/>
        <v>248</v>
      </c>
      <c r="D24" s="61" t="s">
        <v>2472</v>
      </c>
      <c r="E24" s="61" t="s">
        <v>2487</v>
      </c>
      <c r="F24" t="s">
        <v>551</v>
      </c>
      <c r="H24" t="s">
        <v>2654</v>
      </c>
      <c r="J24" t="s">
        <v>2654</v>
      </c>
    </row>
    <row r="25" spans="1:10">
      <c r="A25" t="s">
        <v>2508</v>
      </c>
      <c r="B25" s="282">
        <v>8</v>
      </c>
      <c r="C25">
        <f t="shared" si="2"/>
        <v>256</v>
      </c>
      <c r="D25" s="61" t="s">
        <v>2473</v>
      </c>
      <c r="E25" s="61" t="s">
        <v>2496</v>
      </c>
      <c r="F25" t="s">
        <v>310</v>
      </c>
      <c r="H25" t="s">
        <v>2654</v>
      </c>
      <c r="J25" t="s">
        <v>2654</v>
      </c>
    </row>
    <row r="26" spans="1:10">
      <c r="A26" t="s">
        <v>2509</v>
      </c>
      <c r="B26" s="282">
        <v>68</v>
      </c>
      <c r="C26">
        <v>68</v>
      </c>
      <c r="D26" s="61" t="s">
        <v>2469</v>
      </c>
      <c r="E26" s="61" t="s">
        <v>2467</v>
      </c>
      <c r="F26" t="s">
        <v>310</v>
      </c>
      <c r="G26" s="61" t="s">
        <v>2467</v>
      </c>
      <c r="H26" t="s">
        <v>2665</v>
      </c>
      <c r="J26" t="s">
        <v>2654</v>
      </c>
    </row>
    <row r="27" spans="1:10">
      <c r="A27" t="s">
        <v>2509</v>
      </c>
      <c r="B27" s="282">
        <v>68</v>
      </c>
      <c r="C27">
        <f t="shared" ref="C27:C33" si="3">C26+B27</f>
        <v>136</v>
      </c>
      <c r="D27" s="61" t="s">
        <v>2469</v>
      </c>
      <c r="E27" s="61" t="s">
        <v>2467</v>
      </c>
      <c r="F27" t="s">
        <v>275</v>
      </c>
      <c r="G27" s="61" t="s">
        <v>2467</v>
      </c>
      <c r="H27" t="s">
        <v>776</v>
      </c>
      <c r="J27" t="s">
        <v>2654</v>
      </c>
    </row>
    <row r="28" spans="1:10">
      <c r="A28" t="s">
        <v>2509</v>
      </c>
      <c r="B28" s="282">
        <v>34</v>
      </c>
      <c r="C28">
        <f t="shared" si="3"/>
        <v>170</v>
      </c>
      <c r="D28" s="61" t="s">
        <v>2470</v>
      </c>
      <c r="E28" s="61" t="s">
        <v>2487</v>
      </c>
      <c r="F28" t="s">
        <v>551</v>
      </c>
      <c r="G28" s="61" t="s">
        <v>9</v>
      </c>
      <c r="H28" t="s">
        <v>531</v>
      </c>
      <c r="I28" s="61"/>
    </row>
    <row r="29" spans="1:10">
      <c r="A29" t="s">
        <v>2509</v>
      </c>
      <c r="B29" s="282">
        <v>34</v>
      </c>
      <c r="C29">
        <f t="shared" si="3"/>
        <v>204</v>
      </c>
      <c r="D29" s="61" t="s">
        <v>2470</v>
      </c>
      <c r="E29" s="61" t="s">
        <v>2496</v>
      </c>
      <c r="F29" t="s">
        <v>310</v>
      </c>
      <c r="H29" t="s">
        <v>2654</v>
      </c>
      <c r="J29" t="s">
        <v>2654</v>
      </c>
    </row>
    <row r="30" spans="1:10">
      <c r="A30" t="s">
        <v>2509</v>
      </c>
      <c r="B30" s="282">
        <v>17</v>
      </c>
      <c r="C30">
        <f t="shared" si="3"/>
        <v>221</v>
      </c>
      <c r="D30" s="61" t="s">
        <v>2471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2509</v>
      </c>
      <c r="B31" s="282">
        <v>17</v>
      </c>
      <c r="C31">
        <f t="shared" si="3"/>
        <v>238</v>
      </c>
      <c r="D31" s="61" t="s">
        <v>2471</v>
      </c>
      <c r="E31" s="61" t="s">
        <v>2496</v>
      </c>
      <c r="F31" t="s">
        <v>310</v>
      </c>
      <c r="H31" t="s">
        <v>2654</v>
      </c>
      <c r="J31" t="s">
        <v>2654</v>
      </c>
    </row>
    <row r="32" spans="1:10">
      <c r="A32" t="s">
        <v>2509</v>
      </c>
      <c r="B32" s="282">
        <v>10</v>
      </c>
      <c r="C32">
        <f t="shared" si="3"/>
        <v>248</v>
      </c>
      <c r="D32" s="61" t="s">
        <v>2472</v>
      </c>
      <c r="E32" s="61" t="s">
        <v>2467</v>
      </c>
      <c r="F32" t="s">
        <v>551</v>
      </c>
      <c r="G32" s="61" t="s">
        <v>2467</v>
      </c>
      <c r="H32" t="s">
        <v>495</v>
      </c>
      <c r="I32" s="61" t="s">
        <v>9</v>
      </c>
      <c r="J32" t="s">
        <v>498</v>
      </c>
    </row>
    <row r="33" spans="1:10">
      <c r="A33" t="s">
        <v>2509</v>
      </c>
      <c r="B33" s="282">
        <v>8</v>
      </c>
      <c r="C33">
        <f t="shared" si="3"/>
        <v>256</v>
      </c>
      <c r="D33" s="61" t="s">
        <v>2473</v>
      </c>
      <c r="E33" s="61" t="s">
        <v>2487</v>
      </c>
      <c r="F33" t="s">
        <v>2841</v>
      </c>
      <c r="G33" s="61" t="s">
        <v>2732</v>
      </c>
      <c r="H33" t="s">
        <v>2659</v>
      </c>
      <c r="J33" t="s">
        <v>2654</v>
      </c>
    </row>
    <row r="34" spans="1:10">
      <c r="A34" t="s">
        <v>2510</v>
      </c>
      <c r="B34" s="282">
        <v>68</v>
      </c>
      <c r="C34">
        <v>68</v>
      </c>
      <c r="D34" s="61" t="s">
        <v>2469</v>
      </c>
      <c r="E34" s="61" t="s">
        <v>2467</v>
      </c>
      <c r="F34" t="s">
        <v>275</v>
      </c>
      <c r="G34" s="61" t="s">
        <v>2467</v>
      </c>
      <c r="H34" t="s">
        <v>776</v>
      </c>
      <c r="J34" t="s">
        <v>2654</v>
      </c>
    </row>
    <row r="35" spans="1:10">
      <c r="A35" t="s">
        <v>2510</v>
      </c>
      <c r="B35" s="282">
        <v>68</v>
      </c>
      <c r="C35">
        <f t="shared" ref="C35:C41" si="4">C34+B35</f>
        <v>136</v>
      </c>
      <c r="D35" s="61" t="s">
        <v>2469</v>
      </c>
      <c r="E35" s="61" t="s">
        <v>2496</v>
      </c>
      <c r="F35" t="s">
        <v>310</v>
      </c>
      <c r="H35" t="s">
        <v>2654</v>
      </c>
      <c r="J35" t="s">
        <v>2654</v>
      </c>
    </row>
    <row r="36" spans="1:10">
      <c r="A36" t="s">
        <v>2510</v>
      </c>
      <c r="B36" s="282">
        <v>34</v>
      </c>
      <c r="C36">
        <f t="shared" si="4"/>
        <v>170</v>
      </c>
      <c r="D36" s="61" t="s">
        <v>2470</v>
      </c>
      <c r="E36" s="61" t="s">
        <v>2467</v>
      </c>
      <c r="F36" t="s">
        <v>310</v>
      </c>
      <c r="G36" s="61" t="s">
        <v>2467</v>
      </c>
      <c r="H36" t="s">
        <v>2665</v>
      </c>
      <c r="J36" t="s">
        <v>2654</v>
      </c>
    </row>
    <row r="37" spans="1:10">
      <c r="A37" t="s">
        <v>2510</v>
      </c>
      <c r="B37" s="282">
        <v>34</v>
      </c>
      <c r="C37">
        <f t="shared" si="4"/>
        <v>204</v>
      </c>
      <c r="D37" s="61" t="s">
        <v>2470</v>
      </c>
      <c r="E37" s="61" t="s">
        <v>2496</v>
      </c>
      <c r="F37" t="s">
        <v>417</v>
      </c>
      <c r="H37" t="s">
        <v>2654</v>
      </c>
      <c r="J37" t="s">
        <v>2654</v>
      </c>
    </row>
    <row r="38" spans="1:10">
      <c r="A38" t="s">
        <v>2510</v>
      </c>
      <c r="B38" s="282">
        <v>17</v>
      </c>
      <c r="C38">
        <f t="shared" si="4"/>
        <v>221</v>
      </c>
      <c r="D38" s="61" t="s">
        <v>2471</v>
      </c>
      <c r="E38" s="61" t="s">
        <v>2467</v>
      </c>
      <c r="F38" t="s">
        <v>310</v>
      </c>
      <c r="G38" s="61" t="s">
        <v>2467</v>
      </c>
      <c r="H38" t="s">
        <v>749</v>
      </c>
      <c r="J38" t="s">
        <v>2654</v>
      </c>
    </row>
    <row r="39" spans="1:10">
      <c r="A39" t="s">
        <v>2510</v>
      </c>
      <c r="B39" s="282">
        <v>17</v>
      </c>
      <c r="C39">
        <f t="shared" si="4"/>
        <v>238</v>
      </c>
      <c r="D39" s="61" t="s">
        <v>2471</v>
      </c>
      <c r="E39" s="61" t="s">
        <v>2467</v>
      </c>
      <c r="F39" t="s">
        <v>378</v>
      </c>
      <c r="G39" s="61" t="s">
        <v>2467</v>
      </c>
      <c r="H39" t="s">
        <v>275</v>
      </c>
      <c r="I39" s="61" t="s">
        <v>2467</v>
      </c>
      <c r="J39" t="s">
        <v>551</v>
      </c>
    </row>
    <row r="40" spans="1:10">
      <c r="A40" t="s">
        <v>2510</v>
      </c>
      <c r="B40" s="282">
        <v>10</v>
      </c>
      <c r="C40">
        <f t="shared" si="4"/>
        <v>248</v>
      </c>
      <c r="D40" s="61" t="s">
        <v>2472</v>
      </c>
      <c r="E40" s="61" t="s">
        <v>2467</v>
      </c>
      <c r="F40" t="s">
        <v>551</v>
      </c>
      <c r="G40" s="61" t="s">
        <v>2467</v>
      </c>
      <c r="H40" t="s">
        <v>495</v>
      </c>
      <c r="I40" s="61" t="s">
        <v>9</v>
      </c>
      <c r="J40" t="s">
        <v>498</v>
      </c>
    </row>
    <row r="41" spans="1:10">
      <c r="A41" t="s">
        <v>2510</v>
      </c>
      <c r="B41" s="282">
        <v>8</v>
      </c>
      <c r="C41">
        <f t="shared" si="4"/>
        <v>256</v>
      </c>
      <c r="D41" s="61" t="s">
        <v>2473</v>
      </c>
      <c r="E41" s="61" t="s">
        <v>2487</v>
      </c>
      <c r="F41" t="s">
        <v>2665</v>
      </c>
      <c r="G41" s="61" t="s">
        <v>2732</v>
      </c>
      <c r="H41" t="s">
        <v>127</v>
      </c>
      <c r="I41" s="61"/>
    </row>
    <row r="42" spans="1:10">
      <c r="A42" t="s">
        <v>2511</v>
      </c>
      <c r="B42" s="282">
        <v>68</v>
      </c>
      <c r="C42">
        <v>68</v>
      </c>
      <c r="D42" s="61" t="s">
        <v>2469</v>
      </c>
      <c r="E42" s="61" t="s">
        <v>2496</v>
      </c>
      <c r="F42" t="s">
        <v>310</v>
      </c>
      <c r="H42" t="s">
        <v>2654</v>
      </c>
      <c r="J42" t="s">
        <v>2654</v>
      </c>
    </row>
    <row r="43" spans="1:10">
      <c r="A43" t="s">
        <v>2511</v>
      </c>
      <c r="B43" s="282">
        <v>68</v>
      </c>
      <c r="C43">
        <f t="shared" ref="C43:C49" si="5">C42+B43</f>
        <v>136</v>
      </c>
      <c r="D43" s="61" t="s">
        <v>2469</v>
      </c>
      <c r="E43" s="61" t="s">
        <v>2496</v>
      </c>
      <c r="F43" t="s">
        <v>417</v>
      </c>
      <c r="H43" t="s">
        <v>2654</v>
      </c>
      <c r="J43" t="s">
        <v>2654</v>
      </c>
    </row>
    <row r="44" spans="1:10">
      <c r="A44" t="s">
        <v>2511</v>
      </c>
      <c r="B44" s="282">
        <v>34</v>
      </c>
      <c r="C44">
        <f t="shared" si="5"/>
        <v>170</v>
      </c>
      <c r="D44" s="61" t="s">
        <v>2470</v>
      </c>
      <c r="E44" s="61" t="s">
        <v>2500</v>
      </c>
      <c r="F44" t="s">
        <v>310</v>
      </c>
      <c r="G44" s="61" t="s">
        <v>2500</v>
      </c>
      <c r="H44" s="61" t="s">
        <v>457</v>
      </c>
      <c r="J44" t="s">
        <v>2654</v>
      </c>
    </row>
    <row r="45" spans="1:10">
      <c r="A45" t="s">
        <v>2511</v>
      </c>
      <c r="B45" s="282">
        <v>34</v>
      </c>
      <c r="C45">
        <f t="shared" si="5"/>
        <v>204</v>
      </c>
      <c r="D45" s="61" t="s">
        <v>2470</v>
      </c>
      <c r="E45" s="61" t="s">
        <v>2467</v>
      </c>
      <c r="F45" t="s">
        <v>378</v>
      </c>
      <c r="G45" s="61" t="s">
        <v>2467</v>
      </c>
      <c r="H45" t="s">
        <v>275</v>
      </c>
      <c r="I45" s="61" t="s">
        <v>2467</v>
      </c>
      <c r="J45" t="s">
        <v>551</v>
      </c>
    </row>
    <row r="46" spans="1:10">
      <c r="A46" t="s">
        <v>2511</v>
      </c>
      <c r="B46" s="282">
        <v>17</v>
      </c>
      <c r="C46">
        <f t="shared" si="5"/>
        <v>221</v>
      </c>
      <c r="D46" s="61" t="s">
        <v>2471</v>
      </c>
      <c r="E46" s="61" t="s">
        <v>2467</v>
      </c>
      <c r="F46" t="s">
        <v>275</v>
      </c>
      <c r="G46" s="61" t="s">
        <v>2467</v>
      </c>
      <c r="H46" t="s">
        <v>776</v>
      </c>
      <c r="J46" t="s">
        <v>2654</v>
      </c>
    </row>
    <row r="47" spans="1:10">
      <c r="A47" t="s">
        <v>2511</v>
      </c>
      <c r="B47" s="282">
        <v>17</v>
      </c>
      <c r="C47">
        <f t="shared" si="5"/>
        <v>238</v>
      </c>
      <c r="D47" s="61" t="s">
        <v>2471</v>
      </c>
      <c r="E47" s="61" t="s">
        <v>2467</v>
      </c>
      <c r="F47" t="s">
        <v>180</v>
      </c>
      <c r="G47" s="61" t="s">
        <v>2467</v>
      </c>
      <c r="H47" t="s">
        <v>531</v>
      </c>
      <c r="J47" t="s">
        <v>2654</v>
      </c>
    </row>
    <row r="48" spans="1:10">
      <c r="A48" t="s">
        <v>2511</v>
      </c>
      <c r="B48" s="282">
        <v>10</v>
      </c>
      <c r="C48">
        <f t="shared" si="5"/>
        <v>248</v>
      </c>
      <c r="D48" s="61" t="s">
        <v>2472</v>
      </c>
      <c r="E48" s="61" t="s">
        <v>2474</v>
      </c>
      <c r="F48" t="s">
        <v>495</v>
      </c>
      <c r="G48" s="61" t="s">
        <v>2500</v>
      </c>
      <c r="H48" t="s">
        <v>551</v>
      </c>
      <c r="I48" s="61" t="s">
        <v>2770</v>
      </c>
      <c r="J48" t="s">
        <v>571</v>
      </c>
    </row>
    <row r="49" spans="1:10">
      <c r="A49" t="s">
        <v>2511</v>
      </c>
      <c r="B49" s="282">
        <v>8</v>
      </c>
      <c r="C49">
        <f t="shared" si="5"/>
        <v>256</v>
      </c>
      <c r="D49" s="61" t="s">
        <v>2473</v>
      </c>
      <c r="E49" s="61" t="s">
        <v>2487</v>
      </c>
      <c r="F49" t="s">
        <v>2665</v>
      </c>
      <c r="G49" s="61" t="s">
        <v>2732</v>
      </c>
      <c r="H49" t="s">
        <v>127</v>
      </c>
      <c r="I49" s="61"/>
    </row>
    <row r="50" spans="1:10">
      <c r="A50" t="s">
        <v>2512</v>
      </c>
      <c r="B50" s="282">
        <v>68</v>
      </c>
      <c r="C50">
        <v>68</v>
      </c>
      <c r="D50" s="61" t="s">
        <v>2469</v>
      </c>
      <c r="E50" s="61" t="s">
        <v>2496</v>
      </c>
      <c r="F50" t="s">
        <v>417</v>
      </c>
      <c r="H50" t="s">
        <v>2654</v>
      </c>
      <c r="J50" t="s">
        <v>2654</v>
      </c>
    </row>
    <row r="51" spans="1:10">
      <c r="A51" t="s">
        <v>2512</v>
      </c>
      <c r="B51" s="282">
        <v>68</v>
      </c>
      <c r="C51">
        <f t="shared" ref="C51:C57" si="6">C50+B51</f>
        <v>136</v>
      </c>
      <c r="D51" s="61" t="s">
        <v>2469</v>
      </c>
      <c r="E51" s="61" t="s">
        <v>2467</v>
      </c>
      <c r="F51" t="s">
        <v>378</v>
      </c>
      <c r="G51" s="61" t="s">
        <v>2467</v>
      </c>
      <c r="H51" t="s">
        <v>275</v>
      </c>
      <c r="I51" s="61" t="s">
        <v>2467</v>
      </c>
      <c r="J51" t="s">
        <v>551</v>
      </c>
    </row>
    <row r="52" spans="1:10">
      <c r="A52" t="s">
        <v>2512</v>
      </c>
      <c r="B52" s="282">
        <v>34</v>
      </c>
      <c r="C52">
        <f t="shared" si="6"/>
        <v>170</v>
      </c>
      <c r="D52" s="61" t="s">
        <v>2470</v>
      </c>
      <c r="E52" s="61" t="s">
        <v>2496</v>
      </c>
      <c r="F52" t="s">
        <v>457</v>
      </c>
      <c r="G52" s="61" t="s">
        <v>2474</v>
      </c>
      <c r="H52" s="61" t="s">
        <v>2662</v>
      </c>
      <c r="J52" t="s">
        <v>2654</v>
      </c>
    </row>
    <row r="53" spans="1:10">
      <c r="A53" t="s">
        <v>2512</v>
      </c>
      <c r="B53" s="282">
        <v>34</v>
      </c>
      <c r="C53">
        <f t="shared" si="6"/>
        <v>204</v>
      </c>
      <c r="D53" s="61" t="s">
        <v>2470</v>
      </c>
      <c r="E53" s="61" t="s">
        <v>2467</v>
      </c>
      <c r="F53" t="s">
        <v>2779</v>
      </c>
      <c r="G53" s="61" t="s">
        <v>2467</v>
      </c>
      <c r="H53" t="s">
        <v>2785</v>
      </c>
      <c r="I53" s="61" t="s">
        <v>2467</v>
      </c>
      <c r="J53" t="s">
        <v>551</v>
      </c>
    </row>
    <row r="54" spans="1:10">
      <c r="A54" t="s">
        <v>2512</v>
      </c>
      <c r="B54" s="282">
        <v>17</v>
      </c>
      <c r="C54">
        <f t="shared" si="6"/>
        <v>221</v>
      </c>
      <c r="D54" s="61" t="s">
        <v>2471</v>
      </c>
      <c r="E54" s="61" t="s">
        <v>2496</v>
      </c>
      <c r="F54" t="s">
        <v>310</v>
      </c>
      <c r="H54" t="s">
        <v>2654</v>
      </c>
      <c r="J54" t="s">
        <v>2654</v>
      </c>
    </row>
    <row r="55" spans="1:10">
      <c r="A55" t="s">
        <v>2512</v>
      </c>
      <c r="B55" s="282">
        <v>17</v>
      </c>
      <c r="C55">
        <f t="shared" si="6"/>
        <v>238</v>
      </c>
      <c r="D55" s="61" t="s">
        <v>2471</v>
      </c>
      <c r="E55" s="61" t="s">
        <v>2467</v>
      </c>
      <c r="F55" t="s">
        <v>180</v>
      </c>
      <c r="G55" s="61" t="s">
        <v>2467</v>
      </c>
      <c r="H55" t="s">
        <v>531</v>
      </c>
      <c r="J55" t="s">
        <v>2654</v>
      </c>
    </row>
    <row r="56" spans="1:10">
      <c r="A56" t="s">
        <v>2512</v>
      </c>
      <c r="B56" s="282">
        <v>10</v>
      </c>
      <c r="C56">
        <f t="shared" si="6"/>
        <v>248</v>
      </c>
      <c r="D56" s="61" t="s">
        <v>2472</v>
      </c>
      <c r="E56" s="61" t="s">
        <v>2467</v>
      </c>
      <c r="F56" t="s">
        <v>275</v>
      </c>
      <c r="G56" s="61" t="s">
        <v>2467</v>
      </c>
      <c r="H56" t="s">
        <v>776</v>
      </c>
      <c r="J56" t="s">
        <v>2654</v>
      </c>
    </row>
    <row r="57" spans="1:10">
      <c r="A57" t="s">
        <v>2512</v>
      </c>
      <c r="B57" s="282">
        <v>8</v>
      </c>
      <c r="C57">
        <f t="shared" si="6"/>
        <v>256</v>
      </c>
      <c r="D57" s="61" t="s">
        <v>2473</v>
      </c>
      <c r="E57" s="61" t="s">
        <v>2474</v>
      </c>
      <c r="F57" t="s">
        <v>495</v>
      </c>
      <c r="G57" s="61" t="s">
        <v>2500</v>
      </c>
      <c r="H57" t="s">
        <v>417</v>
      </c>
      <c r="I57" s="61" t="s">
        <v>2474</v>
      </c>
      <c r="J57" t="s">
        <v>749</v>
      </c>
    </row>
    <row r="58" spans="1:10">
      <c r="A58" t="s">
        <v>2513</v>
      </c>
      <c r="B58" s="282">
        <v>68</v>
      </c>
      <c r="C58">
        <v>68</v>
      </c>
      <c r="D58" s="61" t="s">
        <v>2469</v>
      </c>
      <c r="E58" s="61" t="s">
        <v>2467</v>
      </c>
      <c r="F58" t="s">
        <v>378</v>
      </c>
      <c r="G58" s="61" t="s">
        <v>2467</v>
      </c>
      <c r="H58" t="s">
        <v>275</v>
      </c>
      <c r="I58" s="61" t="s">
        <v>2467</v>
      </c>
      <c r="J58" t="s">
        <v>551</v>
      </c>
    </row>
    <row r="59" spans="1:10">
      <c r="A59" t="s">
        <v>2513</v>
      </c>
      <c r="B59" s="282">
        <v>68</v>
      </c>
      <c r="C59">
        <f t="shared" ref="C59:C65" si="7">C58+B59</f>
        <v>136</v>
      </c>
      <c r="D59" s="61" t="s">
        <v>2469</v>
      </c>
      <c r="E59" s="61" t="s">
        <v>2467</v>
      </c>
      <c r="F59" t="s">
        <v>180</v>
      </c>
      <c r="G59" s="61" t="s">
        <v>2467</v>
      </c>
      <c r="H59" t="s">
        <v>531</v>
      </c>
      <c r="J59" t="s">
        <v>2654</v>
      </c>
    </row>
    <row r="60" spans="1:10">
      <c r="A60" t="s">
        <v>2513</v>
      </c>
      <c r="B60" s="282">
        <v>34</v>
      </c>
      <c r="C60">
        <f t="shared" si="7"/>
        <v>170</v>
      </c>
      <c r="D60" s="61" t="s">
        <v>2470</v>
      </c>
      <c r="E60" s="61" t="s">
        <v>2496</v>
      </c>
      <c r="F60" t="s">
        <v>417</v>
      </c>
      <c r="H60" t="s">
        <v>2654</v>
      </c>
      <c r="J60" t="s">
        <v>2654</v>
      </c>
    </row>
    <row r="61" spans="1:10">
      <c r="A61" t="s">
        <v>2513</v>
      </c>
      <c r="B61" s="282">
        <v>34</v>
      </c>
      <c r="C61">
        <f t="shared" si="7"/>
        <v>204</v>
      </c>
      <c r="D61" s="61" t="s">
        <v>2470</v>
      </c>
      <c r="E61" s="61" t="s">
        <v>2467</v>
      </c>
      <c r="F61" t="s">
        <v>180</v>
      </c>
      <c r="G61" s="61" t="s">
        <v>2467</v>
      </c>
      <c r="H61" t="s">
        <v>531</v>
      </c>
      <c r="J61" t="s">
        <v>2654</v>
      </c>
    </row>
    <row r="62" spans="1:10">
      <c r="A62" t="s">
        <v>2513</v>
      </c>
      <c r="B62" s="282">
        <v>17</v>
      </c>
      <c r="C62">
        <f t="shared" si="7"/>
        <v>221</v>
      </c>
      <c r="D62" s="61" t="s">
        <v>2471</v>
      </c>
      <c r="E62" s="61" t="s">
        <v>2496</v>
      </c>
      <c r="F62" t="s">
        <v>310</v>
      </c>
      <c r="H62" t="s">
        <v>2654</v>
      </c>
      <c r="J62" t="s">
        <v>2654</v>
      </c>
    </row>
    <row r="63" spans="1:10">
      <c r="A63" t="s">
        <v>2513</v>
      </c>
      <c r="B63" s="282">
        <v>17</v>
      </c>
      <c r="C63">
        <f t="shared" si="7"/>
        <v>238</v>
      </c>
      <c r="D63" s="61" t="s">
        <v>2471</v>
      </c>
      <c r="E63" s="61" t="s">
        <v>2474</v>
      </c>
      <c r="F63" t="s">
        <v>495</v>
      </c>
      <c r="G63" s="61" t="s">
        <v>2500</v>
      </c>
      <c r="H63" t="s">
        <v>417</v>
      </c>
      <c r="I63" s="61" t="s">
        <v>2474</v>
      </c>
      <c r="J63" t="s">
        <v>749</v>
      </c>
    </row>
    <row r="64" spans="1:10">
      <c r="A64" t="s">
        <v>2513</v>
      </c>
      <c r="B64" s="282">
        <v>10</v>
      </c>
      <c r="C64">
        <f t="shared" si="7"/>
        <v>248</v>
      </c>
      <c r="D64" s="61" t="s">
        <v>2472</v>
      </c>
      <c r="E64" s="61" t="s">
        <v>2917</v>
      </c>
      <c r="F64" t="s">
        <v>551</v>
      </c>
      <c r="G64" s="61" t="s">
        <v>2917</v>
      </c>
      <c r="H64" t="s">
        <v>2779</v>
      </c>
      <c r="I64" s="61" t="s">
        <v>2732</v>
      </c>
      <c r="J64" t="s">
        <v>531</v>
      </c>
    </row>
    <row r="65" spans="1:10">
      <c r="A65" t="s">
        <v>2513</v>
      </c>
      <c r="B65" s="282">
        <v>8</v>
      </c>
      <c r="C65">
        <f t="shared" si="7"/>
        <v>256</v>
      </c>
      <c r="D65" s="61" t="s">
        <v>2473</v>
      </c>
      <c r="E65" s="61" t="s">
        <v>2474</v>
      </c>
      <c r="F65" t="s">
        <v>2916</v>
      </c>
      <c r="G65" s="61" t="s">
        <v>2500</v>
      </c>
      <c r="H65" t="s">
        <v>776</v>
      </c>
      <c r="I65" s="61" t="s">
        <v>2500</v>
      </c>
      <c r="J65" t="s">
        <v>180</v>
      </c>
    </row>
    <row r="66" spans="1:10">
      <c r="A66" t="s">
        <v>2514</v>
      </c>
      <c r="B66" s="282">
        <v>68</v>
      </c>
      <c r="C66">
        <v>68</v>
      </c>
      <c r="D66" s="61" t="s">
        <v>2469</v>
      </c>
      <c r="E66" s="61" t="s">
        <v>2467</v>
      </c>
      <c r="F66" t="s">
        <v>180</v>
      </c>
      <c r="G66" s="61" t="s">
        <v>2467</v>
      </c>
      <c r="H66" t="s">
        <v>531</v>
      </c>
      <c r="J66" t="s">
        <v>2654</v>
      </c>
    </row>
    <row r="67" spans="1:10">
      <c r="A67" t="s">
        <v>2514</v>
      </c>
      <c r="B67" s="282">
        <v>68</v>
      </c>
      <c r="C67">
        <f t="shared" ref="C67:C73" si="8">C66+B67</f>
        <v>136</v>
      </c>
      <c r="D67" s="61" t="s">
        <v>2469</v>
      </c>
      <c r="E67" s="61" t="s">
        <v>2474</v>
      </c>
      <c r="F67" t="s">
        <v>495</v>
      </c>
      <c r="G67" s="61" t="s">
        <v>2500</v>
      </c>
      <c r="H67" t="s">
        <v>457</v>
      </c>
      <c r="I67" s="61" t="s">
        <v>2474</v>
      </c>
      <c r="J67" t="s">
        <v>417</v>
      </c>
    </row>
    <row r="68" spans="1:10">
      <c r="A68" t="s">
        <v>2514</v>
      </c>
      <c r="B68" s="282">
        <v>34</v>
      </c>
      <c r="C68">
        <f t="shared" si="8"/>
        <v>170</v>
      </c>
      <c r="D68" s="61" t="s">
        <v>2470</v>
      </c>
      <c r="E68" s="61" t="s">
        <v>2467</v>
      </c>
      <c r="F68" t="s">
        <v>378</v>
      </c>
      <c r="G68" s="61" t="s">
        <v>2467</v>
      </c>
      <c r="H68" t="s">
        <v>275</v>
      </c>
      <c r="I68" s="61" t="s">
        <v>2467</v>
      </c>
      <c r="J68" t="s">
        <v>551</v>
      </c>
    </row>
    <row r="69" spans="1:10">
      <c r="A69" t="s">
        <v>2514</v>
      </c>
      <c r="B69" s="282">
        <v>34</v>
      </c>
      <c r="C69">
        <f t="shared" si="8"/>
        <v>204</v>
      </c>
      <c r="D69" s="61" t="s">
        <v>2470</v>
      </c>
      <c r="E69" s="61" t="s">
        <v>2474</v>
      </c>
      <c r="F69" t="s">
        <v>2916</v>
      </c>
      <c r="G69" s="61" t="s">
        <v>2500</v>
      </c>
      <c r="H69" t="s">
        <v>776</v>
      </c>
      <c r="I69" s="61" t="s">
        <v>2500</v>
      </c>
      <c r="J69" t="s">
        <v>180</v>
      </c>
    </row>
    <row r="70" spans="1:10">
      <c r="A70" t="s">
        <v>2514</v>
      </c>
      <c r="B70" s="282">
        <v>17</v>
      </c>
      <c r="C70">
        <f t="shared" si="8"/>
        <v>221</v>
      </c>
      <c r="D70" s="61" t="s">
        <v>2471</v>
      </c>
      <c r="E70" s="61" t="s">
        <v>2496</v>
      </c>
      <c r="F70" t="s">
        <v>417</v>
      </c>
      <c r="H70" t="s">
        <v>2654</v>
      </c>
      <c r="J70" t="s">
        <v>2654</v>
      </c>
    </row>
    <row r="71" spans="1:10">
      <c r="A71" t="s">
        <v>2514</v>
      </c>
      <c r="B71" s="282">
        <v>17</v>
      </c>
      <c r="C71">
        <f t="shared" si="8"/>
        <v>238</v>
      </c>
      <c r="D71" s="61" t="s">
        <v>2471</v>
      </c>
      <c r="E71" s="61" t="s">
        <v>2500</v>
      </c>
      <c r="F71" t="s">
        <v>776</v>
      </c>
      <c r="G71" s="61" t="s">
        <v>2500</v>
      </c>
      <c r="H71" t="s">
        <v>310</v>
      </c>
      <c r="I71" s="61" t="s">
        <v>2500</v>
      </c>
      <c r="J71" t="s">
        <v>457</v>
      </c>
    </row>
    <row r="72" spans="1:10">
      <c r="A72" t="s">
        <v>2514</v>
      </c>
      <c r="B72" s="282">
        <v>10</v>
      </c>
      <c r="C72">
        <f t="shared" si="8"/>
        <v>248</v>
      </c>
      <c r="D72" s="61" t="s">
        <v>2472</v>
      </c>
      <c r="E72" s="61" t="s">
        <v>2917</v>
      </c>
      <c r="F72" t="s">
        <v>551</v>
      </c>
      <c r="G72" s="61" t="s">
        <v>2917</v>
      </c>
      <c r="H72" t="s">
        <v>2779</v>
      </c>
      <c r="I72" s="61" t="s">
        <v>2732</v>
      </c>
      <c r="J72" t="s">
        <v>531</v>
      </c>
    </row>
    <row r="73" spans="1:10">
      <c r="A73" t="s">
        <v>2514</v>
      </c>
      <c r="B73" s="282">
        <v>8</v>
      </c>
      <c r="C73">
        <f t="shared" si="8"/>
        <v>256</v>
      </c>
      <c r="D73" s="61" t="s">
        <v>2473</v>
      </c>
      <c r="E73" s="61" t="s">
        <v>2500</v>
      </c>
      <c r="F73" t="s">
        <v>776</v>
      </c>
      <c r="G73" s="61" t="s">
        <v>2500</v>
      </c>
      <c r="H73" t="s">
        <v>310</v>
      </c>
      <c r="I73" s="61" t="s">
        <v>2500</v>
      </c>
      <c r="J73" t="s">
        <v>457</v>
      </c>
    </row>
    <row r="74" spans="1:10">
      <c r="A74" t="s">
        <v>2515</v>
      </c>
      <c r="B74" s="282">
        <v>68</v>
      </c>
      <c r="C74">
        <v>68</v>
      </c>
      <c r="D74" s="61" t="s">
        <v>2469</v>
      </c>
      <c r="E74" s="61" t="s">
        <v>2474</v>
      </c>
      <c r="F74" t="s">
        <v>495</v>
      </c>
      <c r="G74" s="61" t="s">
        <v>2500</v>
      </c>
      <c r="H74" t="s">
        <v>457</v>
      </c>
      <c r="I74" s="61" t="s">
        <v>2474</v>
      </c>
      <c r="J74" t="s">
        <v>417</v>
      </c>
    </row>
    <row r="75" spans="1:10">
      <c r="A75" t="s">
        <v>2515</v>
      </c>
      <c r="B75" s="282">
        <v>68</v>
      </c>
      <c r="C75">
        <f t="shared" ref="C75:C81" si="9">C74+B75</f>
        <v>136</v>
      </c>
      <c r="D75" s="61" t="s">
        <v>2469</v>
      </c>
      <c r="E75" s="61" t="s">
        <v>2474</v>
      </c>
      <c r="F75" t="s">
        <v>531</v>
      </c>
      <c r="G75" s="61" t="s">
        <v>2505</v>
      </c>
      <c r="H75" t="s">
        <v>378</v>
      </c>
      <c r="J75" t="s">
        <v>2654</v>
      </c>
    </row>
    <row r="76" spans="1:10">
      <c r="A76" t="s">
        <v>2515</v>
      </c>
      <c r="B76" s="282">
        <v>34</v>
      </c>
      <c r="C76">
        <f t="shared" si="9"/>
        <v>170</v>
      </c>
      <c r="D76" s="61" t="s">
        <v>2470</v>
      </c>
      <c r="E76" s="61" t="s">
        <v>2467</v>
      </c>
      <c r="F76" t="s">
        <v>180</v>
      </c>
      <c r="G76" s="61" t="s">
        <v>2467</v>
      </c>
      <c r="H76" t="s">
        <v>531</v>
      </c>
      <c r="J76" t="s">
        <v>2654</v>
      </c>
    </row>
    <row r="77" spans="1:10">
      <c r="A77" t="s">
        <v>2515</v>
      </c>
      <c r="B77" s="282">
        <v>34</v>
      </c>
      <c r="C77">
        <f t="shared" si="9"/>
        <v>204</v>
      </c>
      <c r="D77" s="61" t="s">
        <v>2470</v>
      </c>
      <c r="E77" s="61" t="s">
        <v>2474</v>
      </c>
      <c r="F77" t="s">
        <v>2916</v>
      </c>
      <c r="G77" s="61" t="s">
        <v>2500</v>
      </c>
      <c r="H77" t="s">
        <v>776</v>
      </c>
      <c r="I77" s="61" t="s">
        <v>2500</v>
      </c>
      <c r="J77" t="s">
        <v>180</v>
      </c>
    </row>
    <row r="78" spans="1:10">
      <c r="A78" t="s">
        <v>2515</v>
      </c>
      <c r="B78" s="282">
        <v>17</v>
      </c>
      <c r="C78">
        <f t="shared" si="9"/>
        <v>221</v>
      </c>
      <c r="D78" s="61" t="s">
        <v>2471</v>
      </c>
      <c r="E78" s="61" t="s">
        <v>2467</v>
      </c>
      <c r="F78" t="s">
        <v>378</v>
      </c>
      <c r="G78" s="61" t="s">
        <v>2467</v>
      </c>
      <c r="H78" t="s">
        <v>275</v>
      </c>
      <c r="I78" s="61" t="s">
        <v>2467</v>
      </c>
      <c r="J78" t="s">
        <v>551</v>
      </c>
    </row>
    <row r="79" spans="1:10">
      <c r="A79" t="s">
        <v>2515</v>
      </c>
      <c r="B79" s="282">
        <v>17</v>
      </c>
      <c r="C79">
        <f t="shared" si="9"/>
        <v>238</v>
      </c>
      <c r="D79" s="61" t="s">
        <v>2471</v>
      </c>
      <c r="E79" s="61" t="s">
        <v>2500</v>
      </c>
      <c r="F79" t="s">
        <v>776</v>
      </c>
      <c r="G79" s="61" t="s">
        <v>2500</v>
      </c>
      <c r="H79" t="s">
        <v>310</v>
      </c>
      <c r="I79" s="61" t="s">
        <v>2500</v>
      </c>
      <c r="J79" t="s">
        <v>457</v>
      </c>
    </row>
    <row r="80" spans="1:10">
      <c r="A80" t="s">
        <v>2515</v>
      </c>
      <c r="B80" s="282">
        <v>10</v>
      </c>
      <c r="C80">
        <f t="shared" si="9"/>
        <v>248</v>
      </c>
      <c r="D80" s="61" t="s">
        <v>2472</v>
      </c>
      <c r="E80" s="61" t="s">
        <v>2917</v>
      </c>
      <c r="F80" t="s">
        <v>551</v>
      </c>
      <c r="G80" s="61" t="s">
        <v>2917</v>
      </c>
      <c r="H80" t="s">
        <v>2779</v>
      </c>
      <c r="I80" s="61" t="s">
        <v>2732</v>
      </c>
      <c r="J80" t="s">
        <v>531</v>
      </c>
    </row>
    <row r="81" spans="1:10">
      <c r="A81" t="s">
        <v>2515</v>
      </c>
      <c r="B81" s="282">
        <v>8</v>
      </c>
      <c r="C81">
        <f t="shared" si="9"/>
        <v>256</v>
      </c>
      <c r="D81" s="61" t="s">
        <v>2473</v>
      </c>
      <c r="E81" s="61" t="s">
        <v>2500</v>
      </c>
      <c r="F81" t="s">
        <v>776</v>
      </c>
      <c r="G81" s="61" t="s">
        <v>2500</v>
      </c>
      <c r="H81" t="s">
        <v>310</v>
      </c>
      <c r="I81" s="61" t="s">
        <v>2500</v>
      </c>
      <c r="J81" t="s">
        <v>457</v>
      </c>
    </row>
    <row r="82" spans="1:10">
      <c r="A82" t="s">
        <v>2516</v>
      </c>
      <c r="B82" s="282">
        <v>68</v>
      </c>
      <c r="C82">
        <v>68</v>
      </c>
      <c r="D82" s="61" t="s">
        <v>2469</v>
      </c>
      <c r="E82" s="61" t="s">
        <v>2474</v>
      </c>
      <c r="F82" t="s">
        <v>531</v>
      </c>
      <c r="G82" s="61" t="s">
        <v>2505</v>
      </c>
      <c r="H82" t="s">
        <v>378</v>
      </c>
      <c r="J82" t="s">
        <v>2654</v>
      </c>
    </row>
    <row r="83" spans="1:10">
      <c r="A83" t="s">
        <v>2516</v>
      </c>
      <c r="B83" s="282">
        <v>68</v>
      </c>
      <c r="C83">
        <f t="shared" ref="C83:C89" si="10">C82+B83</f>
        <v>136</v>
      </c>
      <c r="D83" s="61" t="s">
        <v>2469</v>
      </c>
      <c r="E83" s="61" t="s">
        <v>2474</v>
      </c>
      <c r="F83" t="s">
        <v>2916</v>
      </c>
      <c r="G83" s="61" t="s">
        <v>2500</v>
      </c>
      <c r="H83" t="s">
        <v>776</v>
      </c>
      <c r="I83" s="61" t="s">
        <v>2500</v>
      </c>
      <c r="J83" t="s">
        <v>180</v>
      </c>
    </row>
    <row r="84" spans="1:10">
      <c r="A84" t="s">
        <v>2516</v>
      </c>
      <c r="B84" s="282">
        <v>34</v>
      </c>
      <c r="C84">
        <f t="shared" si="10"/>
        <v>170</v>
      </c>
      <c r="D84" s="61" t="s">
        <v>2470</v>
      </c>
      <c r="E84" s="61" t="s">
        <v>2917</v>
      </c>
      <c r="F84" t="s">
        <v>551</v>
      </c>
      <c r="G84" s="61" t="s">
        <v>2917</v>
      </c>
      <c r="H84" t="s">
        <v>2779</v>
      </c>
      <c r="I84" s="61" t="s">
        <v>2732</v>
      </c>
      <c r="J84" t="s">
        <v>531</v>
      </c>
    </row>
    <row r="85" spans="1:10">
      <c r="A85" t="s">
        <v>2516</v>
      </c>
      <c r="B85" s="282">
        <v>34</v>
      </c>
      <c r="C85">
        <f t="shared" si="10"/>
        <v>204</v>
      </c>
      <c r="D85" s="61" t="s">
        <v>2470</v>
      </c>
      <c r="E85" s="61" t="s">
        <v>2500</v>
      </c>
      <c r="F85" t="s">
        <v>776</v>
      </c>
      <c r="G85" s="61" t="s">
        <v>2500</v>
      </c>
      <c r="H85" t="s">
        <v>310</v>
      </c>
      <c r="I85" s="61" t="s">
        <v>2500</v>
      </c>
      <c r="J85" t="s">
        <v>457</v>
      </c>
    </row>
    <row r="86" spans="1:10">
      <c r="A86" t="s">
        <v>2516</v>
      </c>
      <c r="B86" s="282">
        <v>17</v>
      </c>
      <c r="C86">
        <f t="shared" si="10"/>
        <v>221</v>
      </c>
      <c r="D86" s="61" t="s">
        <v>2471</v>
      </c>
      <c r="E86" s="61" t="s">
        <v>2474</v>
      </c>
      <c r="F86" t="s">
        <v>495</v>
      </c>
      <c r="G86" s="61" t="s">
        <v>2500</v>
      </c>
      <c r="H86" t="s">
        <v>457</v>
      </c>
      <c r="I86" s="61" t="s">
        <v>2474</v>
      </c>
      <c r="J86" t="s">
        <v>417</v>
      </c>
    </row>
    <row r="87" spans="1:10">
      <c r="A87" t="s">
        <v>2516</v>
      </c>
      <c r="B87" s="282">
        <v>17</v>
      </c>
      <c r="C87">
        <f t="shared" si="10"/>
        <v>238</v>
      </c>
      <c r="D87" s="61" t="s">
        <v>2471</v>
      </c>
      <c r="E87" s="61" t="s">
        <v>2500</v>
      </c>
      <c r="F87" t="s">
        <v>776</v>
      </c>
      <c r="G87" s="61" t="s">
        <v>2500</v>
      </c>
      <c r="H87" t="s">
        <v>310</v>
      </c>
      <c r="I87" s="61" t="s">
        <v>2500</v>
      </c>
      <c r="J87" t="s">
        <v>457</v>
      </c>
    </row>
    <row r="88" spans="1:10">
      <c r="A88" t="s">
        <v>2516</v>
      </c>
      <c r="B88" s="282">
        <v>10</v>
      </c>
      <c r="C88">
        <f t="shared" si="10"/>
        <v>248</v>
      </c>
      <c r="D88" s="61" t="s">
        <v>2472</v>
      </c>
      <c r="E88" s="61" t="s">
        <v>2467</v>
      </c>
      <c r="F88" t="s">
        <v>180</v>
      </c>
      <c r="G88" s="61" t="s">
        <v>2467</v>
      </c>
      <c r="H88" t="s">
        <v>531</v>
      </c>
      <c r="J88" t="s">
        <v>2654</v>
      </c>
    </row>
    <row r="89" spans="1:10">
      <c r="A89" t="s">
        <v>2516</v>
      </c>
      <c r="B89" s="282">
        <v>8</v>
      </c>
      <c r="C89">
        <f t="shared" si="10"/>
        <v>256</v>
      </c>
      <c r="D89" s="61" t="s">
        <v>2473</v>
      </c>
      <c r="E89" s="61" t="s">
        <v>2500</v>
      </c>
      <c r="F89" t="s">
        <v>776</v>
      </c>
      <c r="G89" s="61" t="s">
        <v>2500</v>
      </c>
      <c r="H89" t="s">
        <v>310</v>
      </c>
      <c r="I89" s="61" t="s">
        <v>2500</v>
      </c>
      <c r="J89" t="s">
        <v>457</v>
      </c>
    </row>
    <row r="90" spans="1:10">
      <c r="A90" t="s">
        <v>2517</v>
      </c>
      <c r="B90" s="282">
        <v>68</v>
      </c>
      <c r="C90">
        <v>68</v>
      </c>
      <c r="D90" s="61" t="s">
        <v>2469</v>
      </c>
      <c r="E90" s="61" t="s">
        <v>2474</v>
      </c>
      <c r="F90" t="s">
        <v>531</v>
      </c>
      <c r="G90" s="61" t="s">
        <v>2505</v>
      </c>
      <c r="H90" t="s">
        <v>378</v>
      </c>
      <c r="J90" t="s">
        <v>2654</v>
      </c>
    </row>
    <row r="91" spans="1:10">
      <c r="A91" t="s">
        <v>2517</v>
      </c>
      <c r="B91" s="282">
        <v>68</v>
      </c>
      <c r="C91">
        <f t="shared" ref="C91:C97" si="11">C90+B91</f>
        <v>136</v>
      </c>
      <c r="D91" s="61" t="s">
        <v>2469</v>
      </c>
      <c r="E91" s="61" t="s">
        <v>2474</v>
      </c>
      <c r="F91" t="s">
        <v>275</v>
      </c>
      <c r="G91" s="61" t="s">
        <v>2500</v>
      </c>
      <c r="H91" t="s">
        <v>776</v>
      </c>
      <c r="I91" s="61" t="s">
        <v>2500</v>
      </c>
      <c r="J91" t="s">
        <v>180</v>
      </c>
    </row>
    <row r="92" spans="1:10">
      <c r="A92" t="s">
        <v>2517</v>
      </c>
      <c r="B92" s="282">
        <v>34</v>
      </c>
      <c r="C92">
        <f t="shared" si="11"/>
        <v>170</v>
      </c>
      <c r="D92" s="61" t="s">
        <v>2470</v>
      </c>
      <c r="E92" s="61" t="s">
        <v>2474</v>
      </c>
      <c r="F92" t="s">
        <v>531</v>
      </c>
      <c r="G92" s="61" t="s">
        <v>2505</v>
      </c>
      <c r="H92" t="s">
        <v>378</v>
      </c>
      <c r="J92" t="s">
        <v>2654</v>
      </c>
    </row>
    <row r="93" spans="1:10">
      <c r="A93" t="s">
        <v>2517</v>
      </c>
      <c r="B93" s="282">
        <v>34</v>
      </c>
      <c r="C93">
        <f t="shared" si="11"/>
        <v>204</v>
      </c>
      <c r="D93" s="61" t="s">
        <v>2470</v>
      </c>
      <c r="E93" s="61" t="s">
        <v>2500</v>
      </c>
      <c r="F93" t="s">
        <v>776</v>
      </c>
      <c r="G93" s="61" t="s">
        <v>2500</v>
      </c>
      <c r="H93" t="s">
        <v>310</v>
      </c>
      <c r="I93" s="61" t="s">
        <v>2500</v>
      </c>
      <c r="J93" t="s">
        <v>457</v>
      </c>
    </row>
    <row r="94" spans="1:10">
      <c r="A94" t="s">
        <v>2517</v>
      </c>
      <c r="B94" s="282">
        <v>17</v>
      </c>
      <c r="C94">
        <f t="shared" si="11"/>
        <v>221</v>
      </c>
      <c r="D94" s="61" t="s">
        <v>2471</v>
      </c>
      <c r="E94" s="61" t="s">
        <v>2474</v>
      </c>
      <c r="F94" t="s">
        <v>495</v>
      </c>
      <c r="G94" s="61" t="s">
        <v>2500</v>
      </c>
      <c r="H94" t="s">
        <v>457</v>
      </c>
      <c r="I94" s="61" t="s">
        <v>2474</v>
      </c>
      <c r="J94" t="s">
        <v>417</v>
      </c>
    </row>
    <row r="95" spans="1:10">
      <c r="A95" t="s">
        <v>2517</v>
      </c>
      <c r="B95" s="282">
        <v>17</v>
      </c>
      <c r="C95">
        <f t="shared" si="11"/>
        <v>238</v>
      </c>
      <c r="D95" s="61" t="s">
        <v>2471</v>
      </c>
      <c r="E95" s="61" t="s">
        <v>2500</v>
      </c>
      <c r="F95" t="s">
        <v>776</v>
      </c>
      <c r="G95" s="61" t="s">
        <v>2500</v>
      </c>
      <c r="H95" t="s">
        <v>310</v>
      </c>
      <c r="I95" s="61" t="s">
        <v>2500</v>
      </c>
      <c r="J95" t="s">
        <v>457</v>
      </c>
    </row>
    <row r="96" spans="1:10">
      <c r="A96" t="s">
        <v>2517</v>
      </c>
      <c r="B96" s="282">
        <v>10</v>
      </c>
      <c r="C96">
        <f t="shared" si="11"/>
        <v>248</v>
      </c>
      <c r="D96" s="61" t="s">
        <v>2472</v>
      </c>
      <c r="E96" s="61" t="s">
        <v>2467</v>
      </c>
      <c r="F96" t="s">
        <v>180</v>
      </c>
      <c r="G96" s="61" t="s">
        <v>2467</v>
      </c>
      <c r="H96" t="s">
        <v>531</v>
      </c>
      <c r="J96" t="s">
        <v>2654</v>
      </c>
    </row>
    <row r="97" spans="1:10">
      <c r="A97" t="s">
        <v>2517</v>
      </c>
      <c r="B97" s="282">
        <v>8</v>
      </c>
      <c r="C97">
        <f t="shared" si="11"/>
        <v>256</v>
      </c>
      <c r="D97" s="61" t="s">
        <v>2473</v>
      </c>
      <c r="E97" s="61" t="s">
        <v>2500</v>
      </c>
      <c r="F97" t="s">
        <v>776</v>
      </c>
      <c r="G97" s="61" t="s">
        <v>2500</v>
      </c>
      <c r="H97" t="s">
        <v>310</v>
      </c>
      <c r="I97" s="61" t="s">
        <v>2500</v>
      </c>
      <c r="J97" t="s">
        <v>457</v>
      </c>
    </row>
    <row r="98" spans="1:10">
      <c r="A98" t="s">
        <v>2518</v>
      </c>
      <c r="B98" s="282">
        <v>68</v>
      </c>
      <c r="C98">
        <v>68</v>
      </c>
      <c r="D98" s="61" t="s">
        <v>2469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2518</v>
      </c>
      <c r="B99" s="282">
        <v>68</v>
      </c>
      <c r="C99">
        <f t="shared" ref="C99:C105" si="12">C98+B99</f>
        <v>136</v>
      </c>
      <c r="D99" s="61" t="s">
        <v>2469</v>
      </c>
      <c r="E99" s="61" t="s">
        <v>2467</v>
      </c>
      <c r="F99" t="s">
        <v>508</v>
      </c>
      <c r="G99" s="61" t="s">
        <v>2467</v>
      </c>
      <c r="H99" t="s">
        <v>127</v>
      </c>
      <c r="J99" t="s">
        <v>2654</v>
      </c>
    </row>
    <row r="100" spans="1:10">
      <c r="A100" t="s">
        <v>2518</v>
      </c>
      <c r="B100" s="282">
        <v>34</v>
      </c>
      <c r="C100">
        <f t="shared" si="12"/>
        <v>170</v>
      </c>
      <c r="D100" s="61" t="s">
        <v>2470</v>
      </c>
      <c r="E100" s="61" t="s">
        <v>2487</v>
      </c>
      <c r="F100" t="s">
        <v>34</v>
      </c>
      <c r="H100" t="s">
        <v>2654</v>
      </c>
      <c r="J100" t="s">
        <v>2654</v>
      </c>
    </row>
    <row r="101" spans="1:10">
      <c r="A101" t="s">
        <v>2518</v>
      </c>
      <c r="B101" s="282">
        <v>34</v>
      </c>
      <c r="C101">
        <f t="shared" si="12"/>
        <v>204</v>
      </c>
      <c r="D101" s="61" t="s">
        <v>2470</v>
      </c>
      <c r="E101" s="61" t="s">
        <v>2467</v>
      </c>
      <c r="F101" t="s">
        <v>76</v>
      </c>
      <c r="G101" s="61" t="s">
        <v>2467</v>
      </c>
      <c r="H101" t="s">
        <v>430</v>
      </c>
      <c r="J101" t="s">
        <v>2654</v>
      </c>
    </row>
    <row r="102" spans="1:10">
      <c r="A102" t="s">
        <v>2518</v>
      </c>
      <c r="B102" s="282">
        <v>17</v>
      </c>
      <c r="C102">
        <f t="shared" si="12"/>
        <v>221</v>
      </c>
      <c r="D102" s="61" t="s">
        <v>2471</v>
      </c>
      <c r="E102" s="61" t="s">
        <v>9</v>
      </c>
      <c r="F102" t="s">
        <v>508</v>
      </c>
      <c r="H102" t="s">
        <v>2654</v>
      </c>
      <c r="J102" t="s">
        <v>2654</v>
      </c>
    </row>
    <row r="103" spans="1:10">
      <c r="A103" t="s">
        <v>2518</v>
      </c>
      <c r="B103" s="282">
        <v>17</v>
      </c>
      <c r="C103">
        <f t="shared" si="12"/>
        <v>238</v>
      </c>
      <c r="D103" s="61" t="s">
        <v>2471</v>
      </c>
      <c r="E103" s="61" t="s">
        <v>2496</v>
      </c>
      <c r="F103" t="s">
        <v>343</v>
      </c>
      <c r="H103" t="s">
        <v>2654</v>
      </c>
      <c r="J103" t="s">
        <v>2654</v>
      </c>
    </row>
    <row r="104" spans="1:10">
      <c r="A104" t="s">
        <v>2518</v>
      </c>
      <c r="B104" s="282">
        <v>10</v>
      </c>
      <c r="C104">
        <f t="shared" si="12"/>
        <v>248</v>
      </c>
      <c r="D104" s="61" t="s">
        <v>2472</v>
      </c>
      <c r="E104" s="61" t="s">
        <v>9</v>
      </c>
      <c r="F104" t="s">
        <v>355</v>
      </c>
      <c r="H104" t="s">
        <v>2654</v>
      </c>
      <c r="J104" t="s">
        <v>2654</v>
      </c>
    </row>
    <row r="105" spans="1:10">
      <c r="A105" t="s">
        <v>2518</v>
      </c>
      <c r="B105" s="282">
        <v>8</v>
      </c>
      <c r="C105">
        <f t="shared" si="12"/>
        <v>256</v>
      </c>
      <c r="D105" s="61" t="s">
        <v>2473</v>
      </c>
      <c r="E105" s="61" t="s">
        <v>2467</v>
      </c>
      <c r="F105" t="s">
        <v>508</v>
      </c>
      <c r="G105" s="61" t="s">
        <v>2467</v>
      </c>
      <c r="H105" t="s">
        <v>76</v>
      </c>
      <c r="I105" s="61" t="s">
        <v>2467</v>
      </c>
      <c r="J105" t="s">
        <v>289</v>
      </c>
    </row>
    <row r="106" spans="1:10">
      <c r="A106" t="s">
        <v>2519</v>
      </c>
      <c r="B106" s="282">
        <v>68</v>
      </c>
      <c r="C106">
        <v>68</v>
      </c>
      <c r="D106" s="61" t="s">
        <v>2469</v>
      </c>
      <c r="E106" s="61" t="s">
        <v>2487</v>
      </c>
      <c r="F106" t="s">
        <v>571</v>
      </c>
      <c r="H106" t="s">
        <v>2654</v>
      </c>
      <c r="J106" t="s">
        <v>2654</v>
      </c>
    </row>
    <row r="107" spans="1:10">
      <c r="A107" t="s">
        <v>2519</v>
      </c>
      <c r="B107" s="282">
        <v>68</v>
      </c>
      <c r="C107">
        <f t="shared" ref="C107:C113" si="13">C106+B107</f>
        <v>136</v>
      </c>
      <c r="D107" s="61" t="s">
        <v>2469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2519</v>
      </c>
      <c r="B108" s="282">
        <v>34</v>
      </c>
      <c r="C108">
        <f t="shared" si="13"/>
        <v>170</v>
      </c>
      <c r="D108" s="61" t="s">
        <v>2470</v>
      </c>
      <c r="E108" s="61" t="s">
        <v>2487</v>
      </c>
      <c r="F108" t="s">
        <v>34</v>
      </c>
      <c r="H108" t="s">
        <v>2654</v>
      </c>
      <c r="J108" t="s">
        <v>2654</v>
      </c>
    </row>
    <row r="109" spans="1:10">
      <c r="A109" t="s">
        <v>2519</v>
      </c>
      <c r="B109" s="282">
        <v>34</v>
      </c>
      <c r="C109">
        <f t="shared" si="13"/>
        <v>204</v>
      </c>
      <c r="D109" s="61" t="s">
        <v>2470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2519</v>
      </c>
      <c r="B110" s="282">
        <v>17</v>
      </c>
      <c r="C110">
        <f t="shared" si="13"/>
        <v>221</v>
      </c>
      <c r="D110" s="61" t="s">
        <v>2471</v>
      </c>
      <c r="E110" s="61" t="s">
        <v>9</v>
      </c>
      <c r="F110" t="s">
        <v>355</v>
      </c>
      <c r="H110" t="s">
        <v>2654</v>
      </c>
      <c r="J110" t="s">
        <v>2654</v>
      </c>
    </row>
    <row r="111" spans="1:10">
      <c r="A111" t="s">
        <v>2519</v>
      </c>
      <c r="B111" s="282">
        <v>17</v>
      </c>
      <c r="C111">
        <f t="shared" si="13"/>
        <v>238</v>
      </c>
      <c r="D111" s="61" t="s">
        <v>2471</v>
      </c>
      <c r="E111" s="61" t="s">
        <v>2467</v>
      </c>
      <c r="F111" t="s">
        <v>76</v>
      </c>
      <c r="G111" s="61" t="s">
        <v>2467</v>
      </c>
      <c r="H111" t="s">
        <v>430</v>
      </c>
      <c r="J111" t="s">
        <v>2654</v>
      </c>
    </row>
    <row r="112" spans="1:10">
      <c r="A112" t="s">
        <v>2519</v>
      </c>
      <c r="B112" s="282">
        <v>10</v>
      </c>
      <c r="C112">
        <f t="shared" si="13"/>
        <v>248</v>
      </c>
      <c r="D112" s="61" t="s">
        <v>2472</v>
      </c>
      <c r="E112" s="61" t="s">
        <v>9</v>
      </c>
      <c r="F112" t="s">
        <v>355</v>
      </c>
      <c r="H112" t="s">
        <v>2654</v>
      </c>
      <c r="J112" t="s">
        <v>2654</v>
      </c>
    </row>
    <row r="113" spans="1:10">
      <c r="A113" t="s">
        <v>2519</v>
      </c>
      <c r="B113" s="282">
        <v>8</v>
      </c>
      <c r="C113">
        <f t="shared" si="13"/>
        <v>256</v>
      </c>
      <c r="D113" s="61" t="s">
        <v>2473</v>
      </c>
      <c r="E113" s="61" t="s">
        <v>2496</v>
      </c>
      <c r="F113" t="s">
        <v>343</v>
      </c>
      <c r="H113" t="s">
        <v>2654</v>
      </c>
      <c r="J113" t="s">
        <v>2654</v>
      </c>
    </row>
    <row r="114" spans="1:10">
      <c r="A114" t="s">
        <v>2520</v>
      </c>
      <c r="B114" s="282">
        <v>68</v>
      </c>
      <c r="C114">
        <v>68</v>
      </c>
      <c r="D114" s="61" t="s">
        <v>2469</v>
      </c>
      <c r="E114" s="61" t="s">
        <v>2467</v>
      </c>
      <c r="F114" t="s">
        <v>76</v>
      </c>
      <c r="G114" s="61" t="s">
        <v>2467</v>
      </c>
      <c r="H114" t="s">
        <v>430</v>
      </c>
      <c r="J114" t="s">
        <v>2654</v>
      </c>
    </row>
    <row r="115" spans="1:10">
      <c r="A115" t="s">
        <v>2520</v>
      </c>
      <c r="B115" s="282">
        <v>68</v>
      </c>
      <c r="C115">
        <f t="shared" ref="C115:C121" si="14">C114+B115</f>
        <v>136</v>
      </c>
      <c r="D115" s="61" t="s">
        <v>2469</v>
      </c>
      <c r="E115" s="61" t="s">
        <v>2496</v>
      </c>
      <c r="F115" t="s">
        <v>194</v>
      </c>
      <c r="H115" t="s">
        <v>2654</v>
      </c>
      <c r="J115" t="s">
        <v>2654</v>
      </c>
    </row>
    <row r="116" spans="1:10">
      <c r="A116" t="s">
        <v>2520</v>
      </c>
      <c r="B116" s="282">
        <v>34</v>
      </c>
      <c r="C116">
        <f t="shared" si="14"/>
        <v>170</v>
      </c>
      <c r="D116" s="61" t="s">
        <v>2470</v>
      </c>
      <c r="E116" s="61" t="s">
        <v>2467</v>
      </c>
      <c r="F116" t="s">
        <v>508</v>
      </c>
      <c r="G116" s="61" t="s">
        <v>2467</v>
      </c>
      <c r="H116" t="s">
        <v>127</v>
      </c>
      <c r="J116" t="s">
        <v>2654</v>
      </c>
    </row>
    <row r="117" spans="1:10">
      <c r="A117" t="s">
        <v>2520</v>
      </c>
      <c r="B117" s="282">
        <v>34</v>
      </c>
      <c r="C117">
        <f t="shared" si="14"/>
        <v>204</v>
      </c>
      <c r="D117" s="61" t="s">
        <v>2470</v>
      </c>
      <c r="E117" s="61" t="s">
        <v>2467</v>
      </c>
      <c r="F117" t="s">
        <v>508</v>
      </c>
      <c r="G117" s="61" t="s">
        <v>2467</v>
      </c>
      <c r="H117" t="s">
        <v>76</v>
      </c>
      <c r="I117" s="61" t="s">
        <v>2467</v>
      </c>
      <c r="J117" t="s">
        <v>289</v>
      </c>
    </row>
    <row r="118" spans="1:10">
      <c r="A118" t="s">
        <v>2520</v>
      </c>
      <c r="B118" s="282">
        <v>17</v>
      </c>
      <c r="C118">
        <f t="shared" si="14"/>
        <v>221</v>
      </c>
      <c r="D118" s="61" t="s">
        <v>2471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2520</v>
      </c>
      <c r="B119" s="282">
        <v>17</v>
      </c>
      <c r="C119">
        <f t="shared" si="14"/>
        <v>238</v>
      </c>
      <c r="D119" s="61" t="s">
        <v>2471</v>
      </c>
      <c r="E119" s="61" t="s">
        <v>2467</v>
      </c>
      <c r="F119" t="s">
        <v>508</v>
      </c>
      <c r="G119" s="61" t="s">
        <v>2467</v>
      </c>
      <c r="H119" t="s">
        <v>76</v>
      </c>
      <c r="I119" s="61" t="s">
        <v>2467</v>
      </c>
      <c r="J119" t="s">
        <v>289</v>
      </c>
    </row>
    <row r="120" spans="1:10">
      <c r="A120" t="s">
        <v>2520</v>
      </c>
      <c r="B120" s="282">
        <v>10</v>
      </c>
      <c r="C120">
        <f t="shared" si="14"/>
        <v>248</v>
      </c>
      <c r="D120" s="61" t="s">
        <v>2472</v>
      </c>
      <c r="E120" s="61" t="s">
        <v>9</v>
      </c>
      <c r="F120" t="s">
        <v>508</v>
      </c>
      <c r="H120" t="s">
        <v>2654</v>
      </c>
      <c r="J120" t="s">
        <v>2654</v>
      </c>
    </row>
    <row r="121" spans="1:10">
      <c r="A121" t="s">
        <v>2520</v>
      </c>
      <c r="B121" s="282">
        <v>8</v>
      </c>
      <c r="C121">
        <f t="shared" si="14"/>
        <v>256</v>
      </c>
      <c r="D121" s="61" t="s">
        <v>2473</v>
      </c>
      <c r="E121" s="61" t="s">
        <v>2467</v>
      </c>
      <c r="F121" t="s">
        <v>508</v>
      </c>
      <c r="G121" s="61" t="s">
        <v>2467</v>
      </c>
      <c r="H121" t="s">
        <v>76</v>
      </c>
      <c r="I121" s="61" t="s">
        <v>2467</v>
      </c>
      <c r="J121" t="s">
        <v>289</v>
      </c>
    </row>
    <row r="122" spans="1:10">
      <c r="A122" t="s">
        <v>2521</v>
      </c>
      <c r="B122" s="282">
        <v>68</v>
      </c>
      <c r="C122">
        <v>68</v>
      </c>
      <c r="D122" s="61" t="s">
        <v>2469</v>
      </c>
      <c r="E122" s="61" t="s">
        <v>2496</v>
      </c>
      <c r="F122" t="s">
        <v>194</v>
      </c>
      <c r="H122" t="s">
        <v>2654</v>
      </c>
      <c r="J122" t="s">
        <v>2654</v>
      </c>
    </row>
    <row r="123" spans="1:10">
      <c r="A123" t="s">
        <v>2521</v>
      </c>
      <c r="B123" s="282">
        <v>68</v>
      </c>
      <c r="C123">
        <f t="shared" ref="C123:C129" si="15">C122+B123</f>
        <v>136</v>
      </c>
      <c r="D123" s="61" t="s">
        <v>2469</v>
      </c>
      <c r="E123" s="61" t="s">
        <v>2496</v>
      </c>
      <c r="F123" t="s">
        <v>343</v>
      </c>
      <c r="H123" t="s">
        <v>2654</v>
      </c>
      <c r="J123" t="s">
        <v>2654</v>
      </c>
    </row>
    <row r="124" spans="1:10">
      <c r="A124" t="s">
        <v>2521</v>
      </c>
      <c r="B124" s="282">
        <v>34</v>
      </c>
      <c r="C124">
        <f t="shared" si="15"/>
        <v>170</v>
      </c>
      <c r="D124" s="61" t="s">
        <v>2470</v>
      </c>
      <c r="E124" s="61" t="s">
        <v>2467</v>
      </c>
      <c r="F124" t="s">
        <v>508</v>
      </c>
      <c r="G124" s="61" t="s">
        <v>2467</v>
      </c>
      <c r="H124" t="s">
        <v>127</v>
      </c>
      <c r="J124" t="s">
        <v>2654</v>
      </c>
    </row>
    <row r="125" spans="1:10">
      <c r="A125" t="s">
        <v>2521</v>
      </c>
      <c r="B125" s="282">
        <v>34</v>
      </c>
      <c r="C125">
        <f t="shared" si="15"/>
        <v>204</v>
      </c>
      <c r="D125" s="61" t="s">
        <v>2470</v>
      </c>
      <c r="E125" s="61" t="s">
        <v>2467</v>
      </c>
      <c r="F125" t="s">
        <v>508</v>
      </c>
      <c r="G125" s="61" t="s">
        <v>2467</v>
      </c>
      <c r="H125" t="s">
        <v>76</v>
      </c>
      <c r="I125" s="61" t="s">
        <v>2467</v>
      </c>
      <c r="J125" t="s">
        <v>289</v>
      </c>
    </row>
    <row r="126" spans="1:10">
      <c r="A126" t="s">
        <v>2521</v>
      </c>
      <c r="B126" s="282">
        <v>17</v>
      </c>
      <c r="C126">
        <f t="shared" si="15"/>
        <v>221</v>
      </c>
      <c r="D126" s="61" t="s">
        <v>2471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2521</v>
      </c>
      <c r="B127" s="282">
        <v>17</v>
      </c>
      <c r="C127">
        <f t="shared" si="15"/>
        <v>238</v>
      </c>
      <c r="D127" s="61" t="s">
        <v>2471</v>
      </c>
      <c r="E127" s="61" t="s">
        <v>2467</v>
      </c>
      <c r="F127" t="s">
        <v>508</v>
      </c>
      <c r="G127" s="61" t="s">
        <v>2467</v>
      </c>
      <c r="H127" t="s">
        <v>76</v>
      </c>
      <c r="I127" s="61" t="s">
        <v>2467</v>
      </c>
      <c r="J127" t="s">
        <v>289</v>
      </c>
    </row>
    <row r="128" spans="1:10">
      <c r="A128" t="s">
        <v>2521</v>
      </c>
      <c r="B128" s="282">
        <v>10</v>
      </c>
      <c r="C128">
        <f t="shared" si="15"/>
        <v>248</v>
      </c>
      <c r="D128" s="61" t="s">
        <v>2472</v>
      </c>
      <c r="E128" s="61" t="s">
        <v>9</v>
      </c>
      <c r="F128" t="s">
        <v>508</v>
      </c>
      <c r="H128" t="s">
        <v>2654</v>
      </c>
      <c r="J128" t="s">
        <v>2654</v>
      </c>
    </row>
    <row r="129" spans="1:10">
      <c r="A129" t="s">
        <v>2521</v>
      </c>
      <c r="B129" s="282">
        <v>8</v>
      </c>
      <c r="C129">
        <f t="shared" si="15"/>
        <v>256</v>
      </c>
      <c r="D129" s="61" t="s">
        <v>2473</v>
      </c>
      <c r="E129" s="61" t="s">
        <v>2467</v>
      </c>
      <c r="F129" t="s">
        <v>355</v>
      </c>
      <c r="G129" s="61" t="s">
        <v>2467</v>
      </c>
      <c r="H129" t="s">
        <v>227</v>
      </c>
      <c r="I129" s="61" t="s">
        <v>2467</v>
      </c>
      <c r="J129" t="s">
        <v>2648</v>
      </c>
    </row>
    <row r="130" spans="1:10">
      <c r="A130" t="s">
        <v>2522</v>
      </c>
      <c r="B130" s="282">
        <v>68</v>
      </c>
      <c r="C130">
        <v>68</v>
      </c>
      <c r="D130" s="61" t="s">
        <v>2469</v>
      </c>
      <c r="E130" s="61" t="s">
        <v>2496</v>
      </c>
      <c r="F130" t="s">
        <v>343</v>
      </c>
      <c r="H130" t="s">
        <v>2654</v>
      </c>
      <c r="J130" t="s">
        <v>2654</v>
      </c>
    </row>
    <row r="131" spans="1:10">
      <c r="A131" t="s">
        <v>2522</v>
      </c>
      <c r="B131" s="282">
        <v>68</v>
      </c>
      <c r="C131">
        <f t="shared" ref="C131:C137" si="16">C130+B131</f>
        <v>136</v>
      </c>
      <c r="D131" s="61" t="s">
        <v>2469</v>
      </c>
      <c r="E131" s="61" t="s">
        <v>2467</v>
      </c>
      <c r="F131" t="s">
        <v>508</v>
      </c>
      <c r="G131" s="61" t="s">
        <v>2467</v>
      </c>
      <c r="H131" t="s">
        <v>76</v>
      </c>
      <c r="I131" s="61" t="s">
        <v>2467</v>
      </c>
      <c r="J131" t="s">
        <v>289</v>
      </c>
    </row>
    <row r="132" spans="1:10">
      <c r="A132" t="s">
        <v>2522</v>
      </c>
      <c r="B132" s="282">
        <v>34</v>
      </c>
      <c r="C132">
        <f t="shared" si="16"/>
        <v>170</v>
      </c>
      <c r="D132" s="61" t="s">
        <v>2470</v>
      </c>
      <c r="E132" s="61" t="s">
        <v>2496</v>
      </c>
      <c r="F132" t="s">
        <v>194</v>
      </c>
      <c r="H132" t="s">
        <v>2654</v>
      </c>
      <c r="J132" t="s">
        <v>2654</v>
      </c>
    </row>
    <row r="133" spans="1:10">
      <c r="A133" t="s">
        <v>2522</v>
      </c>
      <c r="B133" s="282">
        <v>34</v>
      </c>
      <c r="C133">
        <f t="shared" si="16"/>
        <v>204</v>
      </c>
      <c r="D133" s="61" t="s">
        <v>2470</v>
      </c>
      <c r="E133" s="61" t="s">
        <v>2467</v>
      </c>
      <c r="F133" t="s">
        <v>355</v>
      </c>
      <c r="G133" s="61" t="s">
        <v>2467</v>
      </c>
      <c r="H133" t="s">
        <v>227</v>
      </c>
      <c r="I133" s="61" t="s">
        <v>2467</v>
      </c>
      <c r="J133" t="s">
        <v>2648</v>
      </c>
    </row>
    <row r="134" spans="1:10">
      <c r="A134" t="s">
        <v>2522</v>
      </c>
      <c r="B134" s="282">
        <v>17</v>
      </c>
      <c r="C134">
        <f t="shared" si="16"/>
        <v>221</v>
      </c>
      <c r="D134" s="61" t="s">
        <v>2471</v>
      </c>
      <c r="E134" s="61" t="s">
        <v>2467</v>
      </c>
      <c r="F134" t="s">
        <v>76</v>
      </c>
      <c r="G134" s="61" t="s">
        <v>2467</v>
      </c>
      <c r="H134" t="s">
        <v>430</v>
      </c>
      <c r="J134" t="s">
        <v>2654</v>
      </c>
    </row>
    <row r="135" spans="1:10">
      <c r="A135" t="s">
        <v>2522</v>
      </c>
      <c r="B135" s="282">
        <v>17</v>
      </c>
      <c r="C135">
        <f t="shared" si="16"/>
        <v>238</v>
      </c>
      <c r="D135" s="61" t="s">
        <v>2471</v>
      </c>
      <c r="E135" s="61" t="s">
        <v>2467</v>
      </c>
      <c r="F135" t="s">
        <v>355</v>
      </c>
      <c r="G135" s="61" t="s">
        <v>2467</v>
      </c>
      <c r="H135" t="s">
        <v>227</v>
      </c>
      <c r="I135" s="61" t="s">
        <v>2467</v>
      </c>
      <c r="J135" t="s">
        <v>2648</v>
      </c>
    </row>
    <row r="136" spans="1:10">
      <c r="A136" t="s">
        <v>2522</v>
      </c>
      <c r="B136" s="282">
        <v>10</v>
      </c>
      <c r="C136">
        <f t="shared" si="16"/>
        <v>248</v>
      </c>
      <c r="D136" s="61" t="s">
        <v>2472</v>
      </c>
      <c r="E136" s="61" t="s">
        <v>2467</v>
      </c>
      <c r="F136" t="s">
        <v>508</v>
      </c>
      <c r="G136" s="61" t="s">
        <v>2467</v>
      </c>
      <c r="H136" t="s">
        <v>127</v>
      </c>
      <c r="J136" t="s">
        <v>2654</v>
      </c>
    </row>
    <row r="137" spans="1:10">
      <c r="A137" t="s">
        <v>2522</v>
      </c>
      <c r="B137" s="282">
        <v>8</v>
      </c>
      <c r="C137">
        <f t="shared" si="16"/>
        <v>256</v>
      </c>
      <c r="D137" s="61" t="s">
        <v>2473</v>
      </c>
      <c r="E137" s="61" t="s">
        <v>2467</v>
      </c>
      <c r="F137" t="s">
        <v>355</v>
      </c>
      <c r="G137" s="61" t="s">
        <v>2467</v>
      </c>
      <c r="H137" t="s">
        <v>227</v>
      </c>
      <c r="I137" s="61" t="s">
        <v>2467</v>
      </c>
      <c r="J137" t="s">
        <v>2648</v>
      </c>
    </row>
    <row r="138" spans="1:10">
      <c r="A138" t="s">
        <v>2523</v>
      </c>
      <c r="B138" s="282">
        <v>68</v>
      </c>
      <c r="C138">
        <v>68</v>
      </c>
      <c r="D138" s="61" t="s">
        <v>2469</v>
      </c>
      <c r="E138" s="61" t="s">
        <v>2467</v>
      </c>
      <c r="F138" t="s">
        <v>355</v>
      </c>
      <c r="G138" s="61" t="s">
        <v>2467</v>
      </c>
      <c r="H138" t="s">
        <v>227</v>
      </c>
      <c r="I138" s="61" t="s">
        <v>2467</v>
      </c>
      <c r="J138" t="s">
        <v>2648</v>
      </c>
    </row>
    <row r="139" spans="1:10">
      <c r="A139" t="s">
        <v>2523</v>
      </c>
      <c r="B139" s="282">
        <v>68</v>
      </c>
      <c r="C139">
        <f t="shared" ref="C139:C145" si="17">C138+B139</f>
        <v>136</v>
      </c>
      <c r="D139" s="61" t="s">
        <v>2469</v>
      </c>
      <c r="E139" s="61" t="s">
        <v>2474</v>
      </c>
      <c r="F139" t="s">
        <v>508</v>
      </c>
      <c r="G139" s="61" t="s">
        <v>2505</v>
      </c>
      <c r="H139" t="s">
        <v>289</v>
      </c>
      <c r="J139" t="s">
        <v>2654</v>
      </c>
    </row>
    <row r="140" spans="1:10">
      <c r="A140" t="s">
        <v>2523</v>
      </c>
      <c r="B140" s="282">
        <v>34</v>
      </c>
      <c r="C140">
        <f t="shared" si="17"/>
        <v>170</v>
      </c>
      <c r="D140" s="61" t="s">
        <v>2470</v>
      </c>
      <c r="E140" s="61" t="s">
        <v>2467</v>
      </c>
      <c r="F140" t="s">
        <v>355</v>
      </c>
      <c r="G140" s="61" t="s">
        <v>2467</v>
      </c>
      <c r="H140" t="s">
        <v>227</v>
      </c>
      <c r="I140" s="61" t="s">
        <v>2467</v>
      </c>
      <c r="J140" t="s">
        <v>2648</v>
      </c>
    </row>
    <row r="141" spans="1:10">
      <c r="A141" t="s">
        <v>2523</v>
      </c>
      <c r="B141" s="282">
        <v>34</v>
      </c>
      <c r="C141">
        <f t="shared" si="17"/>
        <v>204</v>
      </c>
      <c r="D141" s="61" t="s">
        <v>2470</v>
      </c>
      <c r="E141" s="61" t="s">
        <v>2474</v>
      </c>
      <c r="F141" t="s">
        <v>508</v>
      </c>
      <c r="G141" s="61" t="s">
        <v>2505</v>
      </c>
      <c r="H141" t="s">
        <v>289</v>
      </c>
      <c r="J141" t="s">
        <v>2654</v>
      </c>
    </row>
    <row r="142" spans="1:10">
      <c r="A142" t="s">
        <v>2523</v>
      </c>
      <c r="B142" s="282">
        <v>17</v>
      </c>
      <c r="C142">
        <f t="shared" si="17"/>
        <v>221</v>
      </c>
      <c r="D142" s="61" t="s">
        <v>2471</v>
      </c>
      <c r="E142" s="61" t="s">
        <v>2467</v>
      </c>
      <c r="F142" t="s">
        <v>508</v>
      </c>
      <c r="G142" s="61" t="s">
        <v>2467</v>
      </c>
      <c r="H142" t="s">
        <v>76</v>
      </c>
      <c r="I142" s="61" t="s">
        <v>2467</v>
      </c>
      <c r="J142" t="s">
        <v>289</v>
      </c>
    </row>
    <row r="143" spans="1:10">
      <c r="A143" t="s">
        <v>2523</v>
      </c>
      <c r="B143" s="282">
        <v>17</v>
      </c>
      <c r="C143">
        <f t="shared" si="17"/>
        <v>238</v>
      </c>
      <c r="D143" s="61" t="s">
        <v>2471</v>
      </c>
      <c r="E143" s="61" t="s">
        <v>2474</v>
      </c>
      <c r="F143" t="s">
        <v>508</v>
      </c>
      <c r="G143" s="61" t="s">
        <v>2505</v>
      </c>
      <c r="H143" t="s">
        <v>289</v>
      </c>
      <c r="J143" t="s">
        <v>2654</v>
      </c>
    </row>
    <row r="144" spans="1:10">
      <c r="A144" t="s">
        <v>2523</v>
      </c>
      <c r="B144" s="282">
        <v>10</v>
      </c>
      <c r="C144">
        <f t="shared" si="17"/>
        <v>248</v>
      </c>
      <c r="D144" s="61" t="s">
        <v>2472</v>
      </c>
      <c r="E144" s="61" t="s">
        <v>2496</v>
      </c>
      <c r="F144" t="s">
        <v>343</v>
      </c>
      <c r="H144" t="s">
        <v>2654</v>
      </c>
      <c r="J144" t="s">
        <v>2654</v>
      </c>
    </row>
    <row r="145" spans="1:10">
      <c r="A145" t="s">
        <v>2523</v>
      </c>
      <c r="B145" s="282">
        <v>8</v>
      </c>
      <c r="C145">
        <f t="shared" si="17"/>
        <v>256</v>
      </c>
      <c r="D145" s="61" t="s">
        <v>2473</v>
      </c>
      <c r="E145" s="61" t="s">
        <v>2474</v>
      </c>
      <c r="F145" t="s">
        <v>245</v>
      </c>
      <c r="G145" s="61" t="s">
        <v>2505</v>
      </c>
      <c r="H145" t="s">
        <v>498</v>
      </c>
      <c r="I145" s="61"/>
      <c r="J145" t="s">
        <v>2654</v>
      </c>
    </row>
    <row r="146" spans="1:10">
      <c r="A146" t="s">
        <v>2524</v>
      </c>
      <c r="B146" s="282">
        <v>68</v>
      </c>
      <c r="C146">
        <v>68</v>
      </c>
      <c r="D146" s="61" t="s">
        <v>2469</v>
      </c>
      <c r="E146" s="61" t="s">
        <v>2474</v>
      </c>
      <c r="F146" t="s">
        <v>508</v>
      </c>
      <c r="G146" s="61" t="s">
        <v>2505</v>
      </c>
      <c r="H146" t="s">
        <v>289</v>
      </c>
      <c r="J146" t="s">
        <v>2654</v>
      </c>
    </row>
    <row r="147" spans="1:10">
      <c r="A147" t="s">
        <v>2524</v>
      </c>
      <c r="B147" s="282">
        <v>68</v>
      </c>
      <c r="C147">
        <f t="shared" ref="C147:C153" si="18">C146+B147</f>
        <v>136</v>
      </c>
      <c r="D147" s="61" t="s">
        <v>2469</v>
      </c>
      <c r="E147" s="61" t="s">
        <v>2474</v>
      </c>
      <c r="F147" t="s">
        <v>245</v>
      </c>
      <c r="G147" s="61" t="s">
        <v>2505</v>
      </c>
      <c r="H147" t="s">
        <v>498</v>
      </c>
      <c r="I147" s="61"/>
      <c r="J147" t="s">
        <v>2654</v>
      </c>
    </row>
    <row r="148" spans="1:10">
      <c r="A148" t="s">
        <v>2524</v>
      </c>
      <c r="B148" s="282">
        <v>34</v>
      </c>
      <c r="C148">
        <f t="shared" si="18"/>
        <v>170</v>
      </c>
      <c r="D148" s="61" t="s">
        <v>2470</v>
      </c>
      <c r="E148" s="61" t="s">
        <v>2474</v>
      </c>
      <c r="F148" t="s">
        <v>508</v>
      </c>
      <c r="G148" s="61" t="s">
        <v>2505</v>
      </c>
      <c r="H148" t="s">
        <v>289</v>
      </c>
      <c r="J148" t="s">
        <v>2654</v>
      </c>
    </row>
    <row r="149" spans="1:10">
      <c r="A149" t="s">
        <v>2524</v>
      </c>
      <c r="B149" s="282">
        <v>34</v>
      </c>
      <c r="C149">
        <f t="shared" si="18"/>
        <v>204</v>
      </c>
      <c r="D149" s="61" t="s">
        <v>2470</v>
      </c>
      <c r="E149" s="61" t="s">
        <v>2474</v>
      </c>
      <c r="F149" t="s">
        <v>245</v>
      </c>
      <c r="G149" s="61" t="s">
        <v>2505</v>
      </c>
      <c r="H149" t="s">
        <v>498</v>
      </c>
      <c r="I149" s="61"/>
      <c r="J149" t="s">
        <v>2654</v>
      </c>
    </row>
    <row r="150" spans="1:10">
      <c r="A150" t="s">
        <v>2524</v>
      </c>
      <c r="B150" s="282">
        <v>17</v>
      </c>
      <c r="C150">
        <f t="shared" si="18"/>
        <v>221</v>
      </c>
      <c r="D150" s="61" t="s">
        <v>2471</v>
      </c>
      <c r="E150" s="61" t="s">
        <v>2467</v>
      </c>
      <c r="F150" t="s">
        <v>355</v>
      </c>
      <c r="G150" s="61" t="s">
        <v>2467</v>
      </c>
      <c r="H150" t="s">
        <v>227</v>
      </c>
      <c r="I150" s="61" t="s">
        <v>2467</v>
      </c>
      <c r="J150" t="s">
        <v>2648</v>
      </c>
    </row>
    <row r="151" spans="1:10">
      <c r="A151" t="s">
        <v>2524</v>
      </c>
      <c r="B151" s="282">
        <v>17</v>
      </c>
      <c r="C151">
        <f t="shared" si="18"/>
        <v>238</v>
      </c>
      <c r="D151" s="61" t="s">
        <v>2471</v>
      </c>
      <c r="E151" s="61" t="s">
        <v>2474</v>
      </c>
      <c r="F151" t="s">
        <v>571</v>
      </c>
      <c r="G151" s="61" t="s">
        <v>2500</v>
      </c>
      <c r="H151" t="s">
        <v>355</v>
      </c>
      <c r="I151" s="61" t="s">
        <v>2474</v>
      </c>
      <c r="J151" t="s">
        <v>194</v>
      </c>
    </row>
    <row r="152" spans="1:10">
      <c r="A152" t="s">
        <v>2524</v>
      </c>
      <c r="B152" s="282">
        <v>10</v>
      </c>
      <c r="C152">
        <f t="shared" si="18"/>
        <v>248</v>
      </c>
      <c r="D152" s="61" t="s">
        <v>2472</v>
      </c>
      <c r="E152" s="61" t="s">
        <v>2467</v>
      </c>
      <c r="F152" t="s">
        <v>508</v>
      </c>
      <c r="G152" s="61" t="s">
        <v>2467</v>
      </c>
      <c r="H152" t="s">
        <v>76</v>
      </c>
      <c r="I152" s="61" t="s">
        <v>2467</v>
      </c>
      <c r="J152" t="s">
        <v>289</v>
      </c>
    </row>
    <row r="153" spans="1:10">
      <c r="A153" t="s">
        <v>2524</v>
      </c>
      <c r="B153" s="282">
        <v>8</v>
      </c>
      <c r="C153">
        <f t="shared" si="18"/>
        <v>256</v>
      </c>
      <c r="D153" s="61" t="s">
        <v>2473</v>
      </c>
      <c r="E153" s="61" t="s">
        <v>2474</v>
      </c>
      <c r="F153" t="s">
        <v>34</v>
      </c>
      <c r="G153" s="61" t="s">
        <v>2474</v>
      </c>
      <c r="H153" t="s">
        <v>245</v>
      </c>
      <c r="I153" s="61" t="s">
        <v>2500</v>
      </c>
      <c r="J153" t="s">
        <v>508</v>
      </c>
    </row>
    <row r="154" spans="1:10">
      <c r="A154" t="s">
        <v>2525</v>
      </c>
      <c r="B154" s="282">
        <v>68</v>
      </c>
      <c r="C154">
        <v>68</v>
      </c>
      <c r="D154" s="61" t="s">
        <v>2469</v>
      </c>
      <c r="E154" s="61" t="s">
        <v>2474</v>
      </c>
      <c r="F154" t="s">
        <v>245</v>
      </c>
      <c r="G154" s="61" t="s">
        <v>2505</v>
      </c>
      <c r="H154" t="s">
        <v>498</v>
      </c>
      <c r="I154" s="61"/>
      <c r="J154" t="s">
        <v>2654</v>
      </c>
    </row>
    <row r="155" spans="1:10">
      <c r="A155" t="s">
        <v>2525</v>
      </c>
      <c r="B155" s="282">
        <v>68</v>
      </c>
      <c r="C155">
        <f t="shared" ref="C155:C161" si="19">C154+B155</f>
        <v>136</v>
      </c>
      <c r="D155" s="61" t="s">
        <v>2469</v>
      </c>
      <c r="E155" s="61" t="s">
        <v>2474</v>
      </c>
      <c r="F155" t="s">
        <v>571</v>
      </c>
      <c r="G155" s="61" t="s">
        <v>2500</v>
      </c>
      <c r="H155" t="s">
        <v>355</v>
      </c>
      <c r="I155" s="61" t="s">
        <v>2474</v>
      </c>
      <c r="J155" t="s">
        <v>194</v>
      </c>
    </row>
    <row r="156" spans="1:10">
      <c r="A156" t="s">
        <v>2525</v>
      </c>
      <c r="B156" s="282">
        <v>34</v>
      </c>
      <c r="C156">
        <f t="shared" si="19"/>
        <v>170</v>
      </c>
      <c r="D156" s="61" t="s">
        <v>2470</v>
      </c>
      <c r="E156" s="61" t="s">
        <v>2474</v>
      </c>
      <c r="F156" t="s">
        <v>245</v>
      </c>
      <c r="G156" s="61" t="s">
        <v>2505</v>
      </c>
      <c r="H156" t="s">
        <v>498</v>
      </c>
      <c r="I156" s="61"/>
      <c r="J156" t="s">
        <v>2654</v>
      </c>
    </row>
    <row r="157" spans="1:10">
      <c r="A157" t="s">
        <v>2525</v>
      </c>
      <c r="B157" s="282">
        <v>34</v>
      </c>
      <c r="C157">
        <f t="shared" si="19"/>
        <v>204</v>
      </c>
      <c r="D157" s="61" t="s">
        <v>2470</v>
      </c>
      <c r="E157" s="61" t="s">
        <v>2474</v>
      </c>
      <c r="F157" t="s">
        <v>34</v>
      </c>
      <c r="G157" s="61" t="s">
        <v>2474</v>
      </c>
      <c r="H157" t="s">
        <v>245</v>
      </c>
      <c r="I157" s="61" t="s">
        <v>2500</v>
      </c>
      <c r="J157" t="s">
        <v>508</v>
      </c>
    </row>
    <row r="158" spans="1:10">
      <c r="A158" t="s">
        <v>2525</v>
      </c>
      <c r="B158" s="282">
        <v>17</v>
      </c>
      <c r="C158">
        <f t="shared" si="19"/>
        <v>221</v>
      </c>
      <c r="D158" s="61" t="s">
        <v>2471</v>
      </c>
      <c r="E158" s="61" t="s">
        <v>2467</v>
      </c>
      <c r="F158" t="s">
        <v>355</v>
      </c>
      <c r="G158" s="61" t="s">
        <v>2467</v>
      </c>
      <c r="H158" t="s">
        <v>227</v>
      </c>
      <c r="I158" s="61" t="s">
        <v>2467</v>
      </c>
      <c r="J158" t="s">
        <v>2648</v>
      </c>
    </row>
    <row r="159" spans="1:10">
      <c r="A159" t="s">
        <v>2525</v>
      </c>
      <c r="B159" s="282">
        <v>17</v>
      </c>
      <c r="C159">
        <f t="shared" si="19"/>
        <v>238</v>
      </c>
      <c r="D159" s="61" t="s">
        <v>2471</v>
      </c>
      <c r="E159" s="61" t="s">
        <v>2505</v>
      </c>
      <c r="F159" t="s">
        <v>127</v>
      </c>
      <c r="G159" s="61" t="s">
        <v>2505</v>
      </c>
      <c r="H159" t="s">
        <v>355</v>
      </c>
      <c r="J159" t="s">
        <v>2654</v>
      </c>
    </row>
    <row r="160" spans="1:10">
      <c r="A160" t="s">
        <v>2525</v>
      </c>
      <c r="B160" s="282">
        <v>10</v>
      </c>
      <c r="C160">
        <f t="shared" si="19"/>
        <v>248</v>
      </c>
      <c r="D160" s="61" t="s">
        <v>2472</v>
      </c>
      <c r="E160" s="61" t="s">
        <v>2467</v>
      </c>
      <c r="F160" t="s">
        <v>355</v>
      </c>
      <c r="G160" s="61" t="s">
        <v>2467</v>
      </c>
      <c r="H160" t="s">
        <v>227</v>
      </c>
      <c r="I160" s="61" t="s">
        <v>2467</v>
      </c>
      <c r="J160" t="s">
        <v>2648</v>
      </c>
    </row>
    <row r="161" spans="1:10">
      <c r="A161" t="s">
        <v>2525</v>
      </c>
      <c r="B161" s="282">
        <v>8</v>
      </c>
      <c r="C161">
        <f t="shared" si="19"/>
        <v>256</v>
      </c>
      <c r="D161" s="61" t="s">
        <v>2473</v>
      </c>
      <c r="E161" s="61" t="s">
        <v>2505</v>
      </c>
      <c r="F161" t="s">
        <v>571</v>
      </c>
      <c r="G161" s="61" t="s">
        <v>2505</v>
      </c>
      <c r="H161" t="s">
        <v>34</v>
      </c>
      <c r="J161" t="s">
        <v>2654</v>
      </c>
    </row>
    <row r="162" spans="1:10">
      <c r="A162" t="s">
        <v>2526</v>
      </c>
      <c r="B162" s="282">
        <v>68</v>
      </c>
      <c r="C162">
        <v>68</v>
      </c>
      <c r="D162" s="61" t="s">
        <v>2469</v>
      </c>
      <c r="E162" s="61" t="s">
        <v>2474</v>
      </c>
      <c r="F162" t="s">
        <v>34</v>
      </c>
      <c r="G162" s="61" t="s">
        <v>2474</v>
      </c>
      <c r="H162" t="s">
        <v>245</v>
      </c>
      <c r="I162" s="61" t="s">
        <v>2500</v>
      </c>
      <c r="J162" t="s">
        <v>508</v>
      </c>
    </row>
    <row r="163" spans="1:10">
      <c r="A163" t="s">
        <v>2526</v>
      </c>
      <c r="B163" s="282">
        <v>68</v>
      </c>
      <c r="C163">
        <f t="shared" ref="C163:C169" si="20">C162+B163</f>
        <v>136</v>
      </c>
      <c r="D163" s="61" t="s">
        <v>2469</v>
      </c>
      <c r="E163" s="61" t="s">
        <v>2505</v>
      </c>
      <c r="F163" t="s">
        <v>127</v>
      </c>
      <c r="G163" s="61" t="s">
        <v>2505</v>
      </c>
      <c r="H163" t="s">
        <v>355</v>
      </c>
      <c r="J163" t="s">
        <v>2654</v>
      </c>
    </row>
    <row r="164" spans="1:10">
      <c r="A164" t="s">
        <v>2526</v>
      </c>
      <c r="B164" s="282">
        <v>34</v>
      </c>
      <c r="C164">
        <f t="shared" si="20"/>
        <v>170</v>
      </c>
      <c r="D164" s="61" t="s">
        <v>2470</v>
      </c>
      <c r="E164" s="61" t="s">
        <v>2474</v>
      </c>
      <c r="F164" t="s">
        <v>571</v>
      </c>
      <c r="G164" s="61" t="s">
        <v>2500</v>
      </c>
      <c r="H164" t="s">
        <v>355</v>
      </c>
      <c r="I164" s="61" t="s">
        <v>2474</v>
      </c>
      <c r="J164" t="s">
        <v>194</v>
      </c>
    </row>
    <row r="165" spans="1:10">
      <c r="A165" t="s">
        <v>2526</v>
      </c>
      <c r="B165" s="282">
        <v>34</v>
      </c>
      <c r="C165">
        <f t="shared" si="20"/>
        <v>204</v>
      </c>
      <c r="D165" s="61" t="s">
        <v>2470</v>
      </c>
      <c r="E165" s="61" t="s">
        <v>2505</v>
      </c>
      <c r="F165" t="s">
        <v>571</v>
      </c>
      <c r="G165" s="61" t="s">
        <v>2505</v>
      </c>
      <c r="H165" t="s">
        <v>34</v>
      </c>
      <c r="J165" t="s">
        <v>2654</v>
      </c>
    </row>
    <row r="166" spans="1:10">
      <c r="A166" t="s">
        <v>2526</v>
      </c>
      <c r="B166" s="282">
        <v>17</v>
      </c>
      <c r="C166">
        <f t="shared" si="20"/>
        <v>221</v>
      </c>
      <c r="D166" s="61" t="s">
        <v>2471</v>
      </c>
      <c r="E166" s="61" t="s">
        <v>2474</v>
      </c>
      <c r="F166" t="s">
        <v>245</v>
      </c>
      <c r="G166" s="61" t="s">
        <v>2505</v>
      </c>
      <c r="H166" t="s">
        <v>2475</v>
      </c>
      <c r="I166" s="61" t="s">
        <v>2476</v>
      </c>
      <c r="J166" t="s">
        <v>2654</v>
      </c>
    </row>
    <row r="167" spans="1:10">
      <c r="A167" t="s">
        <v>2526</v>
      </c>
      <c r="B167" s="282">
        <v>17</v>
      </c>
      <c r="C167">
        <f t="shared" si="20"/>
        <v>238</v>
      </c>
      <c r="D167" s="61" t="s">
        <v>2471</v>
      </c>
      <c r="E167" s="61" t="s">
        <v>2474</v>
      </c>
      <c r="F167" t="s">
        <v>76</v>
      </c>
      <c r="G167" s="61" t="s">
        <v>2500</v>
      </c>
      <c r="H167" t="s">
        <v>194</v>
      </c>
      <c r="I167" s="61" t="s">
        <v>2500</v>
      </c>
      <c r="J167" t="s">
        <v>430</v>
      </c>
    </row>
    <row r="168" spans="1:10">
      <c r="A168" t="s">
        <v>2526</v>
      </c>
      <c r="B168" s="282">
        <v>10</v>
      </c>
      <c r="C168">
        <f t="shared" si="20"/>
        <v>248</v>
      </c>
      <c r="D168" s="61" t="s">
        <v>2472</v>
      </c>
      <c r="E168" s="61" t="s">
        <v>2474</v>
      </c>
      <c r="F168" t="s">
        <v>508</v>
      </c>
      <c r="G168" s="61" t="s">
        <v>2505</v>
      </c>
      <c r="H168" t="s">
        <v>289</v>
      </c>
      <c r="J168" t="s">
        <v>2654</v>
      </c>
    </row>
    <row r="169" spans="1:10">
      <c r="A169" t="s">
        <v>2526</v>
      </c>
      <c r="B169" s="282">
        <v>8</v>
      </c>
      <c r="C169">
        <f t="shared" si="20"/>
        <v>256</v>
      </c>
      <c r="D169" s="61" t="s">
        <v>2473</v>
      </c>
      <c r="E169" s="61" t="s">
        <v>2500</v>
      </c>
      <c r="F169" t="s">
        <v>343</v>
      </c>
      <c r="G169" s="61" t="s">
        <v>2500</v>
      </c>
      <c r="H169" t="s">
        <v>289</v>
      </c>
      <c r="I169" s="61" t="s">
        <v>2500</v>
      </c>
      <c r="J169" t="s">
        <v>245</v>
      </c>
    </row>
    <row r="170" spans="1:10">
      <c r="A170" t="s">
        <v>2527</v>
      </c>
      <c r="B170" s="282">
        <v>68</v>
      </c>
      <c r="C170">
        <v>68</v>
      </c>
      <c r="D170" s="61" t="s">
        <v>2469</v>
      </c>
      <c r="E170" s="61" t="s">
        <v>2474</v>
      </c>
      <c r="F170" t="s">
        <v>34</v>
      </c>
      <c r="G170" s="61" t="s">
        <v>2474</v>
      </c>
      <c r="H170" t="s">
        <v>245</v>
      </c>
      <c r="I170" s="61" t="s">
        <v>2500</v>
      </c>
      <c r="J170" t="s">
        <v>508</v>
      </c>
    </row>
    <row r="171" spans="1:10">
      <c r="A171" t="s">
        <v>2527</v>
      </c>
      <c r="B171" s="282">
        <v>68</v>
      </c>
      <c r="C171">
        <f t="shared" ref="C171:C177" si="21">C170+B171</f>
        <v>136</v>
      </c>
      <c r="D171" s="61" t="s">
        <v>2469</v>
      </c>
      <c r="E171" s="61" t="s">
        <v>2505</v>
      </c>
      <c r="F171" t="s">
        <v>127</v>
      </c>
      <c r="G171" s="61" t="s">
        <v>2505</v>
      </c>
      <c r="H171" t="s">
        <v>355</v>
      </c>
      <c r="J171" t="s">
        <v>2654</v>
      </c>
    </row>
    <row r="172" spans="1:10">
      <c r="A172" t="s">
        <v>2527</v>
      </c>
      <c r="B172" s="282">
        <v>34</v>
      </c>
      <c r="C172">
        <f t="shared" si="21"/>
        <v>170</v>
      </c>
      <c r="D172" s="61" t="s">
        <v>2470</v>
      </c>
      <c r="E172" s="61" t="s">
        <v>2474</v>
      </c>
      <c r="F172" t="s">
        <v>571</v>
      </c>
      <c r="G172" s="61" t="s">
        <v>2500</v>
      </c>
      <c r="H172" t="s">
        <v>355</v>
      </c>
      <c r="I172" s="61" t="s">
        <v>2474</v>
      </c>
      <c r="J172" t="s">
        <v>194</v>
      </c>
    </row>
    <row r="173" spans="1:10">
      <c r="A173" t="s">
        <v>2527</v>
      </c>
      <c r="B173" s="282">
        <v>34</v>
      </c>
      <c r="C173">
        <f t="shared" si="21"/>
        <v>204</v>
      </c>
      <c r="D173" s="61" t="s">
        <v>2470</v>
      </c>
      <c r="E173" s="61" t="s">
        <v>2505</v>
      </c>
      <c r="F173" t="s">
        <v>571</v>
      </c>
      <c r="G173" s="61" t="s">
        <v>2505</v>
      </c>
      <c r="H173" t="s">
        <v>34</v>
      </c>
      <c r="J173" t="s">
        <v>2654</v>
      </c>
    </row>
    <row r="174" spans="1:10">
      <c r="A174" t="s">
        <v>2527</v>
      </c>
      <c r="B174" s="282">
        <v>17</v>
      </c>
      <c r="C174">
        <f t="shared" si="21"/>
        <v>221</v>
      </c>
      <c r="D174" s="61" t="s">
        <v>2471</v>
      </c>
      <c r="E174" s="61" t="s">
        <v>2474</v>
      </c>
      <c r="F174" t="s">
        <v>571</v>
      </c>
      <c r="G174" s="61" t="s">
        <v>2500</v>
      </c>
      <c r="H174" t="s">
        <v>355</v>
      </c>
      <c r="I174" s="61" t="s">
        <v>2474</v>
      </c>
      <c r="J174" t="s">
        <v>194</v>
      </c>
    </row>
    <row r="175" spans="1:10">
      <c r="A175" t="s">
        <v>2527</v>
      </c>
      <c r="B175" s="282">
        <v>17</v>
      </c>
      <c r="C175">
        <f t="shared" si="21"/>
        <v>238</v>
      </c>
      <c r="D175" s="61" t="s">
        <v>2471</v>
      </c>
      <c r="E175" s="61" t="s">
        <v>2474</v>
      </c>
      <c r="F175" t="s">
        <v>76</v>
      </c>
      <c r="G175" s="61" t="s">
        <v>2500</v>
      </c>
      <c r="H175" t="s">
        <v>194</v>
      </c>
      <c r="I175" s="61" t="s">
        <v>2500</v>
      </c>
      <c r="J175" t="s">
        <v>430</v>
      </c>
    </row>
    <row r="176" spans="1:10">
      <c r="A176" t="s">
        <v>2527</v>
      </c>
      <c r="B176" s="282">
        <v>10</v>
      </c>
      <c r="C176">
        <f t="shared" si="21"/>
        <v>248</v>
      </c>
      <c r="D176" s="61" t="s">
        <v>2472</v>
      </c>
      <c r="E176" s="61" t="s">
        <v>2474</v>
      </c>
      <c r="F176" t="s">
        <v>571</v>
      </c>
      <c r="G176" s="61" t="s">
        <v>2500</v>
      </c>
      <c r="H176" t="s">
        <v>355</v>
      </c>
      <c r="I176" s="61" t="s">
        <v>2474</v>
      </c>
      <c r="J176" t="s">
        <v>194</v>
      </c>
    </row>
    <row r="177" spans="1:10">
      <c r="A177" t="s">
        <v>2527</v>
      </c>
      <c r="B177" s="282">
        <v>8</v>
      </c>
      <c r="C177">
        <f t="shared" si="21"/>
        <v>256</v>
      </c>
      <c r="D177" s="61" t="s">
        <v>2473</v>
      </c>
      <c r="E177" s="61" t="s">
        <v>2500</v>
      </c>
      <c r="F177" t="s">
        <v>343</v>
      </c>
      <c r="G177" s="61" t="s">
        <v>2500</v>
      </c>
      <c r="H177" t="s">
        <v>289</v>
      </c>
      <c r="I177" s="61" t="s">
        <v>2500</v>
      </c>
      <c r="J177" t="s">
        <v>245</v>
      </c>
    </row>
    <row r="178" spans="1:10">
      <c r="A178" t="s">
        <v>2528</v>
      </c>
      <c r="B178" s="282">
        <v>68</v>
      </c>
      <c r="C178">
        <v>68</v>
      </c>
      <c r="D178" s="61" t="s">
        <v>2469</v>
      </c>
      <c r="E178" s="61" t="s">
        <v>2474</v>
      </c>
      <c r="F178" t="s">
        <v>76</v>
      </c>
      <c r="G178" s="61" t="s">
        <v>2500</v>
      </c>
      <c r="H178" t="s">
        <v>194</v>
      </c>
      <c r="I178" s="61" t="s">
        <v>2500</v>
      </c>
      <c r="J178" t="s">
        <v>430</v>
      </c>
    </row>
    <row r="179" spans="1:10">
      <c r="A179" t="s">
        <v>2528</v>
      </c>
      <c r="B179" s="282">
        <v>68</v>
      </c>
      <c r="C179">
        <f t="shared" ref="C179:C185" si="22">C178+B179</f>
        <v>136</v>
      </c>
      <c r="D179" s="61" t="s">
        <v>2469</v>
      </c>
      <c r="E179" s="61" t="s">
        <v>2474</v>
      </c>
      <c r="F179" t="s">
        <v>194</v>
      </c>
      <c r="G179" s="61" t="s">
        <v>2500</v>
      </c>
      <c r="H179" t="s">
        <v>508</v>
      </c>
      <c r="I179" s="61" t="s">
        <v>2500</v>
      </c>
      <c r="J179" t="s">
        <v>343</v>
      </c>
    </row>
    <row r="180" spans="1:10">
      <c r="A180" t="s">
        <v>2528</v>
      </c>
      <c r="B180" s="282">
        <v>34</v>
      </c>
      <c r="C180">
        <f t="shared" si="22"/>
        <v>170</v>
      </c>
      <c r="D180" s="61" t="s">
        <v>2470</v>
      </c>
      <c r="E180" s="61" t="s">
        <v>2505</v>
      </c>
      <c r="F180" t="s">
        <v>571</v>
      </c>
      <c r="G180" s="61" t="s">
        <v>2505</v>
      </c>
      <c r="H180" t="s">
        <v>34</v>
      </c>
      <c r="J180" t="s">
        <v>2654</v>
      </c>
    </row>
    <row r="181" spans="1:10">
      <c r="A181" t="s">
        <v>2528</v>
      </c>
      <c r="B181" s="282">
        <v>34</v>
      </c>
      <c r="C181">
        <f t="shared" si="22"/>
        <v>204</v>
      </c>
      <c r="D181" s="61" t="s">
        <v>2470</v>
      </c>
      <c r="E181" s="61" t="s">
        <v>2500</v>
      </c>
      <c r="F181" t="s">
        <v>508</v>
      </c>
      <c r="G181" s="61" t="s">
        <v>2500</v>
      </c>
      <c r="H181" t="s">
        <v>127</v>
      </c>
      <c r="I181" s="61" t="s">
        <v>2500</v>
      </c>
      <c r="J181" t="s">
        <v>227</v>
      </c>
    </row>
    <row r="182" spans="1:10">
      <c r="A182" t="s">
        <v>2528</v>
      </c>
      <c r="B182" s="282">
        <v>17</v>
      </c>
      <c r="C182">
        <f t="shared" si="22"/>
        <v>221</v>
      </c>
      <c r="D182" s="61" t="s">
        <v>2471</v>
      </c>
      <c r="E182" s="61" t="s">
        <v>2505</v>
      </c>
      <c r="F182" t="s">
        <v>571</v>
      </c>
      <c r="G182" s="61" t="s">
        <v>2505</v>
      </c>
      <c r="H182" t="s">
        <v>34</v>
      </c>
      <c r="J182" t="s">
        <v>2654</v>
      </c>
    </row>
    <row r="183" spans="1:10">
      <c r="A183" t="s">
        <v>2528</v>
      </c>
      <c r="B183" s="282">
        <v>17</v>
      </c>
      <c r="C183">
        <f t="shared" si="22"/>
        <v>238</v>
      </c>
      <c r="D183" s="61" t="s">
        <v>2471</v>
      </c>
      <c r="E183" s="61" t="s">
        <v>2500</v>
      </c>
      <c r="F183" t="s">
        <v>343</v>
      </c>
      <c r="G183" s="61" t="s">
        <v>2500</v>
      </c>
      <c r="H183" t="s">
        <v>289</v>
      </c>
      <c r="I183" s="61" t="s">
        <v>2500</v>
      </c>
      <c r="J183" t="s">
        <v>245</v>
      </c>
    </row>
    <row r="184" spans="1:10">
      <c r="A184" t="s">
        <v>2528</v>
      </c>
      <c r="B184" s="282">
        <v>10</v>
      </c>
      <c r="C184">
        <f t="shared" si="22"/>
        <v>248</v>
      </c>
      <c r="D184" s="61" t="s">
        <v>2472</v>
      </c>
      <c r="E184" s="61" t="s">
        <v>2505</v>
      </c>
      <c r="F184" t="s">
        <v>127</v>
      </c>
      <c r="G184" s="61" t="s">
        <v>2505</v>
      </c>
      <c r="H184" t="s">
        <v>355</v>
      </c>
      <c r="J184" t="s">
        <v>2654</v>
      </c>
    </row>
    <row r="185" spans="1:10">
      <c r="A185" t="s">
        <v>2528</v>
      </c>
      <c r="B185" s="282">
        <v>8</v>
      </c>
      <c r="C185">
        <f t="shared" si="22"/>
        <v>256</v>
      </c>
      <c r="D185" s="61" t="s">
        <v>2473</v>
      </c>
      <c r="E185" s="61" t="s">
        <v>2500</v>
      </c>
      <c r="F185" t="s">
        <v>343</v>
      </c>
      <c r="G185" s="61" t="s">
        <v>2500</v>
      </c>
      <c r="H185" t="s">
        <v>289</v>
      </c>
      <c r="I185" s="61" t="s">
        <v>2500</v>
      </c>
      <c r="J185" t="s">
        <v>245</v>
      </c>
    </row>
    <row r="186" spans="1:10">
      <c r="A186" t="s">
        <v>2529</v>
      </c>
      <c r="B186" s="282">
        <v>68</v>
      </c>
      <c r="C186">
        <v>68</v>
      </c>
      <c r="D186" s="61" t="s">
        <v>2469</v>
      </c>
      <c r="E186" s="61" t="s">
        <v>2474</v>
      </c>
      <c r="F186" t="s">
        <v>194</v>
      </c>
      <c r="G186" s="61" t="s">
        <v>2500</v>
      </c>
      <c r="H186" t="s">
        <v>508</v>
      </c>
      <c r="I186" s="61" t="s">
        <v>2500</v>
      </c>
      <c r="J186" t="s">
        <v>343</v>
      </c>
    </row>
    <row r="187" spans="1:10">
      <c r="A187" t="s">
        <v>2529</v>
      </c>
      <c r="B187" s="282">
        <v>68</v>
      </c>
      <c r="C187">
        <f t="shared" ref="C187:C193" si="23">C186+B187</f>
        <v>136</v>
      </c>
      <c r="D187" s="61" t="s">
        <v>2469</v>
      </c>
      <c r="E187" s="61" t="s">
        <v>2500</v>
      </c>
      <c r="F187" t="s">
        <v>508</v>
      </c>
      <c r="G187" s="61" t="s">
        <v>2500</v>
      </c>
      <c r="H187" t="s">
        <v>127</v>
      </c>
      <c r="I187" s="61" t="s">
        <v>2500</v>
      </c>
      <c r="J187" t="s">
        <v>227</v>
      </c>
    </row>
    <row r="188" spans="1:10">
      <c r="A188" t="s">
        <v>2529</v>
      </c>
      <c r="B188" s="282">
        <v>34</v>
      </c>
      <c r="C188">
        <f t="shared" si="23"/>
        <v>170</v>
      </c>
      <c r="D188" s="61" t="s">
        <v>2470</v>
      </c>
      <c r="E188" s="61" t="s">
        <v>2474</v>
      </c>
      <c r="F188" t="s">
        <v>76</v>
      </c>
      <c r="G188" s="61" t="s">
        <v>2500</v>
      </c>
      <c r="H188" t="s">
        <v>194</v>
      </c>
      <c r="I188" s="61" t="s">
        <v>2500</v>
      </c>
      <c r="J188" t="s">
        <v>430</v>
      </c>
    </row>
    <row r="189" spans="1:10">
      <c r="A189" t="s">
        <v>2529</v>
      </c>
      <c r="B189" s="282">
        <v>34</v>
      </c>
      <c r="C189">
        <f t="shared" si="23"/>
        <v>204</v>
      </c>
      <c r="D189" s="61" t="s">
        <v>2470</v>
      </c>
      <c r="E189" s="61" t="s">
        <v>2500</v>
      </c>
      <c r="F189" t="s">
        <v>343</v>
      </c>
      <c r="G189" s="61" t="s">
        <v>2500</v>
      </c>
      <c r="H189" t="s">
        <v>289</v>
      </c>
      <c r="I189" s="61" t="s">
        <v>2500</v>
      </c>
      <c r="J189" t="s">
        <v>245</v>
      </c>
    </row>
    <row r="190" spans="1:10">
      <c r="A190" t="s">
        <v>2529</v>
      </c>
      <c r="B190" s="282">
        <v>17</v>
      </c>
      <c r="C190">
        <f t="shared" si="23"/>
        <v>221</v>
      </c>
      <c r="D190" s="61" t="s">
        <v>2471</v>
      </c>
      <c r="E190" s="61" t="s">
        <v>2505</v>
      </c>
      <c r="F190" t="s">
        <v>571</v>
      </c>
      <c r="G190" s="61" t="s">
        <v>2505</v>
      </c>
      <c r="H190" t="s">
        <v>34</v>
      </c>
      <c r="J190" t="s">
        <v>2654</v>
      </c>
    </row>
    <row r="191" spans="1:10">
      <c r="A191" t="s">
        <v>2529</v>
      </c>
      <c r="B191" s="282">
        <v>17</v>
      </c>
      <c r="C191">
        <f t="shared" si="23"/>
        <v>238</v>
      </c>
      <c r="D191" s="61" t="s">
        <v>2471</v>
      </c>
      <c r="E191" s="61" t="s">
        <v>2500</v>
      </c>
      <c r="F191" t="s">
        <v>343</v>
      </c>
      <c r="G191" s="61" t="s">
        <v>2500</v>
      </c>
      <c r="H191" t="s">
        <v>289</v>
      </c>
      <c r="I191" s="61" t="s">
        <v>2500</v>
      </c>
      <c r="J191" t="s">
        <v>245</v>
      </c>
    </row>
    <row r="192" spans="1:10">
      <c r="A192" t="s">
        <v>2529</v>
      </c>
      <c r="B192" s="282">
        <v>10</v>
      </c>
      <c r="C192">
        <f t="shared" si="23"/>
        <v>248</v>
      </c>
      <c r="D192" s="61" t="s">
        <v>2472</v>
      </c>
      <c r="E192" s="61" t="s">
        <v>2505</v>
      </c>
      <c r="F192" t="s">
        <v>571</v>
      </c>
      <c r="G192" s="61" t="s">
        <v>2505</v>
      </c>
      <c r="H192" t="s">
        <v>34</v>
      </c>
      <c r="J192" t="s">
        <v>2654</v>
      </c>
    </row>
    <row r="193" spans="1:10">
      <c r="A193" t="s">
        <v>2529</v>
      </c>
      <c r="B193" s="282">
        <v>8</v>
      </c>
      <c r="C193">
        <f t="shared" si="23"/>
        <v>256</v>
      </c>
      <c r="D193" s="61" t="s">
        <v>2473</v>
      </c>
      <c r="E193" s="61" t="s">
        <v>2500</v>
      </c>
      <c r="F193" t="s">
        <v>343</v>
      </c>
      <c r="G193" s="61" t="s">
        <v>2500</v>
      </c>
      <c r="H193" t="s">
        <v>289</v>
      </c>
      <c r="I193" s="61" t="s">
        <v>2500</v>
      </c>
      <c r="J193" t="s">
        <v>245</v>
      </c>
    </row>
    <row r="194" spans="1:10">
      <c r="A194" t="s">
        <v>2530</v>
      </c>
      <c r="B194" s="282">
        <v>68</v>
      </c>
      <c r="C194">
        <v>68</v>
      </c>
      <c r="D194" s="61" t="s">
        <v>2469</v>
      </c>
      <c r="E194" s="61" t="s">
        <v>9</v>
      </c>
      <c r="F194" t="s">
        <v>321</v>
      </c>
      <c r="H194" t="s">
        <v>2654</v>
      </c>
      <c r="J194" t="s">
        <v>2654</v>
      </c>
    </row>
    <row r="195" spans="1:10">
      <c r="A195" t="s">
        <v>2530</v>
      </c>
      <c r="B195" s="282">
        <v>68</v>
      </c>
      <c r="C195">
        <f t="shared" ref="C195:C201" si="24">C194+B195</f>
        <v>136</v>
      </c>
      <c r="D195" s="61" t="s">
        <v>2469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2530</v>
      </c>
      <c r="B196" s="282">
        <v>34</v>
      </c>
      <c r="C196">
        <f t="shared" si="24"/>
        <v>170</v>
      </c>
      <c r="D196" s="61" t="s">
        <v>2470</v>
      </c>
      <c r="E196" s="61" t="s">
        <v>9</v>
      </c>
      <c r="F196" t="s">
        <v>232</v>
      </c>
      <c r="H196" t="s">
        <v>2654</v>
      </c>
      <c r="J196" t="s">
        <v>2654</v>
      </c>
    </row>
    <row r="197" spans="1:10">
      <c r="A197" t="s">
        <v>2530</v>
      </c>
      <c r="B197" s="282">
        <v>34</v>
      </c>
      <c r="C197">
        <f t="shared" si="24"/>
        <v>204</v>
      </c>
      <c r="D197" s="61" t="s">
        <v>2470</v>
      </c>
      <c r="E197" s="61" t="s">
        <v>2467</v>
      </c>
      <c r="F197" t="s">
        <v>144</v>
      </c>
      <c r="G197" s="61" t="s">
        <v>2467</v>
      </c>
      <c r="H197" t="s">
        <v>470</v>
      </c>
      <c r="J197" t="s">
        <v>2654</v>
      </c>
    </row>
    <row r="198" spans="1:10">
      <c r="A198" t="s">
        <v>2530</v>
      </c>
      <c r="B198" s="282">
        <v>17</v>
      </c>
      <c r="C198">
        <f t="shared" si="24"/>
        <v>221</v>
      </c>
      <c r="D198" s="61" t="s">
        <v>2471</v>
      </c>
      <c r="E198" s="61" t="s">
        <v>9</v>
      </c>
      <c r="F198" t="s">
        <v>232</v>
      </c>
      <c r="H198" t="s">
        <v>2654</v>
      </c>
      <c r="J198" t="s">
        <v>2654</v>
      </c>
    </row>
    <row r="199" spans="1:10">
      <c r="A199" t="s">
        <v>2530</v>
      </c>
      <c r="B199" s="282">
        <v>17</v>
      </c>
      <c r="C199">
        <f t="shared" si="24"/>
        <v>238</v>
      </c>
      <c r="D199" s="61" t="s">
        <v>2471</v>
      </c>
      <c r="E199" s="61" t="s">
        <v>2496</v>
      </c>
      <c r="F199" t="s">
        <v>598</v>
      </c>
      <c r="H199" t="s">
        <v>2654</v>
      </c>
      <c r="J199" t="s">
        <v>2654</v>
      </c>
    </row>
    <row r="200" spans="1:10">
      <c r="A200" t="s">
        <v>2530</v>
      </c>
      <c r="B200" s="282">
        <v>10</v>
      </c>
      <c r="C200">
        <f t="shared" si="24"/>
        <v>248</v>
      </c>
      <c r="D200" s="61" t="s">
        <v>2472</v>
      </c>
      <c r="E200" s="61" t="s">
        <v>9</v>
      </c>
      <c r="F200" t="s">
        <v>232</v>
      </c>
      <c r="H200" t="s">
        <v>2654</v>
      </c>
      <c r="J200" t="s">
        <v>2654</v>
      </c>
    </row>
    <row r="201" spans="1:10">
      <c r="A201" t="s">
        <v>2530</v>
      </c>
      <c r="B201" s="282">
        <v>8</v>
      </c>
      <c r="C201">
        <f t="shared" si="24"/>
        <v>256</v>
      </c>
      <c r="D201" s="61" t="s">
        <v>2473</v>
      </c>
      <c r="E201" s="61" t="s">
        <v>2496</v>
      </c>
      <c r="F201" t="s">
        <v>598</v>
      </c>
      <c r="H201" t="s">
        <v>2654</v>
      </c>
      <c r="J201" t="s">
        <v>2654</v>
      </c>
    </row>
    <row r="202" spans="1:10">
      <c r="A202" t="s">
        <v>2531</v>
      </c>
      <c r="B202" s="282">
        <v>68</v>
      </c>
      <c r="C202">
        <v>68</v>
      </c>
      <c r="D202" s="61" t="s">
        <v>2469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2531</v>
      </c>
      <c r="B203" s="282">
        <v>68</v>
      </c>
      <c r="C203">
        <f t="shared" ref="C203:C209" si="25">C202+B203</f>
        <v>136</v>
      </c>
      <c r="D203" s="61" t="s">
        <v>2469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645</v>
      </c>
    </row>
    <row r="204" spans="1:10">
      <c r="A204" t="s">
        <v>2531</v>
      </c>
      <c r="B204" s="282">
        <v>34</v>
      </c>
      <c r="C204">
        <f t="shared" si="25"/>
        <v>170</v>
      </c>
      <c r="D204" s="61" t="s">
        <v>2470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2531</v>
      </c>
      <c r="B205" s="282">
        <v>34</v>
      </c>
      <c r="C205">
        <f t="shared" si="25"/>
        <v>204</v>
      </c>
      <c r="D205" s="61" t="s">
        <v>2470</v>
      </c>
      <c r="E205" s="61" t="s">
        <v>2467</v>
      </c>
      <c r="F205" t="s">
        <v>144</v>
      </c>
      <c r="G205" s="61" t="s">
        <v>2467</v>
      </c>
      <c r="H205" t="s">
        <v>470</v>
      </c>
      <c r="J205" t="s">
        <v>2654</v>
      </c>
    </row>
    <row r="206" spans="1:10">
      <c r="A206" t="s">
        <v>2531</v>
      </c>
      <c r="B206" s="282">
        <v>17</v>
      </c>
      <c r="C206">
        <f t="shared" si="25"/>
        <v>221</v>
      </c>
      <c r="D206" s="61" t="s">
        <v>2471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2531</v>
      </c>
      <c r="B207" s="282">
        <v>17</v>
      </c>
      <c r="C207">
        <f t="shared" si="25"/>
        <v>238</v>
      </c>
      <c r="D207" s="61" t="s">
        <v>2471</v>
      </c>
      <c r="E207" s="61" t="s">
        <v>2496</v>
      </c>
      <c r="F207" t="s">
        <v>598</v>
      </c>
      <c r="H207" t="s">
        <v>2654</v>
      </c>
      <c r="J207" t="s">
        <v>2654</v>
      </c>
    </row>
    <row r="208" spans="1:10">
      <c r="A208" t="s">
        <v>2531</v>
      </c>
      <c r="B208" s="282">
        <v>10</v>
      </c>
      <c r="C208">
        <f t="shared" si="25"/>
        <v>248</v>
      </c>
      <c r="D208" s="61" t="s">
        <v>2472</v>
      </c>
      <c r="E208" s="61" t="s">
        <v>9</v>
      </c>
      <c r="F208" t="s">
        <v>232</v>
      </c>
      <c r="H208" t="s">
        <v>2654</v>
      </c>
      <c r="J208" t="s">
        <v>2654</v>
      </c>
    </row>
    <row r="209" spans="1:10">
      <c r="A209" t="s">
        <v>2531</v>
      </c>
      <c r="B209" s="282">
        <v>8</v>
      </c>
      <c r="C209">
        <f t="shared" si="25"/>
        <v>256</v>
      </c>
      <c r="D209" s="61" t="s">
        <v>2473</v>
      </c>
      <c r="E209" s="61" t="s">
        <v>2496</v>
      </c>
      <c r="F209" t="s">
        <v>598</v>
      </c>
      <c r="H209" t="s">
        <v>2654</v>
      </c>
      <c r="J209" t="s">
        <v>2654</v>
      </c>
    </row>
    <row r="210" spans="1:10">
      <c r="A210" t="s">
        <v>2532</v>
      </c>
      <c r="B210" s="282">
        <v>68</v>
      </c>
      <c r="C210">
        <v>68</v>
      </c>
      <c r="D210" s="61" t="s">
        <v>2469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645</v>
      </c>
    </row>
    <row r="211" spans="1:10">
      <c r="A211" t="s">
        <v>2532</v>
      </c>
      <c r="B211" s="282">
        <v>68</v>
      </c>
      <c r="C211">
        <f t="shared" ref="C211:C217" si="26">C210+B211</f>
        <v>136</v>
      </c>
      <c r="D211" s="61" t="s">
        <v>2469</v>
      </c>
      <c r="E211" s="61" t="s">
        <v>2467</v>
      </c>
      <c r="F211" t="s">
        <v>144</v>
      </c>
      <c r="G211" s="61" t="s">
        <v>2467</v>
      </c>
      <c r="H211" t="s">
        <v>470</v>
      </c>
      <c r="J211" t="s">
        <v>2654</v>
      </c>
    </row>
    <row r="212" spans="1:10">
      <c r="A212" t="s">
        <v>2532</v>
      </c>
      <c r="B212" s="282">
        <v>34</v>
      </c>
      <c r="C212">
        <f t="shared" si="26"/>
        <v>170</v>
      </c>
      <c r="D212" s="61" t="s">
        <v>2470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645</v>
      </c>
    </row>
    <row r="213" spans="1:10">
      <c r="A213" t="s">
        <v>2532</v>
      </c>
      <c r="B213" s="282">
        <v>34</v>
      </c>
      <c r="C213">
        <f t="shared" si="26"/>
        <v>204</v>
      </c>
      <c r="D213" s="61" t="s">
        <v>2470</v>
      </c>
      <c r="E213" s="61" t="s">
        <v>2496</v>
      </c>
      <c r="F213" t="s">
        <v>598</v>
      </c>
      <c r="H213" t="s">
        <v>2654</v>
      </c>
      <c r="J213" t="s">
        <v>2654</v>
      </c>
    </row>
    <row r="214" spans="1:10">
      <c r="A214" t="s">
        <v>2532</v>
      </c>
      <c r="B214" s="282">
        <v>17</v>
      </c>
      <c r="C214">
        <f t="shared" si="26"/>
        <v>221</v>
      </c>
      <c r="D214" s="61" t="s">
        <v>2471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645</v>
      </c>
    </row>
    <row r="215" spans="1:10">
      <c r="A215" t="s">
        <v>2532</v>
      </c>
      <c r="B215" s="282">
        <v>17</v>
      </c>
      <c r="C215">
        <f t="shared" si="26"/>
        <v>238</v>
      </c>
      <c r="D215" s="61" t="s">
        <v>2471</v>
      </c>
      <c r="E215" s="61" t="s">
        <v>2496</v>
      </c>
      <c r="F215" t="s">
        <v>598</v>
      </c>
      <c r="H215" t="s">
        <v>2654</v>
      </c>
      <c r="J215" t="s">
        <v>2654</v>
      </c>
    </row>
    <row r="216" spans="1:10">
      <c r="A216" t="s">
        <v>2532</v>
      </c>
      <c r="B216" s="282">
        <v>10</v>
      </c>
      <c r="C216">
        <f t="shared" si="26"/>
        <v>248</v>
      </c>
      <c r="D216" s="61" t="s">
        <v>2472</v>
      </c>
      <c r="E216" s="61" t="s">
        <v>9</v>
      </c>
      <c r="F216" t="s">
        <v>321</v>
      </c>
      <c r="H216" t="s">
        <v>2654</v>
      </c>
      <c r="J216" t="s">
        <v>2654</v>
      </c>
    </row>
    <row r="217" spans="1:10">
      <c r="A217" t="s">
        <v>2532</v>
      </c>
      <c r="B217" s="282">
        <v>8</v>
      </c>
      <c r="C217">
        <f t="shared" si="26"/>
        <v>256</v>
      </c>
      <c r="D217" s="61" t="s">
        <v>2473</v>
      </c>
      <c r="E217" s="61" t="s">
        <v>2496</v>
      </c>
      <c r="F217" t="s">
        <v>598</v>
      </c>
      <c r="H217" t="s">
        <v>2654</v>
      </c>
      <c r="J217" t="s">
        <v>2654</v>
      </c>
    </row>
    <row r="218" spans="1:10">
      <c r="A218" t="s">
        <v>2533</v>
      </c>
      <c r="B218" s="282">
        <v>68</v>
      </c>
      <c r="C218">
        <v>68</v>
      </c>
      <c r="D218" s="61" t="s">
        <v>2469</v>
      </c>
      <c r="E218" s="61" t="s">
        <v>2467</v>
      </c>
      <c r="F218" t="s">
        <v>677</v>
      </c>
      <c r="G218" s="61" t="s">
        <v>2467</v>
      </c>
      <c r="H218" t="s">
        <v>666</v>
      </c>
      <c r="J218" t="s">
        <v>2654</v>
      </c>
    </row>
    <row r="219" spans="1:10">
      <c r="A219" t="s">
        <v>2533</v>
      </c>
      <c r="B219" s="282">
        <v>68</v>
      </c>
      <c r="C219">
        <f t="shared" ref="C219:C225" si="27">C218+B219</f>
        <v>136</v>
      </c>
      <c r="D219" s="61" t="s">
        <v>2469</v>
      </c>
      <c r="E219" s="61" t="s">
        <v>2496</v>
      </c>
      <c r="F219" t="s">
        <v>79</v>
      </c>
      <c r="H219" t="s">
        <v>2654</v>
      </c>
      <c r="J219" t="s">
        <v>2654</v>
      </c>
    </row>
    <row r="220" spans="1:10">
      <c r="A220" t="s">
        <v>2533</v>
      </c>
      <c r="B220" s="282">
        <v>34</v>
      </c>
      <c r="C220">
        <f t="shared" si="27"/>
        <v>170</v>
      </c>
      <c r="D220" s="61" t="s">
        <v>2470</v>
      </c>
      <c r="E220" s="61" t="s">
        <v>2487</v>
      </c>
      <c r="F220" t="s">
        <v>677</v>
      </c>
      <c r="H220" t="s">
        <v>2654</v>
      </c>
      <c r="J220" t="s">
        <v>2654</v>
      </c>
    </row>
    <row r="221" spans="1:10">
      <c r="A221" t="s">
        <v>2533</v>
      </c>
      <c r="B221" s="282">
        <v>34</v>
      </c>
      <c r="C221">
        <f t="shared" si="27"/>
        <v>204</v>
      </c>
      <c r="D221" s="61" t="s">
        <v>2470</v>
      </c>
      <c r="E221" s="61" t="s">
        <v>2467</v>
      </c>
      <c r="F221" t="s">
        <v>232</v>
      </c>
      <c r="G221" s="61" t="s">
        <v>2467</v>
      </c>
      <c r="H221" t="s">
        <v>598</v>
      </c>
      <c r="I221" s="61" t="s">
        <v>2467</v>
      </c>
      <c r="J221" t="s">
        <v>391</v>
      </c>
    </row>
    <row r="222" spans="1:10">
      <c r="A222" t="s">
        <v>2533</v>
      </c>
      <c r="B222" s="282">
        <v>17</v>
      </c>
      <c r="C222">
        <f t="shared" si="27"/>
        <v>221</v>
      </c>
      <c r="D222" s="61" t="s">
        <v>2471</v>
      </c>
      <c r="E222" s="61" t="s">
        <v>2487</v>
      </c>
      <c r="F222" t="s">
        <v>666</v>
      </c>
      <c r="H222" t="s">
        <v>2654</v>
      </c>
      <c r="J222" t="s">
        <v>2654</v>
      </c>
    </row>
    <row r="223" spans="1:10">
      <c r="A223" t="s">
        <v>2533</v>
      </c>
      <c r="B223" s="282">
        <v>17</v>
      </c>
      <c r="C223">
        <f t="shared" si="27"/>
        <v>238</v>
      </c>
      <c r="D223" s="61" t="s">
        <v>2471</v>
      </c>
      <c r="E223" s="61" t="s">
        <v>2467</v>
      </c>
      <c r="F223" t="s">
        <v>232</v>
      </c>
      <c r="G223" s="61" t="s">
        <v>2467</v>
      </c>
      <c r="H223" t="s">
        <v>598</v>
      </c>
      <c r="I223" s="61" t="s">
        <v>2467</v>
      </c>
      <c r="J223" t="s">
        <v>391</v>
      </c>
    </row>
    <row r="224" spans="1:10">
      <c r="A224" t="s">
        <v>2533</v>
      </c>
      <c r="B224" s="282">
        <v>10</v>
      </c>
      <c r="C224">
        <f t="shared" si="27"/>
        <v>248</v>
      </c>
      <c r="D224" s="61" t="s">
        <v>2472</v>
      </c>
      <c r="E224" s="61" t="s">
        <v>2487</v>
      </c>
      <c r="F224" t="s">
        <v>666</v>
      </c>
      <c r="H224" t="s">
        <v>2654</v>
      </c>
      <c r="J224" t="s">
        <v>2654</v>
      </c>
    </row>
    <row r="225" spans="1:10">
      <c r="A225" t="s">
        <v>2533</v>
      </c>
      <c r="B225" s="282">
        <v>8</v>
      </c>
      <c r="C225">
        <f t="shared" si="27"/>
        <v>256</v>
      </c>
      <c r="D225" s="61" t="s">
        <v>2473</v>
      </c>
      <c r="E225" s="61" t="s">
        <v>2474</v>
      </c>
      <c r="F225" t="s">
        <v>144</v>
      </c>
      <c r="G225" s="61" t="s">
        <v>2505</v>
      </c>
      <c r="H225" t="s">
        <v>260</v>
      </c>
      <c r="J225" t="s">
        <v>2654</v>
      </c>
    </row>
    <row r="226" spans="1:10">
      <c r="A226" t="s">
        <v>2534</v>
      </c>
      <c r="B226" s="282">
        <v>68</v>
      </c>
      <c r="C226">
        <v>68</v>
      </c>
      <c r="D226" s="61" t="s">
        <v>2469</v>
      </c>
      <c r="E226" s="61" t="s">
        <v>2474</v>
      </c>
      <c r="F226" t="s">
        <v>144</v>
      </c>
      <c r="G226" s="61" t="s">
        <v>2505</v>
      </c>
      <c r="H226" t="s">
        <v>260</v>
      </c>
      <c r="J226" t="s">
        <v>2654</v>
      </c>
    </row>
    <row r="227" spans="1:10">
      <c r="A227" t="s">
        <v>2534</v>
      </c>
      <c r="B227" s="282">
        <v>68</v>
      </c>
      <c r="C227">
        <f t="shared" ref="C227:C233" si="28">C226+B227</f>
        <v>136</v>
      </c>
      <c r="D227" s="61" t="s">
        <v>2469</v>
      </c>
      <c r="E227" s="61" t="s">
        <v>2467</v>
      </c>
      <c r="F227" t="s">
        <v>321</v>
      </c>
      <c r="G227" s="61" t="s">
        <v>2467</v>
      </c>
      <c r="H227" t="s">
        <v>621</v>
      </c>
      <c r="I227" s="61" t="s">
        <v>2467</v>
      </c>
      <c r="J227" t="s">
        <v>535</v>
      </c>
    </row>
    <row r="228" spans="1:10">
      <c r="A228" t="s">
        <v>2534</v>
      </c>
      <c r="B228" s="282">
        <v>34</v>
      </c>
      <c r="C228">
        <f t="shared" si="28"/>
        <v>170</v>
      </c>
      <c r="D228" s="61" t="s">
        <v>2470</v>
      </c>
      <c r="E228" s="61" t="s">
        <v>2474</v>
      </c>
      <c r="F228" t="s">
        <v>645</v>
      </c>
      <c r="G228" s="61" t="s">
        <v>2505</v>
      </c>
      <c r="H228" t="s">
        <v>598</v>
      </c>
      <c r="J228" t="s">
        <v>2654</v>
      </c>
    </row>
    <row r="229" spans="1:10">
      <c r="A229" t="s">
        <v>2534</v>
      </c>
      <c r="B229" s="282">
        <v>34</v>
      </c>
      <c r="C229">
        <f t="shared" si="28"/>
        <v>204</v>
      </c>
      <c r="D229" s="61" t="s">
        <v>2470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2534</v>
      </c>
      <c r="B230" s="282">
        <v>17</v>
      </c>
      <c r="C230">
        <f t="shared" si="28"/>
        <v>221</v>
      </c>
      <c r="D230" s="61" t="s">
        <v>2471</v>
      </c>
      <c r="E230" s="61" t="s">
        <v>2467</v>
      </c>
      <c r="F230" t="s">
        <v>232</v>
      </c>
      <c r="G230" s="61" t="s">
        <v>2467</v>
      </c>
      <c r="H230" t="s">
        <v>598</v>
      </c>
      <c r="I230" s="61" t="s">
        <v>2467</v>
      </c>
      <c r="J230" t="s">
        <v>391</v>
      </c>
    </row>
    <row r="231" spans="1:10">
      <c r="A231" t="s">
        <v>2534</v>
      </c>
      <c r="B231" s="282">
        <v>17</v>
      </c>
      <c r="C231">
        <f t="shared" si="28"/>
        <v>238</v>
      </c>
      <c r="D231" s="61" t="s">
        <v>2471</v>
      </c>
      <c r="E231" s="61" t="s">
        <v>2505</v>
      </c>
      <c r="F231" t="s">
        <v>460</v>
      </c>
      <c r="G231" s="61" t="s">
        <v>2505</v>
      </c>
      <c r="H231" t="s">
        <v>92</v>
      </c>
      <c r="J231" t="s">
        <v>2654</v>
      </c>
    </row>
    <row r="232" spans="1:10">
      <c r="A232" t="s">
        <v>2534</v>
      </c>
      <c r="B232" s="282">
        <v>10</v>
      </c>
      <c r="C232">
        <f t="shared" si="28"/>
        <v>248</v>
      </c>
      <c r="D232" s="61" t="s">
        <v>2472</v>
      </c>
      <c r="E232" s="61" t="s">
        <v>2467</v>
      </c>
      <c r="F232" t="s">
        <v>232</v>
      </c>
      <c r="G232" s="61" t="s">
        <v>2467</v>
      </c>
      <c r="H232" t="s">
        <v>598</v>
      </c>
      <c r="I232" s="61" t="s">
        <v>2467</v>
      </c>
      <c r="J232" t="s">
        <v>391</v>
      </c>
    </row>
    <row r="233" spans="1:10">
      <c r="A233" t="s">
        <v>2534</v>
      </c>
      <c r="B233" s="282">
        <v>8</v>
      </c>
      <c r="C233">
        <f t="shared" si="28"/>
        <v>256</v>
      </c>
      <c r="D233" s="61" t="s">
        <v>2473</v>
      </c>
      <c r="E233" s="61" t="s">
        <v>2505</v>
      </c>
      <c r="F233" t="s">
        <v>460</v>
      </c>
      <c r="G233" s="61" t="s">
        <v>2505</v>
      </c>
      <c r="H233" t="s">
        <v>92</v>
      </c>
      <c r="J233" t="s">
        <v>2654</v>
      </c>
    </row>
    <row r="234" spans="1:10">
      <c r="A234" t="s">
        <v>2535</v>
      </c>
      <c r="B234" s="282">
        <v>68</v>
      </c>
      <c r="C234">
        <v>68</v>
      </c>
      <c r="D234" s="61" t="s">
        <v>2469</v>
      </c>
      <c r="E234" s="61" t="s">
        <v>2467</v>
      </c>
      <c r="F234" t="s">
        <v>321</v>
      </c>
      <c r="G234" s="61" t="s">
        <v>2467</v>
      </c>
      <c r="H234" t="s">
        <v>621</v>
      </c>
      <c r="I234" s="61" t="s">
        <v>2467</v>
      </c>
      <c r="J234" t="s">
        <v>535</v>
      </c>
    </row>
    <row r="235" spans="1:10">
      <c r="A235" t="s">
        <v>2535</v>
      </c>
      <c r="B235" s="282">
        <v>68</v>
      </c>
      <c r="C235">
        <f t="shared" ref="C235:C241" si="29">C234+B235</f>
        <v>136</v>
      </c>
      <c r="D235" s="61" t="s">
        <v>2469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2535</v>
      </c>
      <c r="B236" s="282">
        <v>34</v>
      </c>
      <c r="C236">
        <f t="shared" si="29"/>
        <v>170</v>
      </c>
      <c r="D236" s="61" t="s">
        <v>2470</v>
      </c>
      <c r="E236" s="61" t="s">
        <v>2474</v>
      </c>
      <c r="F236" t="s">
        <v>144</v>
      </c>
      <c r="G236" s="61" t="s">
        <v>2505</v>
      </c>
      <c r="H236" t="s">
        <v>260</v>
      </c>
      <c r="J236" t="s">
        <v>2654</v>
      </c>
    </row>
    <row r="237" spans="1:10">
      <c r="A237" t="s">
        <v>2535</v>
      </c>
      <c r="B237" s="282">
        <v>34</v>
      </c>
      <c r="C237">
        <f t="shared" si="29"/>
        <v>204</v>
      </c>
      <c r="D237" s="61" t="s">
        <v>2470</v>
      </c>
      <c r="E237" s="61" t="s">
        <v>2505</v>
      </c>
      <c r="F237" t="s">
        <v>460</v>
      </c>
      <c r="G237" s="61" t="s">
        <v>2505</v>
      </c>
      <c r="H237" t="s">
        <v>92</v>
      </c>
      <c r="J237" t="s">
        <v>2654</v>
      </c>
    </row>
    <row r="238" spans="1:10">
      <c r="A238" t="s">
        <v>2535</v>
      </c>
      <c r="B238" s="282">
        <v>17</v>
      </c>
      <c r="C238">
        <f t="shared" si="29"/>
        <v>221</v>
      </c>
      <c r="D238" s="61" t="s">
        <v>2471</v>
      </c>
      <c r="E238" s="61" t="s">
        <v>2474</v>
      </c>
      <c r="F238" t="s">
        <v>645</v>
      </c>
      <c r="G238" s="61" t="s">
        <v>2505</v>
      </c>
      <c r="H238" t="s">
        <v>598</v>
      </c>
      <c r="J238" t="s">
        <v>2654</v>
      </c>
    </row>
    <row r="239" spans="1:10">
      <c r="A239" t="s">
        <v>2535</v>
      </c>
      <c r="B239" s="282">
        <v>17</v>
      </c>
      <c r="C239">
        <f t="shared" si="29"/>
        <v>238</v>
      </c>
      <c r="D239" s="61" t="s">
        <v>2471</v>
      </c>
      <c r="E239" s="61" t="s">
        <v>2474</v>
      </c>
      <c r="F239" t="s">
        <v>92</v>
      </c>
      <c r="G239" s="61" t="s">
        <v>2500</v>
      </c>
      <c r="H239" t="s">
        <v>321</v>
      </c>
      <c r="I239" s="61" t="s">
        <v>2500</v>
      </c>
      <c r="J239" t="s">
        <v>79</v>
      </c>
    </row>
    <row r="240" spans="1:10">
      <c r="A240" t="s">
        <v>2535</v>
      </c>
      <c r="B240" s="282">
        <v>10</v>
      </c>
      <c r="C240">
        <f t="shared" si="29"/>
        <v>248</v>
      </c>
      <c r="D240" s="61" t="s">
        <v>2472</v>
      </c>
      <c r="E240" s="61" t="s">
        <v>2474</v>
      </c>
      <c r="F240" t="s">
        <v>645</v>
      </c>
      <c r="G240" s="61" t="s">
        <v>2505</v>
      </c>
      <c r="H240" t="s">
        <v>598</v>
      </c>
      <c r="J240" t="s">
        <v>2654</v>
      </c>
    </row>
    <row r="241" spans="1:10">
      <c r="A241" t="s">
        <v>2535</v>
      </c>
      <c r="B241" s="282">
        <v>8</v>
      </c>
      <c r="C241">
        <f t="shared" si="29"/>
        <v>256</v>
      </c>
      <c r="D241" s="61" t="s">
        <v>2473</v>
      </c>
      <c r="E241" s="61" t="s">
        <v>2500</v>
      </c>
      <c r="F241" t="s">
        <v>470</v>
      </c>
      <c r="G241" s="61" t="s">
        <v>2500</v>
      </c>
      <c r="H241" t="s">
        <v>460</v>
      </c>
      <c r="I241" s="61" t="s">
        <v>2500</v>
      </c>
      <c r="J241" t="s">
        <v>232</v>
      </c>
    </row>
    <row r="242" spans="1:10">
      <c r="A242" t="s">
        <v>2536</v>
      </c>
      <c r="B242" s="282">
        <v>68</v>
      </c>
      <c r="C242">
        <v>68</v>
      </c>
      <c r="D242" s="61" t="s">
        <v>2469</v>
      </c>
      <c r="E242" s="61" t="s">
        <v>2505</v>
      </c>
      <c r="F242" t="s">
        <v>460</v>
      </c>
      <c r="G242" s="61" t="s">
        <v>2505</v>
      </c>
      <c r="H242" t="s">
        <v>92</v>
      </c>
      <c r="J242" t="s">
        <v>2654</v>
      </c>
    </row>
    <row r="243" spans="1:10">
      <c r="A243" t="s">
        <v>2536</v>
      </c>
      <c r="B243" s="282">
        <v>68</v>
      </c>
      <c r="C243">
        <f t="shared" ref="C243:C249" si="30">C242+B243</f>
        <v>136</v>
      </c>
      <c r="D243" s="61" t="s">
        <v>2469</v>
      </c>
      <c r="E243" s="61" t="s">
        <v>2505</v>
      </c>
      <c r="F243" t="s">
        <v>92</v>
      </c>
      <c r="G243" s="61" t="s">
        <v>2505</v>
      </c>
      <c r="H243" t="s">
        <v>321</v>
      </c>
      <c r="J243" t="s">
        <v>2654</v>
      </c>
    </row>
    <row r="244" spans="1:10">
      <c r="A244" t="s">
        <v>2536</v>
      </c>
      <c r="B244" s="282">
        <v>34</v>
      </c>
      <c r="C244">
        <f t="shared" si="30"/>
        <v>170</v>
      </c>
      <c r="D244" s="61" t="s">
        <v>2470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2536</v>
      </c>
      <c r="B245" s="282">
        <v>34</v>
      </c>
      <c r="C245">
        <f t="shared" si="30"/>
        <v>204</v>
      </c>
      <c r="D245" s="61" t="s">
        <v>2470</v>
      </c>
      <c r="E245" s="61" t="s">
        <v>2474</v>
      </c>
      <c r="F245" t="s">
        <v>92</v>
      </c>
      <c r="G245" s="61" t="s">
        <v>2500</v>
      </c>
      <c r="H245" t="s">
        <v>321</v>
      </c>
      <c r="I245" s="61" t="s">
        <v>2500</v>
      </c>
      <c r="J245" t="s">
        <v>79</v>
      </c>
    </row>
    <row r="246" spans="1:10">
      <c r="A246" t="s">
        <v>2536</v>
      </c>
      <c r="B246" s="282">
        <v>17</v>
      </c>
      <c r="C246">
        <f t="shared" si="30"/>
        <v>221</v>
      </c>
      <c r="D246" s="61" t="s">
        <v>2471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2536</v>
      </c>
      <c r="B247" s="282">
        <v>17</v>
      </c>
      <c r="C247">
        <f t="shared" si="30"/>
        <v>238</v>
      </c>
      <c r="D247" s="61" t="s">
        <v>2471</v>
      </c>
      <c r="E247" s="61" t="s">
        <v>2474</v>
      </c>
      <c r="F247" t="s">
        <v>92</v>
      </c>
      <c r="G247" s="61" t="s">
        <v>2500</v>
      </c>
      <c r="H247" t="s">
        <v>321</v>
      </c>
      <c r="I247" s="61" t="s">
        <v>2500</v>
      </c>
      <c r="J247" t="s">
        <v>79</v>
      </c>
    </row>
    <row r="248" spans="1:10">
      <c r="A248" t="s">
        <v>2536</v>
      </c>
      <c r="B248" s="282">
        <v>10</v>
      </c>
      <c r="C248">
        <f t="shared" si="30"/>
        <v>248</v>
      </c>
      <c r="D248" s="61" t="s">
        <v>2472</v>
      </c>
      <c r="E248" s="61" t="s">
        <v>2467</v>
      </c>
      <c r="F248" t="s">
        <v>321</v>
      </c>
      <c r="G248" s="61" t="s">
        <v>2467</v>
      </c>
      <c r="H248" t="s">
        <v>621</v>
      </c>
      <c r="I248" s="61" t="s">
        <v>2467</v>
      </c>
      <c r="J248" t="s">
        <v>535</v>
      </c>
    </row>
    <row r="249" spans="1:10">
      <c r="A249" t="s">
        <v>2536</v>
      </c>
      <c r="B249" s="282">
        <v>8</v>
      </c>
      <c r="C249">
        <f t="shared" si="30"/>
        <v>256</v>
      </c>
      <c r="D249" s="61" t="s">
        <v>2473</v>
      </c>
      <c r="E249" s="61" t="s">
        <v>2500</v>
      </c>
      <c r="F249" t="s">
        <v>470</v>
      </c>
      <c r="G249" s="61" t="s">
        <v>2500</v>
      </c>
      <c r="H249" t="s">
        <v>460</v>
      </c>
      <c r="I249" s="61" t="s">
        <v>2500</v>
      </c>
      <c r="J249" t="s">
        <v>232</v>
      </c>
    </row>
    <row r="250" spans="1:10">
      <c r="A250" t="s">
        <v>2537</v>
      </c>
      <c r="B250" s="282">
        <v>68</v>
      </c>
      <c r="C250">
        <v>68</v>
      </c>
      <c r="D250" s="61" t="s">
        <v>2469</v>
      </c>
      <c r="E250" s="61" t="s">
        <v>2474</v>
      </c>
      <c r="F250" t="s">
        <v>144</v>
      </c>
      <c r="G250" s="61" t="s">
        <v>2500</v>
      </c>
      <c r="H250" t="s">
        <v>470</v>
      </c>
      <c r="I250" s="61" t="s">
        <v>2500</v>
      </c>
      <c r="J250" t="s">
        <v>621</v>
      </c>
    </row>
    <row r="251" spans="1:10">
      <c r="A251" t="s">
        <v>2537</v>
      </c>
      <c r="B251" s="282">
        <v>68</v>
      </c>
      <c r="C251">
        <f t="shared" ref="C251:C257" si="31">C250+B251</f>
        <v>136</v>
      </c>
      <c r="D251" s="61" t="s">
        <v>2469</v>
      </c>
      <c r="E251" s="61" t="s">
        <v>2474</v>
      </c>
      <c r="F251" t="s">
        <v>92</v>
      </c>
      <c r="G251" s="61" t="s">
        <v>2500</v>
      </c>
      <c r="H251" t="s">
        <v>321</v>
      </c>
      <c r="I251" s="61" t="s">
        <v>2500</v>
      </c>
      <c r="J251" t="s">
        <v>79</v>
      </c>
    </row>
    <row r="252" spans="1:10">
      <c r="A252" t="s">
        <v>2537</v>
      </c>
      <c r="B252" s="282">
        <v>34</v>
      </c>
      <c r="C252">
        <f t="shared" si="31"/>
        <v>170</v>
      </c>
      <c r="D252" s="61" t="s">
        <v>2470</v>
      </c>
      <c r="E252" s="61" t="s">
        <v>2505</v>
      </c>
      <c r="F252" t="s">
        <v>92</v>
      </c>
      <c r="G252" s="61" t="s">
        <v>2505</v>
      </c>
      <c r="H252" t="s">
        <v>321</v>
      </c>
      <c r="J252" t="s">
        <v>2654</v>
      </c>
    </row>
    <row r="253" spans="1:10">
      <c r="A253" t="s">
        <v>2537</v>
      </c>
      <c r="B253" s="282">
        <v>34</v>
      </c>
      <c r="C253">
        <f t="shared" si="31"/>
        <v>204</v>
      </c>
      <c r="D253" s="61" t="s">
        <v>2470</v>
      </c>
      <c r="E253" s="61" t="s">
        <v>2500</v>
      </c>
      <c r="F253" t="s">
        <v>391</v>
      </c>
      <c r="G253" s="61" t="s">
        <v>2500</v>
      </c>
      <c r="H253" t="s">
        <v>260</v>
      </c>
      <c r="I253" s="61" t="s">
        <v>2500</v>
      </c>
      <c r="J253" t="s">
        <v>645</v>
      </c>
    </row>
    <row r="254" spans="1:10">
      <c r="A254" t="s">
        <v>2537</v>
      </c>
      <c r="B254" s="282">
        <v>17</v>
      </c>
      <c r="C254">
        <f t="shared" si="31"/>
        <v>221</v>
      </c>
      <c r="D254" s="61" t="s">
        <v>2471</v>
      </c>
      <c r="E254" s="61" t="s">
        <v>2505</v>
      </c>
      <c r="F254" t="s">
        <v>460</v>
      </c>
      <c r="G254" s="61" t="s">
        <v>2505</v>
      </c>
      <c r="H254" t="s">
        <v>92</v>
      </c>
      <c r="J254" t="s">
        <v>2654</v>
      </c>
    </row>
    <row r="255" spans="1:10">
      <c r="A255" t="s">
        <v>2537</v>
      </c>
      <c r="B255" s="282">
        <v>17</v>
      </c>
      <c r="C255">
        <f t="shared" si="31"/>
        <v>238</v>
      </c>
      <c r="D255" s="61" t="s">
        <v>2471</v>
      </c>
      <c r="E255" s="61" t="s">
        <v>2500</v>
      </c>
      <c r="F255" t="s">
        <v>470</v>
      </c>
      <c r="G255" s="61" t="s">
        <v>2500</v>
      </c>
      <c r="H255" t="s">
        <v>460</v>
      </c>
      <c r="I255" s="61" t="s">
        <v>2500</v>
      </c>
      <c r="J255" t="s">
        <v>232</v>
      </c>
    </row>
    <row r="256" spans="1:10">
      <c r="A256" t="s">
        <v>2537</v>
      </c>
      <c r="B256" s="282">
        <v>10</v>
      </c>
      <c r="C256">
        <f t="shared" si="31"/>
        <v>248</v>
      </c>
      <c r="D256" s="61" t="s">
        <v>2472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2537</v>
      </c>
      <c r="B257" s="282">
        <v>8</v>
      </c>
      <c r="C257">
        <f t="shared" si="31"/>
        <v>256</v>
      </c>
      <c r="D257" s="61" t="s">
        <v>2473</v>
      </c>
      <c r="E257" s="61" t="s">
        <v>2500</v>
      </c>
      <c r="F257" t="s">
        <v>2477</v>
      </c>
      <c r="G257" s="61" t="s">
        <v>2500</v>
      </c>
      <c r="H257" t="s">
        <v>460</v>
      </c>
      <c r="I257" s="61" t="s">
        <v>2500</v>
      </c>
      <c r="J257" t="s">
        <v>232</v>
      </c>
    </row>
    <row r="258" spans="1:10">
      <c r="A258" t="s">
        <v>2538</v>
      </c>
      <c r="B258" s="282">
        <v>68</v>
      </c>
      <c r="C258">
        <v>68</v>
      </c>
      <c r="D258" s="61" t="s">
        <v>2469</v>
      </c>
      <c r="E258" s="61" t="s">
        <v>2467</v>
      </c>
      <c r="F258" t="s">
        <v>677</v>
      </c>
      <c r="G258" s="61" t="s">
        <v>2467</v>
      </c>
      <c r="H258" t="s">
        <v>79</v>
      </c>
      <c r="I258" s="61" t="s">
        <v>2467</v>
      </c>
      <c r="J258" t="s">
        <v>666</v>
      </c>
    </row>
    <row r="259" spans="1:10">
      <c r="A259" t="s">
        <v>2538</v>
      </c>
      <c r="B259" s="282">
        <v>68</v>
      </c>
      <c r="C259">
        <f t="shared" ref="C259:C265" si="32">C258+B259</f>
        <v>136</v>
      </c>
      <c r="D259" s="61" t="s">
        <v>2469</v>
      </c>
      <c r="E259" s="61" t="s">
        <v>2474</v>
      </c>
      <c r="F259" t="s">
        <v>645</v>
      </c>
      <c r="G259" s="61" t="s">
        <v>2505</v>
      </c>
      <c r="H259" t="s">
        <v>598</v>
      </c>
      <c r="J259" t="s">
        <v>2654</v>
      </c>
    </row>
    <row r="260" spans="1:10">
      <c r="A260" t="s">
        <v>2538</v>
      </c>
      <c r="B260" s="282">
        <v>34</v>
      </c>
      <c r="C260">
        <f t="shared" si="32"/>
        <v>170</v>
      </c>
      <c r="D260" s="61" t="s">
        <v>2470</v>
      </c>
      <c r="E260" s="61" t="s">
        <v>2496</v>
      </c>
      <c r="F260" t="s">
        <v>79</v>
      </c>
      <c r="H260" t="s">
        <v>2654</v>
      </c>
      <c r="J260" t="s">
        <v>2654</v>
      </c>
    </row>
    <row r="261" spans="1:10">
      <c r="A261" t="s">
        <v>2538</v>
      </c>
      <c r="B261" s="282">
        <v>34</v>
      </c>
      <c r="C261">
        <f t="shared" si="32"/>
        <v>204</v>
      </c>
      <c r="D261" s="61" t="s">
        <v>2470</v>
      </c>
      <c r="E261" s="61" t="s">
        <v>2474</v>
      </c>
      <c r="F261" t="s">
        <v>144</v>
      </c>
      <c r="G261" s="61" t="s">
        <v>2505</v>
      </c>
      <c r="H261" t="s">
        <v>260</v>
      </c>
      <c r="J261" t="s">
        <v>2654</v>
      </c>
    </row>
    <row r="262" spans="1:10">
      <c r="A262" t="s">
        <v>2538</v>
      </c>
      <c r="B262" s="282">
        <v>17</v>
      </c>
      <c r="C262">
        <f t="shared" si="32"/>
        <v>221</v>
      </c>
      <c r="D262" s="61" t="s">
        <v>2471</v>
      </c>
      <c r="E262" s="61" t="s">
        <v>2496</v>
      </c>
      <c r="F262" t="s">
        <v>79</v>
      </c>
      <c r="H262" t="s">
        <v>2654</v>
      </c>
      <c r="J262" t="s">
        <v>2654</v>
      </c>
    </row>
    <row r="263" spans="1:10">
      <c r="A263" t="s">
        <v>2538</v>
      </c>
      <c r="B263" s="282">
        <v>17</v>
      </c>
      <c r="C263">
        <f t="shared" si="32"/>
        <v>238</v>
      </c>
      <c r="D263" s="61" t="s">
        <v>2471</v>
      </c>
      <c r="E263" s="61" t="s">
        <v>2467</v>
      </c>
      <c r="F263" t="s">
        <v>321</v>
      </c>
      <c r="G263" s="61" t="s">
        <v>2467</v>
      </c>
      <c r="H263" t="s">
        <v>621</v>
      </c>
      <c r="I263" s="61" t="s">
        <v>2467</v>
      </c>
      <c r="J263" t="s">
        <v>535</v>
      </c>
    </row>
    <row r="264" spans="1:10">
      <c r="A264" t="s">
        <v>2538</v>
      </c>
      <c r="B264" s="282">
        <v>10</v>
      </c>
      <c r="C264">
        <f t="shared" si="32"/>
        <v>248</v>
      </c>
      <c r="D264" s="61" t="s">
        <v>2472</v>
      </c>
      <c r="E264" s="61" t="s">
        <v>2487</v>
      </c>
      <c r="F264" t="s">
        <v>666</v>
      </c>
      <c r="H264" t="s">
        <v>2654</v>
      </c>
      <c r="J264" t="s">
        <v>2654</v>
      </c>
    </row>
    <row r="265" spans="1:10">
      <c r="A265" t="s">
        <v>2538</v>
      </c>
      <c r="B265" s="282">
        <v>8</v>
      </c>
      <c r="C265">
        <f t="shared" si="32"/>
        <v>256</v>
      </c>
      <c r="D265" s="61" t="s">
        <v>2473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2539</v>
      </c>
      <c r="B266" s="282">
        <v>68</v>
      </c>
      <c r="C266">
        <v>68</v>
      </c>
      <c r="D266" s="61" t="s">
        <v>2469</v>
      </c>
      <c r="E266" s="61" t="s">
        <v>2467</v>
      </c>
      <c r="F266" t="s">
        <v>677</v>
      </c>
      <c r="G266" s="61" t="s">
        <v>2467</v>
      </c>
      <c r="H266" t="s">
        <v>79</v>
      </c>
      <c r="I266" s="61" t="s">
        <v>2467</v>
      </c>
      <c r="J266" t="s">
        <v>666</v>
      </c>
    </row>
    <row r="267" spans="1:10">
      <c r="A267" t="s">
        <v>2539</v>
      </c>
      <c r="B267" s="282">
        <v>68</v>
      </c>
      <c r="C267">
        <f t="shared" ref="C267:C273" si="33">C266+B267</f>
        <v>136</v>
      </c>
      <c r="D267" s="61" t="s">
        <v>2469</v>
      </c>
      <c r="E267" s="61" t="s">
        <v>2467</v>
      </c>
      <c r="F267" t="s">
        <v>232</v>
      </c>
      <c r="G267" s="61" t="s">
        <v>2467</v>
      </c>
      <c r="H267" t="s">
        <v>598</v>
      </c>
      <c r="I267" s="61" t="s">
        <v>2467</v>
      </c>
      <c r="J267" t="s">
        <v>391</v>
      </c>
    </row>
    <row r="268" spans="1:10">
      <c r="A268" t="s">
        <v>2539</v>
      </c>
      <c r="B268" s="282">
        <v>34</v>
      </c>
      <c r="C268">
        <f t="shared" si="33"/>
        <v>170</v>
      </c>
      <c r="D268" s="61" t="s">
        <v>2470</v>
      </c>
      <c r="E268" s="61" t="s">
        <v>2467</v>
      </c>
      <c r="F268" t="s">
        <v>677</v>
      </c>
      <c r="G268" s="61" t="s">
        <v>2467</v>
      </c>
      <c r="H268" t="s">
        <v>666</v>
      </c>
      <c r="J268" t="s">
        <v>2654</v>
      </c>
    </row>
    <row r="269" spans="1:10">
      <c r="A269" t="s">
        <v>2539</v>
      </c>
      <c r="B269" s="282">
        <v>34</v>
      </c>
      <c r="C269">
        <f t="shared" si="33"/>
        <v>204</v>
      </c>
      <c r="D269" s="61" t="s">
        <v>2470</v>
      </c>
      <c r="E269" s="61" t="s">
        <v>2474</v>
      </c>
      <c r="F269" t="s">
        <v>645</v>
      </c>
      <c r="G269" s="61" t="s">
        <v>2505</v>
      </c>
      <c r="H269" t="s">
        <v>598</v>
      </c>
      <c r="J269" t="s">
        <v>2654</v>
      </c>
    </row>
    <row r="270" spans="1:10">
      <c r="A270" t="s">
        <v>2539</v>
      </c>
      <c r="B270" s="282">
        <v>17</v>
      </c>
      <c r="C270">
        <f t="shared" si="33"/>
        <v>221</v>
      </c>
      <c r="D270" s="61" t="s">
        <v>2471</v>
      </c>
      <c r="E270" s="61" t="s">
        <v>2487</v>
      </c>
      <c r="F270" t="s">
        <v>677</v>
      </c>
      <c r="H270" t="s">
        <v>2654</v>
      </c>
      <c r="J270" t="s">
        <v>2654</v>
      </c>
    </row>
    <row r="271" spans="1:10">
      <c r="A271" t="s">
        <v>2539</v>
      </c>
      <c r="B271" s="282">
        <v>17</v>
      </c>
      <c r="C271">
        <f t="shared" si="33"/>
        <v>238</v>
      </c>
      <c r="D271" s="61" t="s">
        <v>2471</v>
      </c>
      <c r="E271" s="61" t="s">
        <v>2474</v>
      </c>
      <c r="F271" t="s">
        <v>144</v>
      </c>
      <c r="G271" s="61" t="s">
        <v>2505</v>
      </c>
      <c r="H271" t="s">
        <v>260</v>
      </c>
      <c r="J271" t="s">
        <v>2654</v>
      </c>
    </row>
    <row r="272" spans="1:10">
      <c r="A272" t="s">
        <v>2539</v>
      </c>
      <c r="B272" s="282">
        <v>10</v>
      </c>
      <c r="C272">
        <f t="shared" si="33"/>
        <v>248</v>
      </c>
      <c r="D272" s="61" t="s">
        <v>2472</v>
      </c>
      <c r="E272" s="61" t="s">
        <v>2487</v>
      </c>
      <c r="F272" t="s">
        <v>666</v>
      </c>
      <c r="H272" t="s">
        <v>2654</v>
      </c>
      <c r="J272" t="s">
        <v>2654</v>
      </c>
    </row>
    <row r="273" spans="1:10">
      <c r="A273" t="s">
        <v>2539</v>
      </c>
      <c r="B273" s="282">
        <v>8</v>
      </c>
      <c r="C273">
        <f t="shared" si="33"/>
        <v>256</v>
      </c>
      <c r="D273" s="61" t="s">
        <v>2473</v>
      </c>
      <c r="E273" s="61" t="s">
        <v>2467</v>
      </c>
      <c r="F273" t="s">
        <v>321</v>
      </c>
      <c r="G273" s="61" t="s">
        <v>2467</v>
      </c>
      <c r="H273" t="s">
        <v>621</v>
      </c>
      <c r="I273" s="61" t="s">
        <v>2467</v>
      </c>
      <c r="J273" t="s">
        <v>535</v>
      </c>
    </row>
    <row r="274" spans="1:10">
      <c r="A274" t="s">
        <v>2540</v>
      </c>
      <c r="B274" s="282">
        <v>68</v>
      </c>
      <c r="C274">
        <v>68</v>
      </c>
      <c r="D274" s="61" t="s">
        <v>2469</v>
      </c>
      <c r="E274" s="61" t="s">
        <v>2474</v>
      </c>
      <c r="F274" t="s">
        <v>144</v>
      </c>
      <c r="G274" s="61" t="s">
        <v>2500</v>
      </c>
      <c r="H274" t="s">
        <v>470</v>
      </c>
      <c r="I274" s="61" t="s">
        <v>2500</v>
      </c>
      <c r="J274" t="s">
        <v>621</v>
      </c>
    </row>
    <row r="275" spans="1:10">
      <c r="A275" t="s">
        <v>2540</v>
      </c>
      <c r="B275" s="282">
        <v>68</v>
      </c>
      <c r="C275">
        <f t="shared" ref="C275:C281" si="34">C274+B275</f>
        <v>136</v>
      </c>
      <c r="D275" s="61" t="s">
        <v>2469</v>
      </c>
      <c r="E275" s="61" t="s">
        <v>2500</v>
      </c>
      <c r="F275" t="s">
        <v>391</v>
      </c>
      <c r="G275" s="61" t="s">
        <v>2500</v>
      </c>
      <c r="H275" t="s">
        <v>260</v>
      </c>
      <c r="I275" s="61" t="s">
        <v>2500</v>
      </c>
      <c r="J275" t="s">
        <v>645</v>
      </c>
    </row>
    <row r="276" spans="1:10">
      <c r="A276" t="s">
        <v>2540</v>
      </c>
      <c r="B276" s="282">
        <v>34</v>
      </c>
      <c r="C276">
        <f t="shared" si="34"/>
        <v>170</v>
      </c>
      <c r="D276" s="61" t="s">
        <v>2470</v>
      </c>
      <c r="E276" s="61" t="s">
        <v>2505</v>
      </c>
      <c r="F276" t="s">
        <v>92</v>
      </c>
      <c r="G276" s="61" t="s">
        <v>2505</v>
      </c>
      <c r="H276" t="s">
        <v>321</v>
      </c>
      <c r="J276" t="s">
        <v>2654</v>
      </c>
    </row>
    <row r="277" spans="1:10">
      <c r="A277" t="s">
        <v>2540</v>
      </c>
      <c r="B277" s="282">
        <v>34</v>
      </c>
      <c r="C277">
        <f t="shared" si="34"/>
        <v>204</v>
      </c>
      <c r="D277" s="61" t="s">
        <v>2470</v>
      </c>
      <c r="E277" s="61" t="s">
        <v>2500</v>
      </c>
      <c r="F277" t="s">
        <v>470</v>
      </c>
      <c r="G277" s="61" t="s">
        <v>2500</v>
      </c>
      <c r="H277" t="s">
        <v>460</v>
      </c>
      <c r="I277" s="61" t="s">
        <v>2500</v>
      </c>
      <c r="J277" t="s">
        <v>232</v>
      </c>
    </row>
    <row r="278" spans="1:10">
      <c r="A278" t="s">
        <v>2540</v>
      </c>
      <c r="B278" s="282">
        <v>17</v>
      </c>
      <c r="C278">
        <f t="shared" si="34"/>
        <v>221</v>
      </c>
      <c r="D278" s="61" t="s">
        <v>2471</v>
      </c>
      <c r="E278" s="61" t="s">
        <v>2505</v>
      </c>
      <c r="F278" t="s">
        <v>92</v>
      </c>
      <c r="G278" s="61" t="s">
        <v>2505</v>
      </c>
      <c r="H278" t="s">
        <v>321</v>
      </c>
      <c r="J278" t="s">
        <v>2654</v>
      </c>
    </row>
    <row r="279" spans="1:10">
      <c r="A279" t="s">
        <v>2540</v>
      </c>
      <c r="B279" s="282">
        <v>17</v>
      </c>
      <c r="C279">
        <f t="shared" si="34"/>
        <v>238</v>
      </c>
      <c r="D279" s="61" t="s">
        <v>2471</v>
      </c>
      <c r="E279" s="61" t="s">
        <v>2500</v>
      </c>
      <c r="F279" t="s">
        <v>470</v>
      </c>
      <c r="G279" s="61" t="s">
        <v>2500</v>
      </c>
      <c r="H279" t="s">
        <v>460</v>
      </c>
      <c r="I279" s="61" t="s">
        <v>2500</v>
      </c>
      <c r="J279" t="s">
        <v>232</v>
      </c>
    </row>
    <row r="280" spans="1:10">
      <c r="A280" t="s">
        <v>2540</v>
      </c>
      <c r="B280" s="282">
        <v>10</v>
      </c>
      <c r="C280">
        <f t="shared" si="34"/>
        <v>248</v>
      </c>
      <c r="D280" s="61" t="s">
        <v>2472</v>
      </c>
      <c r="E280" s="61" t="s">
        <v>2505</v>
      </c>
      <c r="F280" t="s">
        <v>460</v>
      </c>
      <c r="G280" s="61" t="s">
        <v>2505</v>
      </c>
      <c r="H280" t="s">
        <v>92</v>
      </c>
      <c r="J280" t="s">
        <v>2654</v>
      </c>
    </row>
    <row r="281" spans="1:10">
      <c r="A281" t="s">
        <v>2540</v>
      </c>
      <c r="B281" s="282">
        <v>8</v>
      </c>
      <c r="C281">
        <f t="shared" si="34"/>
        <v>256</v>
      </c>
      <c r="D281" s="61" t="s">
        <v>2473</v>
      </c>
      <c r="E281" s="61" t="s">
        <v>2500</v>
      </c>
      <c r="F281" t="s">
        <v>470</v>
      </c>
      <c r="G281" s="61" t="s">
        <v>2500</v>
      </c>
      <c r="H281" t="s">
        <v>460</v>
      </c>
      <c r="I281" s="61" t="s">
        <v>2500</v>
      </c>
      <c r="J281" t="s">
        <v>232</v>
      </c>
    </row>
    <row r="282" spans="1:10">
      <c r="A282" t="s">
        <v>2541</v>
      </c>
      <c r="B282" s="282">
        <v>68</v>
      </c>
      <c r="C282">
        <v>68</v>
      </c>
      <c r="D282" s="61" t="s">
        <v>2469</v>
      </c>
      <c r="E282" s="61" t="s">
        <v>9</v>
      </c>
      <c r="F282" t="s">
        <v>395</v>
      </c>
      <c r="H282" t="s">
        <v>2654</v>
      </c>
      <c r="J282" t="s">
        <v>2654</v>
      </c>
    </row>
    <row r="283" spans="1:10">
      <c r="A283" t="s">
        <v>2541</v>
      </c>
      <c r="B283" s="282">
        <v>68</v>
      </c>
      <c r="C283">
        <f t="shared" ref="C283:C289" si="35">C282+B283</f>
        <v>136</v>
      </c>
      <c r="D283" s="61" t="s">
        <v>2469</v>
      </c>
      <c r="E283" s="61" t="s">
        <v>2487</v>
      </c>
      <c r="F283" t="s">
        <v>161</v>
      </c>
      <c r="H283" t="s">
        <v>2654</v>
      </c>
      <c r="J283" t="s">
        <v>2654</v>
      </c>
    </row>
    <row r="284" spans="1:10">
      <c r="A284" t="s">
        <v>2541</v>
      </c>
      <c r="B284" s="282">
        <v>34</v>
      </c>
      <c r="C284">
        <f t="shared" si="35"/>
        <v>170</v>
      </c>
      <c r="D284" s="61" t="s">
        <v>2470</v>
      </c>
      <c r="E284" s="61" t="s">
        <v>9</v>
      </c>
      <c r="F284" t="s">
        <v>214</v>
      </c>
      <c r="H284" t="s">
        <v>2654</v>
      </c>
      <c r="J284" t="s">
        <v>2654</v>
      </c>
    </row>
    <row r="285" spans="1:10">
      <c r="A285" t="s">
        <v>2541</v>
      </c>
      <c r="B285" s="282">
        <v>34</v>
      </c>
      <c r="C285">
        <f t="shared" si="35"/>
        <v>204</v>
      </c>
      <c r="D285" s="61" t="s">
        <v>2470</v>
      </c>
      <c r="E285" s="61" t="s">
        <v>9</v>
      </c>
      <c r="F285" t="s">
        <v>405</v>
      </c>
      <c r="H285" t="s">
        <v>2654</v>
      </c>
      <c r="J285" t="s">
        <v>2654</v>
      </c>
    </row>
    <row r="286" spans="1:10">
      <c r="A286" t="s">
        <v>2541</v>
      </c>
      <c r="B286" s="282">
        <v>17</v>
      </c>
      <c r="C286">
        <f t="shared" si="35"/>
        <v>221</v>
      </c>
      <c r="D286" s="61" t="s">
        <v>2471</v>
      </c>
      <c r="E286" s="61" t="s">
        <v>9</v>
      </c>
      <c r="F286" t="s">
        <v>405</v>
      </c>
      <c r="H286" t="s">
        <v>2654</v>
      </c>
      <c r="J286" t="s">
        <v>2654</v>
      </c>
    </row>
    <row r="287" spans="1:10">
      <c r="A287" t="s">
        <v>2541</v>
      </c>
      <c r="B287" s="282">
        <v>17</v>
      </c>
      <c r="C287">
        <f t="shared" si="35"/>
        <v>238</v>
      </c>
      <c r="D287" s="61" t="s">
        <v>2471</v>
      </c>
      <c r="E287" s="61" t="s">
        <v>2487</v>
      </c>
      <c r="F287" t="s">
        <v>161</v>
      </c>
      <c r="H287" t="s">
        <v>2654</v>
      </c>
      <c r="J287" t="s">
        <v>2654</v>
      </c>
    </row>
    <row r="288" spans="1:10">
      <c r="A288" t="s">
        <v>2541</v>
      </c>
      <c r="B288" s="282">
        <v>10</v>
      </c>
      <c r="C288">
        <f t="shared" si="35"/>
        <v>248</v>
      </c>
      <c r="D288" s="61" t="s">
        <v>2472</v>
      </c>
      <c r="E288" s="61" t="s">
        <v>9</v>
      </c>
      <c r="F288" t="s">
        <v>214</v>
      </c>
      <c r="H288" t="s">
        <v>2654</v>
      </c>
      <c r="J288" t="s">
        <v>2654</v>
      </c>
    </row>
    <row r="289" spans="1:10">
      <c r="A289" t="s">
        <v>2541</v>
      </c>
      <c r="B289" s="282">
        <v>8</v>
      </c>
      <c r="C289">
        <f t="shared" si="35"/>
        <v>256</v>
      </c>
      <c r="D289" s="61" t="s">
        <v>2473</v>
      </c>
      <c r="E289" s="61" t="s">
        <v>2487</v>
      </c>
      <c r="F289" t="s">
        <v>367</v>
      </c>
      <c r="H289" t="s">
        <v>2654</v>
      </c>
      <c r="J289" t="s">
        <v>2654</v>
      </c>
    </row>
    <row r="290" spans="1:10">
      <c r="A290" t="s">
        <v>2542</v>
      </c>
      <c r="B290" s="282">
        <v>68</v>
      </c>
      <c r="C290">
        <v>68</v>
      </c>
      <c r="D290" s="61" t="s">
        <v>2469</v>
      </c>
      <c r="E290" s="61" t="s">
        <v>2487</v>
      </c>
      <c r="F290" t="s">
        <v>367</v>
      </c>
      <c r="H290" t="s">
        <v>2654</v>
      </c>
      <c r="J290" t="s">
        <v>2654</v>
      </c>
    </row>
    <row r="291" spans="1:10">
      <c r="A291" t="s">
        <v>2542</v>
      </c>
      <c r="B291" s="282">
        <v>68</v>
      </c>
      <c r="C291">
        <f t="shared" ref="C291:C297" si="36">C290+B291</f>
        <v>136</v>
      </c>
      <c r="D291" s="61" t="s">
        <v>2469</v>
      </c>
      <c r="E291" s="61" t="s">
        <v>2496</v>
      </c>
      <c r="F291" t="s">
        <v>111</v>
      </c>
      <c r="H291" t="s">
        <v>2654</v>
      </c>
      <c r="J291" t="s">
        <v>2654</v>
      </c>
    </row>
    <row r="292" spans="1:10">
      <c r="A292" t="s">
        <v>2542</v>
      </c>
      <c r="B292" s="282">
        <v>34</v>
      </c>
      <c r="C292">
        <f t="shared" si="36"/>
        <v>170</v>
      </c>
      <c r="D292" s="61" t="s">
        <v>2470</v>
      </c>
      <c r="E292" s="61" t="s">
        <v>2496</v>
      </c>
      <c r="F292" t="s">
        <v>111</v>
      </c>
      <c r="H292" t="s">
        <v>2654</v>
      </c>
      <c r="J292" t="s">
        <v>2654</v>
      </c>
    </row>
    <row r="293" spans="1:10">
      <c r="A293" t="s">
        <v>2542</v>
      </c>
      <c r="B293" s="282">
        <v>34</v>
      </c>
      <c r="C293">
        <f t="shared" si="36"/>
        <v>204</v>
      </c>
      <c r="D293" s="61" t="s">
        <v>2470</v>
      </c>
      <c r="E293" s="61" t="s">
        <v>2467</v>
      </c>
      <c r="F293" t="s">
        <v>131</v>
      </c>
      <c r="G293" s="61" t="s">
        <v>2467</v>
      </c>
      <c r="H293" t="s">
        <v>395</v>
      </c>
      <c r="I293" s="61" t="s">
        <v>2467</v>
      </c>
      <c r="J293" t="s">
        <v>183</v>
      </c>
    </row>
    <row r="294" spans="1:10">
      <c r="A294" t="s">
        <v>2542</v>
      </c>
      <c r="B294" s="282">
        <v>17</v>
      </c>
      <c r="C294">
        <f t="shared" si="36"/>
        <v>221</v>
      </c>
      <c r="D294" s="61" t="s">
        <v>2471</v>
      </c>
      <c r="E294" s="61" t="s">
        <v>2487</v>
      </c>
      <c r="F294" t="s">
        <v>367</v>
      </c>
      <c r="H294" t="s">
        <v>2654</v>
      </c>
      <c r="J294" t="s">
        <v>2654</v>
      </c>
    </row>
    <row r="295" spans="1:10">
      <c r="A295" t="s">
        <v>2542</v>
      </c>
      <c r="B295" s="282">
        <v>17</v>
      </c>
      <c r="C295">
        <f t="shared" si="36"/>
        <v>238</v>
      </c>
      <c r="D295" s="61" t="s">
        <v>2471</v>
      </c>
      <c r="E295" s="61" t="s">
        <v>2467</v>
      </c>
      <c r="F295" t="s">
        <v>131</v>
      </c>
      <c r="G295" s="61" t="s">
        <v>2467</v>
      </c>
      <c r="H295" t="s">
        <v>395</v>
      </c>
      <c r="I295" s="61" t="s">
        <v>2467</v>
      </c>
      <c r="J295" t="s">
        <v>183</v>
      </c>
    </row>
    <row r="296" spans="1:10">
      <c r="A296" t="s">
        <v>2542</v>
      </c>
      <c r="B296" s="282">
        <v>10</v>
      </c>
      <c r="C296">
        <f t="shared" si="36"/>
        <v>248</v>
      </c>
      <c r="D296" s="61" t="s">
        <v>2472</v>
      </c>
      <c r="E296" s="61" t="s">
        <v>2487</v>
      </c>
      <c r="F296" t="s">
        <v>161</v>
      </c>
      <c r="H296" t="s">
        <v>2654</v>
      </c>
      <c r="J296" t="s">
        <v>2654</v>
      </c>
    </row>
    <row r="297" spans="1:10">
      <c r="A297" t="s">
        <v>2542</v>
      </c>
      <c r="B297" s="282">
        <v>8</v>
      </c>
      <c r="C297">
        <f t="shared" si="36"/>
        <v>256</v>
      </c>
      <c r="D297" s="61" t="s">
        <v>2473</v>
      </c>
      <c r="E297" s="61" t="s">
        <v>2467</v>
      </c>
      <c r="F297" t="s">
        <v>668</v>
      </c>
      <c r="G297" s="61" t="s">
        <v>2467</v>
      </c>
      <c r="H297" t="s">
        <v>161</v>
      </c>
      <c r="I297" s="61" t="s">
        <v>2467</v>
      </c>
      <c r="J297" s="279" t="s">
        <v>214</v>
      </c>
    </row>
    <row r="298" spans="1:10">
      <c r="A298" t="s">
        <v>2543</v>
      </c>
      <c r="B298" s="282">
        <v>68</v>
      </c>
      <c r="C298">
        <v>68</v>
      </c>
      <c r="D298" s="61" t="s">
        <v>2469</v>
      </c>
      <c r="E298" s="61" t="s">
        <v>2496</v>
      </c>
      <c r="F298" t="s">
        <v>443</v>
      </c>
      <c r="H298" t="s">
        <v>2654</v>
      </c>
      <c r="J298" t="s">
        <v>2654</v>
      </c>
    </row>
    <row r="299" spans="1:10">
      <c r="A299" t="s">
        <v>2543</v>
      </c>
      <c r="B299" s="282">
        <v>68</v>
      </c>
      <c r="C299">
        <f t="shared" ref="C299:C305" si="37">C298+B299</f>
        <v>136</v>
      </c>
      <c r="D299" s="61" t="s">
        <v>2469</v>
      </c>
      <c r="E299" s="61" t="s">
        <v>2467</v>
      </c>
      <c r="F299" t="s">
        <v>131</v>
      </c>
      <c r="G299" s="61" t="s">
        <v>2467</v>
      </c>
      <c r="H299" t="s">
        <v>395</v>
      </c>
      <c r="I299" s="61" t="s">
        <v>2467</v>
      </c>
      <c r="J299" t="s">
        <v>183</v>
      </c>
    </row>
    <row r="300" spans="1:10">
      <c r="A300" t="s">
        <v>2543</v>
      </c>
      <c r="B300" s="282">
        <v>34</v>
      </c>
      <c r="C300">
        <f t="shared" si="37"/>
        <v>170</v>
      </c>
      <c r="D300" s="61" t="s">
        <v>2470</v>
      </c>
      <c r="E300" s="61" t="s">
        <v>2496</v>
      </c>
      <c r="F300" t="s">
        <v>443</v>
      </c>
      <c r="H300" t="s">
        <v>2654</v>
      </c>
      <c r="J300" t="s">
        <v>2654</v>
      </c>
    </row>
    <row r="301" spans="1:10">
      <c r="A301" t="s">
        <v>2543</v>
      </c>
      <c r="B301" s="282">
        <v>34</v>
      </c>
      <c r="C301">
        <f t="shared" si="37"/>
        <v>204</v>
      </c>
      <c r="D301" s="61" t="s">
        <v>2470</v>
      </c>
      <c r="E301" s="61" t="s">
        <v>2467</v>
      </c>
      <c r="F301" t="s">
        <v>668</v>
      </c>
      <c r="G301" s="61" t="s">
        <v>2467</v>
      </c>
      <c r="H301" t="s">
        <v>161</v>
      </c>
      <c r="I301" s="61" t="s">
        <v>2467</v>
      </c>
      <c r="J301" s="279" t="s">
        <v>214</v>
      </c>
    </row>
    <row r="302" spans="1:10">
      <c r="A302" t="s">
        <v>2543</v>
      </c>
      <c r="B302" s="282">
        <v>17</v>
      </c>
      <c r="C302">
        <f t="shared" si="37"/>
        <v>221</v>
      </c>
      <c r="D302" s="61" t="s">
        <v>2471</v>
      </c>
      <c r="E302" s="61" t="s">
        <v>2496</v>
      </c>
      <c r="F302" t="s">
        <v>111</v>
      </c>
      <c r="H302" t="s">
        <v>2654</v>
      </c>
      <c r="J302" t="s">
        <v>2654</v>
      </c>
    </row>
    <row r="303" spans="1:10">
      <c r="A303" t="s">
        <v>2543</v>
      </c>
      <c r="B303" s="282">
        <v>17</v>
      </c>
      <c r="C303">
        <f t="shared" si="37"/>
        <v>238</v>
      </c>
      <c r="D303" s="61" t="s">
        <v>2471</v>
      </c>
      <c r="E303" s="61" t="s">
        <v>2467</v>
      </c>
      <c r="F303" t="s">
        <v>668</v>
      </c>
      <c r="G303" s="61" t="s">
        <v>2467</v>
      </c>
      <c r="H303" t="s">
        <v>161</v>
      </c>
      <c r="I303" s="61" t="s">
        <v>2467</v>
      </c>
      <c r="J303" s="279" t="s">
        <v>214</v>
      </c>
    </row>
    <row r="304" spans="1:10">
      <c r="A304" t="s">
        <v>2543</v>
      </c>
      <c r="B304" s="282">
        <v>10</v>
      </c>
      <c r="C304">
        <f t="shared" si="37"/>
        <v>248</v>
      </c>
      <c r="D304" s="61" t="s">
        <v>2472</v>
      </c>
      <c r="E304" s="61" t="s">
        <v>2496</v>
      </c>
      <c r="F304" t="s">
        <v>111</v>
      </c>
      <c r="H304" t="s">
        <v>2654</v>
      </c>
      <c r="J304" t="s">
        <v>2654</v>
      </c>
    </row>
    <row r="305" spans="1:10">
      <c r="A305" t="s">
        <v>2543</v>
      </c>
      <c r="B305" s="282">
        <v>8</v>
      </c>
      <c r="C305">
        <f t="shared" si="37"/>
        <v>256</v>
      </c>
      <c r="D305" s="61" t="s">
        <v>2473</v>
      </c>
      <c r="E305" s="61" t="s">
        <v>2467</v>
      </c>
      <c r="F305" t="s">
        <v>312</v>
      </c>
      <c r="G305" s="61" t="s">
        <v>2467</v>
      </c>
      <c r="H305" t="s">
        <v>131</v>
      </c>
      <c r="I305" s="61" t="s">
        <v>2467</v>
      </c>
      <c r="J305" t="s">
        <v>111</v>
      </c>
    </row>
    <row r="306" spans="1:10">
      <c r="A306" t="s">
        <v>2544</v>
      </c>
      <c r="B306" s="282">
        <v>68</v>
      </c>
      <c r="C306">
        <v>68</v>
      </c>
      <c r="D306" s="61" t="s">
        <v>2469</v>
      </c>
      <c r="E306" s="61" t="s">
        <v>2496</v>
      </c>
      <c r="F306" t="s">
        <v>443</v>
      </c>
      <c r="H306" t="s">
        <v>2654</v>
      </c>
      <c r="J306" t="s">
        <v>2654</v>
      </c>
    </row>
    <row r="307" spans="1:10">
      <c r="A307" t="s">
        <v>2544</v>
      </c>
      <c r="B307" s="282">
        <v>68</v>
      </c>
      <c r="C307">
        <f t="shared" ref="C307:C313" si="38">C306+B307</f>
        <v>136</v>
      </c>
      <c r="D307" s="61" t="s">
        <v>2469</v>
      </c>
      <c r="E307" s="61" t="s">
        <v>2467</v>
      </c>
      <c r="F307" t="s">
        <v>131</v>
      </c>
      <c r="G307" s="61" t="s">
        <v>2467</v>
      </c>
      <c r="H307" t="s">
        <v>395</v>
      </c>
      <c r="I307" s="61" t="s">
        <v>2467</v>
      </c>
      <c r="J307" t="s">
        <v>183</v>
      </c>
    </row>
    <row r="308" spans="1:10">
      <c r="A308" t="s">
        <v>2544</v>
      </c>
      <c r="B308" s="282">
        <v>34</v>
      </c>
      <c r="C308">
        <f t="shared" si="38"/>
        <v>170</v>
      </c>
      <c r="D308" s="61" t="s">
        <v>2470</v>
      </c>
      <c r="E308" s="61" t="s">
        <v>2496</v>
      </c>
      <c r="F308" t="s">
        <v>443</v>
      </c>
      <c r="H308" t="s">
        <v>2654</v>
      </c>
      <c r="J308" t="s">
        <v>2654</v>
      </c>
    </row>
    <row r="309" spans="1:10">
      <c r="A309" t="s">
        <v>2544</v>
      </c>
      <c r="B309" s="282">
        <v>34</v>
      </c>
      <c r="C309">
        <f t="shared" si="38"/>
        <v>204</v>
      </c>
      <c r="D309" s="61" t="s">
        <v>2470</v>
      </c>
      <c r="E309" s="61" t="s">
        <v>2467</v>
      </c>
      <c r="F309" t="s">
        <v>668</v>
      </c>
      <c r="G309" s="61" t="s">
        <v>2467</v>
      </c>
      <c r="H309" t="s">
        <v>161</v>
      </c>
      <c r="I309" s="61" t="s">
        <v>2467</v>
      </c>
      <c r="J309" s="279" t="s">
        <v>214</v>
      </c>
    </row>
    <row r="310" spans="1:10">
      <c r="A310" t="s">
        <v>2544</v>
      </c>
      <c r="B310" s="282">
        <v>17</v>
      </c>
      <c r="C310">
        <f t="shared" si="38"/>
        <v>221</v>
      </c>
      <c r="D310" s="61" t="s">
        <v>2471</v>
      </c>
      <c r="E310" s="61" t="s">
        <v>2496</v>
      </c>
      <c r="F310" t="s">
        <v>443</v>
      </c>
      <c r="H310" t="s">
        <v>2654</v>
      </c>
      <c r="J310" t="s">
        <v>2654</v>
      </c>
    </row>
    <row r="311" spans="1:10">
      <c r="A311" t="s">
        <v>2544</v>
      </c>
      <c r="B311" s="282">
        <v>17</v>
      </c>
      <c r="C311">
        <f t="shared" si="38"/>
        <v>238</v>
      </c>
      <c r="D311" s="61" t="s">
        <v>2471</v>
      </c>
      <c r="E311" s="61" t="s">
        <v>2467</v>
      </c>
      <c r="F311" t="s">
        <v>668</v>
      </c>
      <c r="G311" s="61" t="s">
        <v>2467</v>
      </c>
      <c r="H311" t="s">
        <v>161</v>
      </c>
      <c r="I311" s="61" t="s">
        <v>2467</v>
      </c>
      <c r="J311" s="279" t="s">
        <v>214</v>
      </c>
    </row>
    <row r="312" spans="1:10">
      <c r="A312" t="s">
        <v>2544</v>
      </c>
      <c r="B312" s="282">
        <v>10</v>
      </c>
      <c r="C312">
        <f t="shared" si="38"/>
        <v>248</v>
      </c>
      <c r="D312" s="61" t="s">
        <v>2472</v>
      </c>
      <c r="E312" s="61" t="s">
        <v>2496</v>
      </c>
      <c r="F312" t="s">
        <v>111</v>
      </c>
      <c r="H312" t="s">
        <v>2654</v>
      </c>
      <c r="J312" t="s">
        <v>2654</v>
      </c>
    </row>
    <row r="313" spans="1:10">
      <c r="A313" t="s">
        <v>2544</v>
      </c>
      <c r="B313" s="282">
        <v>8</v>
      </c>
      <c r="C313">
        <f t="shared" si="38"/>
        <v>256</v>
      </c>
      <c r="D313" s="61" t="s">
        <v>2473</v>
      </c>
      <c r="E313" s="61" t="s">
        <v>2467</v>
      </c>
      <c r="F313" t="s">
        <v>312</v>
      </c>
      <c r="G313" s="61" t="s">
        <v>2467</v>
      </c>
      <c r="H313" t="s">
        <v>131</v>
      </c>
      <c r="I313" s="61" t="s">
        <v>2467</v>
      </c>
      <c r="J313" t="s">
        <v>111</v>
      </c>
    </row>
    <row r="314" spans="1:10">
      <c r="A314" t="s">
        <v>2545</v>
      </c>
      <c r="B314" s="282">
        <v>68</v>
      </c>
      <c r="C314">
        <v>68</v>
      </c>
      <c r="D314" s="61" t="s">
        <v>2469</v>
      </c>
      <c r="E314" s="61" t="s">
        <v>2467</v>
      </c>
      <c r="F314" t="s">
        <v>668</v>
      </c>
      <c r="G314" s="61" t="s">
        <v>2467</v>
      </c>
      <c r="H314" t="s">
        <v>161</v>
      </c>
      <c r="I314" s="61" t="s">
        <v>2478</v>
      </c>
      <c r="J314" s="279" t="s">
        <v>214</v>
      </c>
    </row>
    <row r="315" spans="1:10">
      <c r="A315" t="s">
        <v>2545</v>
      </c>
      <c r="B315" s="282">
        <v>68</v>
      </c>
      <c r="C315">
        <f t="shared" ref="C315:C321" si="39">C314+B315</f>
        <v>136</v>
      </c>
      <c r="D315" s="61" t="s">
        <v>2469</v>
      </c>
      <c r="E315" s="61" t="s">
        <v>2467</v>
      </c>
      <c r="F315" t="s">
        <v>312</v>
      </c>
      <c r="G315" s="61" t="s">
        <v>2467</v>
      </c>
      <c r="H315" t="s">
        <v>131</v>
      </c>
      <c r="I315" s="61" t="s">
        <v>2467</v>
      </c>
      <c r="J315" t="s">
        <v>111</v>
      </c>
    </row>
    <row r="316" spans="1:10">
      <c r="A316" t="s">
        <v>2545</v>
      </c>
      <c r="B316" s="282">
        <v>34</v>
      </c>
      <c r="C316">
        <f t="shared" si="39"/>
        <v>170</v>
      </c>
      <c r="D316" s="61" t="s">
        <v>2470</v>
      </c>
      <c r="E316" s="61" t="s">
        <v>2467</v>
      </c>
      <c r="F316" t="s">
        <v>131</v>
      </c>
      <c r="G316" s="61" t="s">
        <v>2467</v>
      </c>
      <c r="H316" t="s">
        <v>395</v>
      </c>
      <c r="I316" s="61" t="s">
        <v>2467</v>
      </c>
      <c r="J316" t="s">
        <v>183</v>
      </c>
    </row>
    <row r="317" spans="1:10">
      <c r="A317" t="s">
        <v>2545</v>
      </c>
      <c r="B317" s="282">
        <v>34</v>
      </c>
      <c r="C317">
        <f t="shared" si="39"/>
        <v>204</v>
      </c>
      <c r="D317" s="61" t="s">
        <v>2470</v>
      </c>
      <c r="E317" s="61" t="s">
        <v>2467</v>
      </c>
      <c r="F317" t="s">
        <v>312</v>
      </c>
      <c r="G317" s="61" t="s">
        <v>2467</v>
      </c>
      <c r="H317" t="s">
        <v>131</v>
      </c>
      <c r="I317" s="61" t="s">
        <v>2467</v>
      </c>
      <c r="J317" t="s">
        <v>111</v>
      </c>
    </row>
    <row r="318" spans="1:10">
      <c r="A318" t="s">
        <v>2545</v>
      </c>
      <c r="B318" s="282">
        <v>17</v>
      </c>
      <c r="C318">
        <f t="shared" si="39"/>
        <v>221</v>
      </c>
      <c r="D318" s="61" t="s">
        <v>2471</v>
      </c>
      <c r="E318" s="61" t="s">
        <v>2467</v>
      </c>
      <c r="F318" t="s">
        <v>131</v>
      </c>
      <c r="G318" s="61" t="s">
        <v>2467</v>
      </c>
      <c r="H318" t="s">
        <v>395</v>
      </c>
      <c r="I318" s="61" t="s">
        <v>2467</v>
      </c>
      <c r="J318" t="s">
        <v>183</v>
      </c>
    </row>
    <row r="319" spans="1:10">
      <c r="A319" t="s">
        <v>2545</v>
      </c>
      <c r="B319" s="282">
        <v>17</v>
      </c>
      <c r="C319">
        <f t="shared" si="39"/>
        <v>238</v>
      </c>
      <c r="D319" s="61" t="s">
        <v>2471</v>
      </c>
      <c r="E319" s="61" t="s">
        <v>2467</v>
      </c>
      <c r="F319" t="s">
        <v>312</v>
      </c>
      <c r="G319" s="61" t="s">
        <v>2467</v>
      </c>
      <c r="H319" t="s">
        <v>131</v>
      </c>
      <c r="I319" s="61" t="s">
        <v>2467</v>
      </c>
      <c r="J319" t="s">
        <v>111</v>
      </c>
    </row>
    <row r="320" spans="1:10">
      <c r="A320" t="s">
        <v>2545</v>
      </c>
      <c r="B320" s="282">
        <v>10</v>
      </c>
      <c r="C320">
        <f t="shared" si="39"/>
        <v>248</v>
      </c>
      <c r="D320" s="61" t="s">
        <v>2472</v>
      </c>
      <c r="E320" s="61" t="s">
        <v>2496</v>
      </c>
      <c r="F320" t="s">
        <v>443</v>
      </c>
      <c r="H320" t="s">
        <v>2654</v>
      </c>
      <c r="J320" t="s">
        <v>2654</v>
      </c>
    </row>
    <row r="321" spans="1:10">
      <c r="A321" t="s">
        <v>2545</v>
      </c>
      <c r="B321" s="282">
        <v>8</v>
      </c>
      <c r="C321">
        <f t="shared" si="39"/>
        <v>256</v>
      </c>
      <c r="D321" s="61" t="s">
        <v>2473</v>
      </c>
      <c r="E321" s="61" t="s">
        <v>2467</v>
      </c>
      <c r="F321" t="s">
        <v>312</v>
      </c>
      <c r="G321" s="61" t="s">
        <v>2467</v>
      </c>
      <c r="H321" t="s">
        <v>131</v>
      </c>
      <c r="I321" s="61" t="s">
        <v>2467</v>
      </c>
      <c r="J321" t="s">
        <v>111</v>
      </c>
    </row>
    <row r="322" spans="1:10">
      <c r="A322" t="s">
        <v>2546</v>
      </c>
      <c r="B322" s="282">
        <v>68</v>
      </c>
      <c r="C322">
        <v>68</v>
      </c>
      <c r="D322" s="61" t="s">
        <v>2469</v>
      </c>
      <c r="E322" s="61" t="s">
        <v>2467</v>
      </c>
      <c r="F322" t="s">
        <v>668</v>
      </c>
      <c r="G322" s="61" t="s">
        <v>2467</v>
      </c>
      <c r="H322" t="s">
        <v>161</v>
      </c>
      <c r="I322" s="61" t="s">
        <v>2467</v>
      </c>
      <c r="J322" s="279" t="s">
        <v>214</v>
      </c>
    </row>
    <row r="323" spans="1:10">
      <c r="A323" t="s">
        <v>2546</v>
      </c>
      <c r="B323" s="282">
        <v>68</v>
      </c>
      <c r="C323">
        <f t="shared" ref="C323:C329" si="40">C322+B323</f>
        <v>136</v>
      </c>
      <c r="D323" s="61" t="s">
        <v>2469</v>
      </c>
      <c r="E323" s="61" t="s">
        <v>2467</v>
      </c>
      <c r="F323" t="s">
        <v>312</v>
      </c>
      <c r="G323" s="61" t="s">
        <v>2467</v>
      </c>
      <c r="H323" t="s">
        <v>131</v>
      </c>
      <c r="I323" s="61" t="s">
        <v>2467</v>
      </c>
      <c r="J323" t="s">
        <v>111</v>
      </c>
    </row>
    <row r="324" spans="1:10">
      <c r="A324" t="s">
        <v>2546</v>
      </c>
      <c r="B324" s="282">
        <v>34</v>
      </c>
      <c r="C324">
        <f t="shared" si="40"/>
        <v>170</v>
      </c>
      <c r="D324" s="61" t="s">
        <v>2470</v>
      </c>
      <c r="E324" s="61" t="s">
        <v>2467</v>
      </c>
      <c r="F324" t="s">
        <v>668</v>
      </c>
      <c r="G324" s="61" t="s">
        <v>2467</v>
      </c>
      <c r="H324" t="s">
        <v>161</v>
      </c>
      <c r="I324" s="61" t="s">
        <v>2467</v>
      </c>
      <c r="J324" s="279" t="s">
        <v>214</v>
      </c>
    </row>
    <row r="325" spans="1:10">
      <c r="A325" t="s">
        <v>2546</v>
      </c>
      <c r="B325" s="282">
        <v>34</v>
      </c>
      <c r="C325">
        <f t="shared" si="40"/>
        <v>204</v>
      </c>
      <c r="D325" s="61" t="s">
        <v>2470</v>
      </c>
      <c r="E325" s="61" t="s">
        <v>2467</v>
      </c>
      <c r="F325" t="s">
        <v>312</v>
      </c>
      <c r="G325" s="61" t="s">
        <v>2467</v>
      </c>
      <c r="H325" t="s">
        <v>131</v>
      </c>
      <c r="I325" s="61" t="s">
        <v>2467</v>
      </c>
      <c r="J325" t="s">
        <v>111</v>
      </c>
    </row>
    <row r="326" spans="1:10">
      <c r="A326" t="s">
        <v>2546</v>
      </c>
      <c r="B326" s="282">
        <v>17</v>
      </c>
      <c r="C326">
        <f t="shared" si="40"/>
        <v>221</v>
      </c>
      <c r="D326" s="61" t="s">
        <v>2471</v>
      </c>
      <c r="E326" s="61" t="s">
        <v>2467</v>
      </c>
      <c r="F326" t="s">
        <v>131</v>
      </c>
      <c r="G326" s="61" t="s">
        <v>2467</v>
      </c>
      <c r="H326" t="s">
        <v>395</v>
      </c>
      <c r="I326" s="61" t="s">
        <v>2467</v>
      </c>
      <c r="J326" t="s">
        <v>183</v>
      </c>
    </row>
    <row r="327" spans="1:10">
      <c r="A327" t="s">
        <v>2546</v>
      </c>
      <c r="B327" s="282">
        <v>17</v>
      </c>
      <c r="C327">
        <f t="shared" si="40"/>
        <v>238</v>
      </c>
      <c r="D327" s="61" t="s">
        <v>2471</v>
      </c>
      <c r="E327" s="61" t="s">
        <v>2467</v>
      </c>
      <c r="F327" t="s">
        <v>312</v>
      </c>
      <c r="G327" s="61" t="s">
        <v>2467</v>
      </c>
      <c r="H327" t="s">
        <v>131</v>
      </c>
      <c r="I327" s="61" t="s">
        <v>2467</v>
      </c>
      <c r="J327" t="s">
        <v>111</v>
      </c>
    </row>
    <row r="328" spans="1:10">
      <c r="A328" t="s">
        <v>2546</v>
      </c>
      <c r="B328" s="282">
        <v>10</v>
      </c>
      <c r="C328">
        <f t="shared" si="40"/>
        <v>248</v>
      </c>
      <c r="D328" s="61" t="s">
        <v>2472</v>
      </c>
      <c r="E328" s="61" t="s">
        <v>2467</v>
      </c>
      <c r="F328" t="s">
        <v>131</v>
      </c>
      <c r="G328" s="61" t="s">
        <v>2467</v>
      </c>
      <c r="H328" t="s">
        <v>395</v>
      </c>
      <c r="I328" s="61" t="s">
        <v>2467</v>
      </c>
      <c r="J328" t="s">
        <v>183</v>
      </c>
    </row>
    <row r="329" spans="1:10">
      <c r="A329" t="s">
        <v>2546</v>
      </c>
      <c r="B329" s="282">
        <v>8</v>
      </c>
      <c r="C329">
        <f t="shared" si="40"/>
        <v>256</v>
      </c>
      <c r="D329" s="61" t="s">
        <v>2473</v>
      </c>
      <c r="E329" s="61" t="s">
        <v>2467</v>
      </c>
      <c r="F329" t="s">
        <v>312</v>
      </c>
      <c r="G329" s="61" t="s">
        <v>2467</v>
      </c>
      <c r="H329" t="s">
        <v>131</v>
      </c>
      <c r="I329" s="61" t="s">
        <v>2467</v>
      </c>
      <c r="J329" t="s">
        <v>111</v>
      </c>
    </row>
    <row r="330" spans="1:10">
      <c r="A330" t="s">
        <v>2547</v>
      </c>
      <c r="B330" s="282">
        <v>68</v>
      </c>
      <c r="C330">
        <v>68</v>
      </c>
      <c r="D330" s="61" t="s">
        <v>2469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2547</v>
      </c>
      <c r="B331" s="282">
        <v>68</v>
      </c>
      <c r="C331">
        <f t="shared" ref="C331:C337" si="41">C330+B331</f>
        <v>136</v>
      </c>
      <c r="D331" s="61" t="s">
        <v>2469</v>
      </c>
      <c r="E331" s="61" t="s">
        <v>9</v>
      </c>
      <c r="F331" t="s">
        <v>300</v>
      </c>
      <c r="G331" s="61" t="s">
        <v>9</v>
      </c>
      <c r="H331" t="s">
        <v>668</v>
      </c>
      <c r="I331" s="61" t="s">
        <v>9</v>
      </c>
      <c r="J331" t="s">
        <v>367</v>
      </c>
    </row>
    <row r="332" spans="1:10">
      <c r="A332" t="s">
        <v>2547</v>
      </c>
      <c r="B332" s="282">
        <v>34</v>
      </c>
      <c r="C332">
        <f t="shared" si="41"/>
        <v>170</v>
      </c>
      <c r="D332" s="61" t="s">
        <v>2470</v>
      </c>
      <c r="E332" s="61" t="s">
        <v>2487</v>
      </c>
      <c r="F332" t="s">
        <v>300</v>
      </c>
      <c r="H332" t="s">
        <v>2654</v>
      </c>
      <c r="J332" t="s">
        <v>2654</v>
      </c>
    </row>
    <row r="333" spans="1:10">
      <c r="A333" t="s">
        <v>2547</v>
      </c>
      <c r="B333" s="282">
        <v>34</v>
      </c>
      <c r="C333">
        <f t="shared" si="41"/>
        <v>204</v>
      </c>
      <c r="D333" s="61" t="s">
        <v>2470</v>
      </c>
      <c r="E333" s="61" t="s">
        <v>9</v>
      </c>
      <c r="F333" t="s">
        <v>679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2547</v>
      </c>
      <c r="B334" s="282">
        <v>17</v>
      </c>
      <c r="C334">
        <f t="shared" si="41"/>
        <v>221</v>
      </c>
      <c r="D334" s="61" t="s">
        <v>2471</v>
      </c>
      <c r="E334" s="61" t="s">
        <v>2487</v>
      </c>
      <c r="F334" t="s">
        <v>300</v>
      </c>
      <c r="H334" t="s">
        <v>2654</v>
      </c>
      <c r="J334" t="s">
        <v>2654</v>
      </c>
    </row>
    <row r="335" spans="1:10">
      <c r="A335" t="s">
        <v>2547</v>
      </c>
      <c r="B335" s="282">
        <v>17</v>
      </c>
      <c r="C335">
        <f t="shared" si="41"/>
        <v>238</v>
      </c>
      <c r="D335" s="61" t="s">
        <v>2471</v>
      </c>
      <c r="E335" s="61" t="s">
        <v>2467</v>
      </c>
      <c r="F335" t="s">
        <v>511</v>
      </c>
      <c r="G335" s="61" t="s">
        <v>2467</v>
      </c>
      <c r="H335" t="s">
        <v>56</v>
      </c>
      <c r="J335" t="s">
        <v>2654</v>
      </c>
    </row>
    <row r="336" spans="1:10">
      <c r="A336" t="s">
        <v>2547</v>
      </c>
      <c r="B336" s="282">
        <v>10</v>
      </c>
      <c r="C336">
        <f t="shared" si="41"/>
        <v>248</v>
      </c>
      <c r="D336" s="61" t="s">
        <v>2472</v>
      </c>
      <c r="E336" s="61" t="s">
        <v>2487</v>
      </c>
      <c r="F336" t="s">
        <v>300</v>
      </c>
      <c r="H336" t="s">
        <v>2654</v>
      </c>
      <c r="J336" t="s">
        <v>2654</v>
      </c>
    </row>
    <row r="337" spans="1:10">
      <c r="A337" t="s">
        <v>2547</v>
      </c>
      <c r="B337" s="282">
        <v>8</v>
      </c>
      <c r="C337">
        <f t="shared" si="41"/>
        <v>256</v>
      </c>
      <c r="D337" s="61" t="s">
        <v>2473</v>
      </c>
      <c r="E337" s="61" t="s">
        <v>2496</v>
      </c>
      <c r="F337" t="s">
        <v>131</v>
      </c>
      <c r="H337" t="s">
        <v>2654</v>
      </c>
      <c r="J337" t="s">
        <v>2654</v>
      </c>
    </row>
    <row r="338" spans="1:10">
      <c r="A338" t="s">
        <v>2548</v>
      </c>
      <c r="B338" s="282">
        <v>68</v>
      </c>
      <c r="C338">
        <v>68</v>
      </c>
      <c r="D338" s="61" t="s">
        <v>2469</v>
      </c>
      <c r="E338" s="61" t="s">
        <v>9</v>
      </c>
      <c r="F338" t="s">
        <v>300</v>
      </c>
      <c r="G338" s="61" t="s">
        <v>9</v>
      </c>
      <c r="H338" t="s">
        <v>668</v>
      </c>
      <c r="I338" s="61" t="s">
        <v>9</v>
      </c>
      <c r="J338" t="s">
        <v>367</v>
      </c>
    </row>
    <row r="339" spans="1:10">
      <c r="A339" t="s">
        <v>2548</v>
      </c>
      <c r="B339" s="282">
        <v>68</v>
      </c>
      <c r="C339">
        <f t="shared" ref="C339:C345" si="42">C338+B339</f>
        <v>136</v>
      </c>
      <c r="D339" s="61" t="s">
        <v>2469</v>
      </c>
      <c r="E339" s="61" t="s">
        <v>9</v>
      </c>
      <c r="F339" t="s">
        <v>679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2548</v>
      </c>
      <c r="B340" s="282">
        <v>34</v>
      </c>
      <c r="C340">
        <f t="shared" si="42"/>
        <v>170</v>
      </c>
      <c r="D340" s="61" t="s">
        <v>2470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2548</v>
      </c>
      <c r="B341" s="282">
        <v>34</v>
      </c>
      <c r="C341">
        <f t="shared" si="42"/>
        <v>204</v>
      </c>
      <c r="D341" s="61" t="s">
        <v>2470</v>
      </c>
      <c r="E341" s="61" t="s">
        <v>2467</v>
      </c>
      <c r="F341" t="s">
        <v>511</v>
      </c>
      <c r="G341" s="61" t="s">
        <v>2467</v>
      </c>
      <c r="H341" t="s">
        <v>56</v>
      </c>
      <c r="J341" t="s">
        <v>2654</v>
      </c>
    </row>
    <row r="342" spans="1:10">
      <c r="A342" t="s">
        <v>2548</v>
      </c>
      <c r="B342" s="282">
        <v>17</v>
      </c>
      <c r="C342">
        <f t="shared" si="42"/>
        <v>221</v>
      </c>
      <c r="D342" s="61" t="s">
        <v>2471</v>
      </c>
      <c r="E342" s="61" t="s">
        <v>2487</v>
      </c>
      <c r="F342" t="s">
        <v>300</v>
      </c>
      <c r="H342" t="s">
        <v>2654</v>
      </c>
      <c r="J342" t="s">
        <v>2654</v>
      </c>
    </row>
    <row r="343" spans="1:10">
      <c r="A343" t="s">
        <v>2548</v>
      </c>
      <c r="B343" s="282">
        <v>17</v>
      </c>
      <c r="C343">
        <f t="shared" si="42"/>
        <v>238</v>
      </c>
      <c r="D343" s="61" t="s">
        <v>2471</v>
      </c>
      <c r="E343" s="61" t="s">
        <v>2467</v>
      </c>
      <c r="F343" t="s">
        <v>312</v>
      </c>
      <c r="G343" s="61" t="s">
        <v>2467</v>
      </c>
      <c r="H343" t="s">
        <v>111</v>
      </c>
      <c r="J343" t="s">
        <v>2654</v>
      </c>
    </row>
    <row r="344" spans="1:10">
      <c r="A344" t="s">
        <v>2548</v>
      </c>
      <c r="B344" s="282">
        <v>10</v>
      </c>
      <c r="C344">
        <f t="shared" si="42"/>
        <v>248</v>
      </c>
      <c r="D344" s="61" t="s">
        <v>2472</v>
      </c>
      <c r="E344" s="61" t="s">
        <v>2487</v>
      </c>
      <c r="F344" t="s">
        <v>300</v>
      </c>
      <c r="H344" t="s">
        <v>2654</v>
      </c>
      <c r="J344" t="s">
        <v>2654</v>
      </c>
    </row>
    <row r="345" spans="1:10">
      <c r="A345" t="s">
        <v>2548</v>
      </c>
      <c r="B345" s="282">
        <v>8</v>
      </c>
      <c r="C345">
        <f t="shared" si="42"/>
        <v>256</v>
      </c>
      <c r="D345" s="61" t="s">
        <v>2473</v>
      </c>
      <c r="E345" s="61" t="s">
        <v>2496</v>
      </c>
      <c r="F345" t="s">
        <v>131</v>
      </c>
      <c r="H345" t="s">
        <v>2654</v>
      </c>
      <c r="J345" t="s">
        <v>2654</v>
      </c>
    </row>
    <row r="346" spans="1:10">
      <c r="A346" t="s">
        <v>2549</v>
      </c>
      <c r="B346" s="282">
        <v>68</v>
      </c>
      <c r="C346">
        <v>68</v>
      </c>
      <c r="D346" s="61" t="s">
        <v>2469</v>
      </c>
      <c r="E346" s="61" t="s">
        <v>2467</v>
      </c>
      <c r="F346" t="s">
        <v>511</v>
      </c>
      <c r="G346" s="61" t="s">
        <v>2467</v>
      </c>
      <c r="H346" t="s">
        <v>56</v>
      </c>
      <c r="J346" t="s">
        <v>2654</v>
      </c>
    </row>
    <row r="347" spans="1:10">
      <c r="A347" t="s">
        <v>2549</v>
      </c>
      <c r="B347" s="282">
        <v>68</v>
      </c>
      <c r="C347">
        <f t="shared" ref="C347:C353" si="43">C346+B347</f>
        <v>136</v>
      </c>
      <c r="D347" s="61" t="s">
        <v>2469</v>
      </c>
      <c r="E347" s="61" t="s">
        <v>2467</v>
      </c>
      <c r="F347" t="s">
        <v>668</v>
      </c>
      <c r="G347" s="61" t="s">
        <v>2467</v>
      </c>
      <c r="H347" t="s">
        <v>161</v>
      </c>
      <c r="I347" s="61"/>
      <c r="J347" t="s">
        <v>2654</v>
      </c>
    </row>
    <row r="348" spans="1:10">
      <c r="A348" t="s">
        <v>2549</v>
      </c>
      <c r="B348" s="282">
        <v>34</v>
      </c>
      <c r="C348">
        <f t="shared" si="43"/>
        <v>170</v>
      </c>
      <c r="D348" s="61" t="s">
        <v>2470</v>
      </c>
      <c r="E348" s="61" t="s">
        <v>9</v>
      </c>
      <c r="F348" t="s">
        <v>679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2549</v>
      </c>
      <c r="B349" s="282">
        <v>34</v>
      </c>
      <c r="C349">
        <f t="shared" si="43"/>
        <v>204</v>
      </c>
      <c r="D349" s="61" t="s">
        <v>2470</v>
      </c>
      <c r="E349" s="61" t="s">
        <v>2467</v>
      </c>
      <c r="F349" t="s">
        <v>312</v>
      </c>
      <c r="G349" s="61" t="s">
        <v>2467</v>
      </c>
      <c r="H349" t="s">
        <v>111</v>
      </c>
      <c r="J349" t="s">
        <v>2654</v>
      </c>
    </row>
    <row r="350" spans="1:10">
      <c r="A350" t="s">
        <v>2549</v>
      </c>
      <c r="B350" s="282">
        <v>17</v>
      </c>
      <c r="C350">
        <f t="shared" si="43"/>
        <v>221</v>
      </c>
      <c r="D350" s="61" t="s">
        <v>2471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2549</v>
      </c>
      <c r="B351" s="282">
        <v>17</v>
      </c>
      <c r="C351">
        <f t="shared" si="43"/>
        <v>238</v>
      </c>
      <c r="D351" s="61" t="s">
        <v>2471</v>
      </c>
      <c r="E351" s="61" t="s">
        <v>2496</v>
      </c>
      <c r="F351" t="s">
        <v>131</v>
      </c>
      <c r="H351" t="s">
        <v>2654</v>
      </c>
      <c r="J351" t="s">
        <v>2654</v>
      </c>
    </row>
    <row r="352" spans="1:10">
      <c r="A352" t="s">
        <v>2549</v>
      </c>
      <c r="B352" s="282">
        <v>10</v>
      </c>
      <c r="C352">
        <f t="shared" si="43"/>
        <v>248</v>
      </c>
      <c r="D352" s="61" t="s">
        <v>2472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2549</v>
      </c>
      <c r="B353" s="282">
        <v>8</v>
      </c>
      <c r="C353">
        <f t="shared" si="43"/>
        <v>256</v>
      </c>
      <c r="D353" s="61" t="s">
        <v>2473</v>
      </c>
      <c r="E353" s="61" t="s">
        <v>2496</v>
      </c>
      <c r="F353" t="s">
        <v>131</v>
      </c>
      <c r="H353" t="s">
        <v>2654</v>
      </c>
      <c r="J353" t="s">
        <v>2654</v>
      </c>
    </row>
    <row r="354" spans="1:10">
      <c r="A354" t="s">
        <v>2550</v>
      </c>
      <c r="B354" s="282">
        <v>68</v>
      </c>
      <c r="C354">
        <v>68</v>
      </c>
      <c r="D354" s="61" t="s">
        <v>2469</v>
      </c>
      <c r="E354" s="61" t="s">
        <v>2467</v>
      </c>
      <c r="F354" t="s">
        <v>668</v>
      </c>
      <c r="G354" s="61" t="s">
        <v>2467</v>
      </c>
      <c r="H354" t="s">
        <v>161</v>
      </c>
      <c r="I354" s="61"/>
      <c r="J354" t="s">
        <v>2654</v>
      </c>
    </row>
    <row r="355" spans="1:10">
      <c r="A355" t="s">
        <v>2550</v>
      </c>
      <c r="B355" s="282">
        <v>68</v>
      </c>
      <c r="C355">
        <f t="shared" ref="C355:C361" si="44">C354+B355</f>
        <v>136</v>
      </c>
      <c r="D355" s="61" t="s">
        <v>2469</v>
      </c>
      <c r="E355" s="61" t="s">
        <v>2467</v>
      </c>
      <c r="F355" t="s">
        <v>312</v>
      </c>
      <c r="G355" s="61" t="s">
        <v>2467</v>
      </c>
      <c r="H355" t="s">
        <v>111</v>
      </c>
      <c r="J355" t="s">
        <v>2654</v>
      </c>
    </row>
    <row r="356" spans="1:10">
      <c r="A356" t="s">
        <v>2550</v>
      </c>
      <c r="B356" s="282">
        <v>34</v>
      </c>
      <c r="C356">
        <f t="shared" si="44"/>
        <v>170</v>
      </c>
      <c r="D356" s="61" t="s">
        <v>2470</v>
      </c>
      <c r="E356" s="61" t="s">
        <v>2467</v>
      </c>
      <c r="F356" t="s">
        <v>511</v>
      </c>
      <c r="G356" s="61" t="s">
        <v>2467</v>
      </c>
      <c r="H356" t="s">
        <v>56</v>
      </c>
      <c r="J356" t="s">
        <v>2654</v>
      </c>
    </row>
    <row r="357" spans="1:10">
      <c r="A357" t="s">
        <v>2550</v>
      </c>
      <c r="B357" s="282">
        <v>34</v>
      </c>
      <c r="C357">
        <f t="shared" si="44"/>
        <v>204</v>
      </c>
      <c r="D357" s="61" t="s">
        <v>2470</v>
      </c>
      <c r="E357" s="61" t="s">
        <v>2496</v>
      </c>
      <c r="F357" t="s">
        <v>131</v>
      </c>
      <c r="H357" t="s">
        <v>2654</v>
      </c>
      <c r="J357" t="s">
        <v>2654</v>
      </c>
    </row>
    <row r="358" spans="1:10">
      <c r="A358" t="s">
        <v>2550</v>
      </c>
      <c r="B358" s="282">
        <v>17</v>
      </c>
      <c r="C358">
        <f t="shared" si="44"/>
        <v>221</v>
      </c>
      <c r="D358" s="61" t="s">
        <v>2471</v>
      </c>
      <c r="E358" s="61" t="s">
        <v>2467</v>
      </c>
      <c r="F358" t="s">
        <v>511</v>
      </c>
      <c r="G358" s="61" t="s">
        <v>2467</v>
      </c>
      <c r="H358" t="s">
        <v>56</v>
      </c>
      <c r="J358" t="s">
        <v>2654</v>
      </c>
    </row>
    <row r="359" spans="1:10">
      <c r="A359" t="s">
        <v>2550</v>
      </c>
      <c r="B359" s="282">
        <v>17</v>
      </c>
      <c r="C359">
        <f t="shared" si="44"/>
        <v>238</v>
      </c>
      <c r="D359" s="61" t="s">
        <v>2471</v>
      </c>
      <c r="E359" s="61" t="s">
        <v>2496</v>
      </c>
      <c r="F359" t="s">
        <v>131</v>
      </c>
      <c r="H359" t="s">
        <v>2654</v>
      </c>
      <c r="J359" t="s">
        <v>2654</v>
      </c>
    </row>
    <row r="360" spans="1:10">
      <c r="A360" t="s">
        <v>2550</v>
      </c>
      <c r="B360" s="282">
        <v>10</v>
      </c>
      <c r="C360">
        <f t="shared" si="44"/>
        <v>248</v>
      </c>
      <c r="D360" s="61" t="s">
        <v>2472</v>
      </c>
      <c r="E360" s="61" t="s">
        <v>9</v>
      </c>
      <c r="F360" t="s">
        <v>679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2550</v>
      </c>
      <c r="B361" s="282">
        <v>8</v>
      </c>
      <c r="C361">
        <f t="shared" si="44"/>
        <v>256</v>
      </c>
      <c r="D361" s="61" t="s">
        <v>2473</v>
      </c>
      <c r="E361" s="61" t="s">
        <v>2496</v>
      </c>
      <c r="F361" t="s">
        <v>131</v>
      </c>
      <c r="H361" t="s">
        <v>2654</v>
      </c>
      <c r="J361" t="s">
        <v>2654</v>
      </c>
    </row>
    <row r="362" spans="1:10">
      <c r="A362" t="s">
        <v>2551</v>
      </c>
      <c r="B362" s="282">
        <v>68</v>
      </c>
      <c r="C362">
        <v>68</v>
      </c>
      <c r="D362" s="61" t="s">
        <v>2469</v>
      </c>
      <c r="E362" s="61" t="s">
        <v>2467</v>
      </c>
      <c r="F362" t="s">
        <v>312</v>
      </c>
      <c r="G362" s="61" t="s">
        <v>2467</v>
      </c>
      <c r="H362" t="s">
        <v>111</v>
      </c>
      <c r="J362" t="s">
        <v>2654</v>
      </c>
    </row>
    <row r="363" spans="1:10">
      <c r="A363" t="s">
        <v>2551</v>
      </c>
      <c r="B363" s="282">
        <v>68</v>
      </c>
      <c r="C363">
        <f t="shared" ref="C363:C369" si="45">C362+B363</f>
        <v>136</v>
      </c>
      <c r="D363" s="61" t="s">
        <v>2469</v>
      </c>
      <c r="E363" s="61" t="s">
        <v>2496</v>
      </c>
      <c r="F363" t="s">
        <v>131</v>
      </c>
      <c r="H363" t="s">
        <v>2654</v>
      </c>
      <c r="J363" t="s">
        <v>2654</v>
      </c>
    </row>
    <row r="364" spans="1:10">
      <c r="A364" t="s">
        <v>2551</v>
      </c>
      <c r="B364" s="282">
        <v>34</v>
      </c>
      <c r="C364">
        <f t="shared" si="45"/>
        <v>170</v>
      </c>
      <c r="D364" s="61" t="s">
        <v>2470</v>
      </c>
      <c r="E364" s="61" t="s">
        <v>2467</v>
      </c>
      <c r="F364" t="s">
        <v>668</v>
      </c>
      <c r="G364" s="61" t="s">
        <v>2467</v>
      </c>
      <c r="H364" t="s">
        <v>161</v>
      </c>
      <c r="I364" s="61"/>
      <c r="J364" t="s">
        <v>2654</v>
      </c>
    </row>
    <row r="365" spans="1:10">
      <c r="A365" t="s">
        <v>2551</v>
      </c>
      <c r="B365" s="282">
        <v>34</v>
      </c>
      <c r="C365">
        <f t="shared" si="45"/>
        <v>204</v>
      </c>
      <c r="D365" s="61" t="s">
        <v>2470</v>
      </c>
      <c r="E365" s="61" t="s">
        <v>2496</v>
      </c>
      <c r="F365" t="s">
        <v>131</v>
      </c>
      <c r="H365" t="s">
        <v>2654</v>
      </c>
      <c r="J365" t="s">
        <v>2654</v>
      </c>
    </row>
    <row r="366" spans="1:10">
      <c r="A366" t="s">
        <v>2551</v>
      </c>
      <c r="B366" s="282">
        <v>17</v>
      </c>
      <c r="C366">
        <f t="shared" si="45"/>
        <v>221</v>
      </c>
      <c r="D366" s="61" t="s">
        <v>2471</v>
      </c>
      <c r="E366" s="61" t="s">
        <v>2467</v>
      </c>
      <c r="F366" t="s">
        <v>668</v>
      </c>
      <c r="G366" s="61" t="s">
        <v>2467</v>
      </c>
      <c r="H366" t="s">
        <v>161</v>
      </c>
      <c r="I366" s="61"/>
      <c r="J366" t="s">
        <v>2654</v>
      </c>
    </row>
    <row r="367" spans="1:10">
      <c r="A367" t="s">
        <v>2551</v>
      </c>
      <c r="B367" s="282">
        <v>17</v>
      </c>
      <c r="C367">
        <f t="shared" si="45"/>
        <v>238</v>
      </c>
      <c r="D367" s="61" t="s">
        <v>2471</v>
      </c>
      <c r="E367" s="61" t="s">
        <v>2496</v>
      </c>
      <c r="F367" t="s">
        <v>131</v>
      </c>
      <c r="H367" t="s">
        <v>2654</v>
      </c>
      <c r="J367" t="s">
        <v>2654</v>
      </c>
    </row>
    <row r="368" spans="1:10">
      <c r="A368" t="s">
        <v>2551</v>
      </c>
      <c r="B368" s="282">
        <v>10</v>
      </c>
      <c r="C368">
        <f t="shared" si="45"/>
        <v>248</v>
      </c>
      <c r="D368" s="61" t="s">
        <v>2472</v>
      </c>
      <c r="E368" s="61" t="s">
        <v>2467</v>
      </c>
      <c r="F368" t="s">
        <v>511</v>
      </c>
      <c r="G368" s="61" t="s">
        <v>2467</v>
      </c>
      <c r="H368" t="s">
        <v>56</v>
      </c>
      <c r="J368" t="s">
        <v>2654</v>
      </c>
    </row>
    <row r="369" spans="1:10">
      <c r="A369" t="s">
        <v>2551</v>
      </c>
      <c r="B369" s="282">
        <v>8</v>
      </c>
      <c r="C369">
        <f t="shared" si="45"/>
        <v>256</v>
      </c>
      <c r="D369" s="61" t="s">
        <v>2473</v>
      </c>
      <c r="E369" s="61" t="s">
        <v>2496</v>
      </c>
      <c r="F369" t="s">
        <v>131</v>
      </c>
      <c r="H369" t="s">
        <v>2654</v>
      </c>
      <c r="J369" t="s">
        <v>2654</v>
      </c>
    </row>
    <row r="370" spans="1:10">
      <c r="A370" t="s">
        <v>2552</v>
      </c>
      <c r="B370" s="282">
        <v>68</v>
      </c>
      <c r="C370">
        <v>68</v>
      </c>
      <c r="D370" s="61" t="s">
        <v>2469</v>
      </c>
      <c r="E370" s="61" t="s">
        <v>2496</v>
      </c>
      <c r="F370" t="s">
        <v>111</v>
      </c>
      <c r="H370" t="s">
        <v>2654</v>
      </c>
      <c r="J370" t="s">
        <v>2654</v>
      </c>
    </row>
    <row r="371" spans="1:10">
      <c r="A371" t="s">
        <v>2552</v>
      </c>
      <c r="B371" s="282">
        <v>68</v>
      </c>
      <c r="C371">
        <f t="shared" ref="C371:C377" si="46">C370+B371</f>
        <v>136</v>
      </c>
      <c r="D371" s="61" t="s">
        <v>2469</v>
      </c>
      <c r="E371" s="61" t="s">
        <v>2474</v>
      </c>
      <c r="F371" t="s">
        <v>679</v>
      </c>
      <c r="G371" s="61" t="s">
        <v>2505</v>
      </c>
      <c r="H371" t="s">
        <v>347</v>
      </c>
      <c r="I371" s="61"/>
      <c r="J371" t="s">
        <v>2654</v>
      </c>
    </row>
    <row r="372" spans="1:10">
      <c r="A372" t="s">
        <v>2552</v>
      </c>
      <c r="B372" s="282">
        <v>34</v>
      </c>
      <c r="C372">
        <f t="shared" si="46"/>
        <v>170</v>
      </c>
      <c r="D372" s="61" t="s">
        <v>2470</v>
      </c>
      <c r="E372" s="61" t="s">
        <v>2474</v>
      </c>
      <c r="F372" t="s">
        <v>679</v>
      </c>
      <c r="G372" s="61" t="s">
        <v>2505</v>
      </c>
      <c r="H372" t="s">
        <v>347</v>
      </c>
      <c r="I372" s="61"/>
      <c r="J372" t="s">
        <v>2654</v>
      </c>
    </row>
    <row r="373" spans="1:10">
      <c r="A373" t="s">
        <v>2552</v>
      </c>
      <c r="B373" s="282">
        <v>34</v>
      </c>
      <c r="C373">
        <f t="shared" si="46"/>
        <v>204</v>
      </c>
      <c r="D373" s="61" t="s">
        <v>2470</v>
      </c>
      <c r="E373" s="61" t="s">
        <v>2505</v>
      </c>
      <c r="F373" t="s">
        <v>300</v>
      </c>
      <c r="G373" s="61" t="s">
        <v>2474</v>
      </c>
      <c r="H373" t="s">
        <v>367</v>
      </c>
      <c r="J373" t="s">
        <v>2654</v>
      </c>
    </row>
    <row r="374" spans="1:10">
      <c r="A374" t="s">
        <v>2552</v>
      </c>
      <c r="B374" s="282">
        <v>17</v>
      </c>
      <c r="C374">
        <f t="shared" si="46"/>
        <v>221</v>
      </c>
      <c r="D374" s="61" t="s">
        <v>2471</v>
      </c>
      <c r="E374" s="61" t="s">
        <v>2496</v>
      </c>
      <c r="F374" t="s">
        <v>111</v>
      </c>
      <c r="H374" t="s">
        <v>2654</v>
      </c>
      <c r="J374" t="s">
        <v>2654</v>
      </c>
    </row>
    <row r="375" spans="1:10">
      <c r="A375" t="s">
        <v>2552</v>
      </c>
      <c r="B375" s="282">
        <v>17</v>
      </c>
      <c r="C375">
        <f t="shared" si="46"/>
        <v>238</v>
      </c>
      <c r="D375" s="61" t="s">
        <v>2471</v>
      </c>
      <c r="E375" s="61" t="s">
        <v>2505</v>
      </c>
      <c r="F375" t="s">
        <v>300</v>
      </c>
      <c r="G375" s="61" t="s">
        <v>2474</v>
      </c>
      <c r="H375" t="s">
        <v>367</v>
      </c>
      <c r="J375" t="s">
        <v>2654</v>
      </c>
    </row>
    <row r="376" spans="1:10">
      <c r="A376" t="s">
        <v>2552</v>
      </c>
      <c r="B376" s="282">
        <v>10</v>
      </c>
      <c r="C376">
        <f t="shared" si="46"/>
        <v>248</v>
      </c>
      <c r="D376" s="61" t="s">
        <v>2472</v>
      </c>
      <c r="E376" s="61" t="s">
        <v>2496</v>
      </c>
      <c r="F376" t="s">
        <v>111</v>
      </c>
      <c r="H376" t="s">
        <v>2654</v>
      </c>
      <c r="J376" t="s">
        <v>2654</v>
      </c>
    </row>
    <row r="377" spans="1:10">
      <c r="A377" t="s">
        <v>2552</v>
      </c>
      <c r="B377" s="282">
        <v>8</v>
      </c>
      <c r="C377">
        <f t="shared" si="46"/>
        <v>256</v>
      </c>
      <c r="D377" s="61" t="s">
        <v>2473</v>
      </c>
      <c r="E377" s="61" t="s">
        <v>2500</v>
      </c>
      <c r="F377" t="s">
        <v>161</v>
      </c>
      <c r="G377" s="61" t="s">
        <v>2474</v>
      </c>
      <c r="H377" t="s">
        <v>443</v>
      </c>
      <c r="I377" s="61" t="s">
        <v>2474</v>
      </c>
      <c r="J377" t="s">
        <v>381</v>
      </c>
    </row>
    <row r="378" spans="1:10">
      <c r="A378" t="s">
        <v>2553</v>
      </c>
      <c r="B378" s="282">
        <v>68</v>
      </c>
      <c r="C378">
        <v>68</v>
      </c>
      <c r="D378" s="61" t="s">
        <v>2469</v>
      </c>
      <c r="E378" s="61" t="s">
        <v>2474</v>
      </c>
      <c r="F378" t="s">
        <v>679</v>
      </c>
      <c r="G378" s="61" t="s">
        <v>2505</v>
      </c>
      <c r="H378" t="s">
        <v>351</v>
      </c>
      <c r="I378" s="61" t="s">
        <v>2479</v>
      </c>
      <c r="J378" t="s">
        <v>2654</v>
      </c>
    </row>
    <row r="379" spans="1:10">
      <c r="A379" t="s">
        <v>2553</v>
      </c>
      <c r="B379" s="282">
        <v>68</v>
      </c>
      <c r="C379">
        <f t="shared" ref="C379:C385" si="47">C378+B379</f>
        <v>136</v>
      </c>
      <c r="D379" s="61" t="s">
        <v>2469</v>
      </c>
      <c r="E379" s="61" t="s">
        <v>2505</v>
      </c>
      <c r="F379" t="s">
        <v>300</v>
      </c>
      <c r="G379" s="61" t="s">
        <v>2474</v>
      </c>
      <c r="H379" t="s">
        <v>367</v>
      </c>
      <c r="J379" t="s">
        <v>2654</v>
      </c>
    </row>
    <row r="380" spans="1:10">
      <c r="A380" t="s">
        <v>2553</v>
      </c>
      <c r="B380" s="282">
        <v>34</v>
      </c>
      <c r="C380">
        <f t="shared" si="47"/>
        <v>170</v>
      </c>
      <c r="D380" s="61" t="s">
        <v>2470</v>
      </c>
      <c r="E380" s="61" t="s">
        <v>2474</v>
      </c>
      <c r="F380" t="s">
        <v>679</v>
      </c>
      <c r="G380" s="61" t="s">
        <v>2505</v>
      </c>
      <c r="H380" t="s">
        <v>351</v>
      </c>
      <c r="I380" s="61" t="s">
        <v>2479</v>
      </c>
      <c r="J380" t="s">
        <v>2654</v>
      </c>
    </row>
    <row r="381" spans="1:10">
      <c r="A381" t="s">
        <v>2553</v>
      </c>
      <c r="B381" s="282">
        <v>34</v>
      </c>
      <c r="C381">
        <f t="shared" si="47"/>
        <v>204</v>
      </c>
      <c r="D381" s="61" t="s">
        <v>2470</v>
      </c>
      <c r="E381" s="61" t="s">
        <v>2500</v>
      </c>
      <c r="F381" t="s">
        <v>161</v>
      </c>
      <c r="G381" s="61" t="s">
        <v>2474</v>
      </c>
      <c r="H381" t="s">
        <v>443</v>
      </c>
      <c r="I381" s="61" t="s">
        <v>2474</v>
      </c>
      <c r="J381" t="s">
        <v>381</v>
      </c>
    </row>
    <row r="382" spans="1:10">
      <c r="A382" t="s">
        <v>2553</v>
      </c>
      <c r="B382" s="282">
        <v>17</v>
      </c>
      <c r="C382">
        <f t="shared" si="47"/>
        <v>221</v>
      </c>
      <c r="D382" s="61" t="s">
        <v>2471</v>
      </c>
      <c r="E382" s="61" t="s">
        <v>2474</v>
      </c>
      <c r="F382" t="s">
        <v>679</v>
      </c>
      <c r="G382" s="61" t="s">
        <v>2505</v>
      </c>
      <c r="H382" t="s">
        <v>351</v>
      </c>
      <c r="I382" s="61" t="s">
        <v>2479</v>
      </c>
      <c r="J382" t="s">
        <v>2654</v>
      </c>
    </row>
    <row r="383" spans="1:10">
      <c r="A383" t="s">
        <v>2553</v>
      </c>
      <c r="B383" s="282">
        <v>17</v>
      </c>
      <c r="C383">
        <f t="shared" si="47"/>
        <v>238</v>
      </c>
      <c r="D383" s="61" t="s">
        <v>2471</v>
      </c>
      <c r="E383" s="61" t="s">
        <v>2500</v>
      </c>
      <c r="F383" t="s">
        <v>161</v>
      </c>
      <c r="G383" s="61" t="s">
        <v>2474</v>
      </c>
      <c r="H383" t="s">
        <v>443</v>
      </c>
      <c r="I383" s="61" t="s">
        <v>2474</v>
      </c>
      <c r="J383" t="s">
        <v>381</v>
      </c>
    </row>
    <row r="384" spans="1:10">
      <c r="A384" t="s">
        <v>2553</v>
      </c>
      <c r="B384" s="282">
        <v>10</v>
      </c>
      <c r="C384">
        <f t="shared" si="47"/>
        <v>248</v>
      </c>
      <c r="D384" s="61" t="s">
        <v>2472</v>
      </c>
      <c r="E384" s="61" t="s">
        <v>2474</v>
      </c>
      <c r="F384" t="s">
        <v>679</v>
      </c>
      <c r="G384" s="61" t="s">
        <v>2505</v>
      </c>
      <c r="H384" t="s">
        <v>351</v>
      </c>
      <c r="I384" s="61" t="s">
        <v>2479</v>
      </c>
      <c r="J384" t="s">
        <v>2654</v>
      </c>
    </row>
    <row r="385" spans="1:10">
      <c r="A385" t="s">
        <v>2553</v>
      </c>
      <c r="B385" s="282">
        <v>8</v>
      </c>
      <c r="C385">
        <f t="shared" si="47"/>
        <v>256</v>
      </c>
      <c r="D385" s="61" t="s">
        <v>2473</v>
      </c>
      <c r="E385" s="61" t="s">
        <v>2474</v>
      </c>
      <c r="F385" t="s">
        <v>214</v>
      </c>
      <c r="G385" s="61" t="s">
        <v>2474</v>
      </c>
      <c r="H385" t="s">
        <v>111</v>
      </c>
      <c r="I385" s="61" t="s">
        <v>2500</v>
      </c>
      <c r="J385" t="s">
        <v>511</v>
      </c>
    </row>
    <row r="386" spans="1:10">
      <c r="A386" t="s">
        <v>2554</v>
      </c>
      <c r="B386" s="282">
        <v>68</v>
      </c>
      <c r="C386">
        <v>68</v>
      </c>
      <c r="D386" s="61" t="s">
        <v>2469</v>
      </c>
      <c r="E386" s="61" t="s">
        <v>2505</v>
      </c>
      <c r="F386" t="s">
        <v>300</v>
      </c>
      <c r="G386" s="61" t="s">
        <v>2474</v>
      </c>
      <c r="H386" t="s">
        <v>367</v>
      </c>
      <c r="J386" t="s">
        <v>2654</v>
      </c>
    </row>
    <row r="387" spans="1:10">
      <c r="A387" t="s">
        <v>2554</v>
      </c>
      <c r="B387" s="282">
        <v>68</v>
      </c>
      <c r="C387">
        <f t="shared" ref="C387:C393" si="48">C386+B387</f>
        <v>136</v>
      </c>
      <c r="D387" s="61" t="s">
        <v>2469</v>
      </c>
      <c r="E387" s="61" t="s">
        <v>2500</v>
      </c>
      <c r="F387" t="s">
        <v>161</v>
      </c>
      <c r="G387" s="61" t="s">
        <v>2474</v>
      </c>
      <c r="H387" t="s">
        <v>443</v>
      </c>
      <c r="I387" s="61" t="s">
        <v>2474</v>
      </c>
      <c r="J387" t="s">
        <v>381</v>
      </c>
    </row>
    <row r="388" spans="1:10">
      <c r="A388" t="s">
        <v>2554</v>
      </c>
      <c r="B388" s="282">
        <v>34</v>
      </c>
      <c r="C388">
        <f t="shared" si="48"/>
        <v>170</v>
      </c>
      <c r="D388" s="61" t="s">
        <v>2470</v>
      </c>
      <c r="E388" s="61" t="s">
        <v>2505</v>
      </c>
      <c r="F388" t="s">
        <v>300</v>
      </c>
      <c r="G388" s="61" t="s">
        <v>2474</v>
      </c>
      <c r="H388" t="s">
        <v>367</v>
      </c>
      <c r="J388" t="s">
        <v>2654</v>
      </c>
    </row>
    <row r="389" spans="1:10">
      <c r="A389" t="s">
        <v>2554</v>
      </c>
      <c r="B389" s="282">
        <v>34</v>
      </c>
      <c r="C389">
        <f t="shared" si="48"/>
        <v>204</v>
      </c>
      <c r="D389" s="61" t="s">
        <v>2470</v>
      </c>
      <c r="E389" s="61" t="s">
        <v>2474</v>
      </c>
      <c r="F389" t="s">
        <v>214</v>
      </c>
      <c r="G389" s="61" t="s">
        <v>2474</v>
      </c>
      <c r="H389" t="s">
        <v>111</v>
      </c>
      <c r="I389" s="61" t="s">
        <v>2500</v>
      </c>
      <c r="J389" t="s">
        <v>511</v>
      </c>
    </row>
    <row r="390" spans="1:10">
      <c r="A390" t="s">
        <v>2554</v>
      </c>
      <c r="B390" s="282">
        <v>17</v>
      </c>
      <c r="C390">
        <f t="shared" si="48"/>
        <v>221</v>
      </c>
      <c r="D390" s="61" t="s">
        <v>2471</v>
      </c>
      <c r="E390" s="61" t="s">
        <v>2505</v>
      </c>
      <c r="F390" t="s">
        <v>300</v>
      </c>
      <c r="G390" s="61" t="s">
        <v>2474</v>
      </c>
      <c r="H390" t="s">
        <v>367</v>
      </c>
      <c r="J390" t="s">
        <v>2654</v>
      </c>
    </row>
    <row r="391" spans="1:10">
      <c r="A391" t="s">
        <v>2554</v>
      </c>
      <c r="B391" s="282">
        <v>17</v>
      </c>
      <c r="C391">
        <f t="shared" si="48"/>
        <v>238</v>
      </c>
      <c r="D391" s="61" t="s">
        <v>2471</v>
      </c>
      <c r="E391" s="61" t="s">
        <v>2474</v>
      </c>
      <c r="F391" t="s">
        <v>214</v>
      </c>
      <c r="G391" s="61" t="s">
        <v>2474</v>
      </c>
      <c r="H391" t="s">
        <v>111</v>
      </c>
      <c r="I391" s="61" t="s">
        <v>2500</v>
      </c>
      <c r="J391" t="s">
        <v>511</v>
      </c>
    </row>
    <row r="392" spans="1:10">
      <c r="A392" t="s">
        <v>2554</v>
      </c>
      <c r="B392" s="282">
        <v>10</v>
      </c>
      <c r="C392">
        <f t="shared" si="48"/>
        <v>248</v>
      </c>
      <c r="D392" s="61" t="s">
        <v>2472</v>
      </c>
      <c r="E392" s="61" t="s">
        <v>2474</v>
      </c>
      <c r="F392" t="s">
        <v>679</v>
      </c>
      <c r="G392" s="61" t="s">
        <v>2505</v>
      </c>
      <c r="H392" t="s">
        <v>351</v>
      </c>
      <c r="I392" s="61" t="s">
        <v>2479</v>
      </c>
      <c r="J392" t="s">
        <v>2654</v>
      </c>
    </row>
    <row r="393" spans="1:10">
      <c r="A393" t="s">
        <v>2554</v>
      </c>
      <c r="B393" s="282">
        <v>8</v>
      </c>
      <c r="C393">
        <f t="shared" si="48"/>
        <v>256</v>
      </c>
      <c r="D393" s="61" t="s">
        <v>2473</v>
      </c>
      <c r="E393" s="61" t="s">
        <v>2505</v>
      </c>
      <c r="F393" t="s">
        <v>405</v>
      </c>
      <c r="G393" s="61" t="s">
        <v>2505</v>
      </c>
      <c r="H393" t="s">
        <v>56</v>
      </c>
      <c r="J393" t="s">
        <v>2654</v>
      </c>
    </row>
    <row r="394" spans="1:10">
      <c r="A394" t="s">
        <v>2555</v>
      </c>
      <c r="B394" s="282">
        <v>68</v>
      </c>
      <c r="C394">
        <v>68</v>
      </c>
      <c r="D394" s="61" t="s">
        <v>2469</v>
      </c>
      <c r="E394" s="61" t="s">
        <v>2474</v>
      </c>
      <c r="F394" t="s">
        <v>214</v>
      </c>
      <c r="G394" s="61" t="s">
        <v>2474</v>
      </c>
      <c r="H394" t="s">
        <v>111</v>
      </c>
      <c r="I394" s="61" t="s">
        <v>2500</v>
      </c>
      <c r="J394" t="s">
        <v>511</v>
      </c>
    </row>
    <row r="395" spans="1:10">
      <c r="A395" t="s">
        <v>2555</v>
      </c>
      <c r="B395" s="282">
        <v>68</v>
      </c>
      <c r="C395">
        <f t="shared" ref="C395:C401" si="49">C394+B395</f>
        <v>136</v>
      </c>
      <c r="D395" s="61" t="s">
        <v>2469</v>
      </c>
      <c r="E395" s="61" t="s">
        <v>2505</v>
      </c>
      <c r="F395" t="s">
        <v>405</v>
      </c>
      <c r="G395" s="61" t="s">
        <v>2505</v>
      </c>
      <c r="H395" t="s">
        <v>56</v>
      </c>
      <c r="J395" t="s">
        <v>2654</v>
      </c>
    </row>
    <row r="396" spans="1:10">
      <c r="A396" t="s">
        <v>2555</v>
      </c>
      <c r="B396" s="282">
        <v>34</v>
      </c>
      <c r="C396">
        <f t="shared" si="49"/>
        <v>170</v>
      </c>
      <c r="D396" s="61" t="s">
        <v>2470</v>
      </c>
      <c r="E396" s="61" t="s">
        <v>2500</v>
      </c>
      <c r="F396" t="s">
        <v>161</v>
      </c>
      <c r="G396" s="61" t="s">
        <v>2474</v>
      </c>
      <c r="H396" t="s">
        <v>443</v>
      </c>
      <c r="I396" s="61" t="s">
        <v>2474</v>
      </c>
      <c r="J396" t="s">
        <v>381</v>
      </c>
    </row>
    <row r="397" spans="1:10">
      <c r="A397" t="s">
        <v>2555</v>
      </c>
      <c r="B397" s="282">
        <v>34</v>
      </c>
      <c r="C397">
        <f t="shared" si="49"/>
        <v>204</v>
      </c>
      <c r="D397" s="61" t="s">
        <v>2470</v>
      </c>
      <c r="E397" s="61" t="s">
        <v>2505</v>
      </c>
      <c r="F397" t="s">
        <v>443</v>
      </c>
      <c r="G397" s="61" t="s">
        <v>2505</v>
      </c>
      <c r="H397" t="s">
        <v>351</v>
      </c>
      <c r="I397" s="61" t="s">
        <v>2479</v>
      </c>
      <c r="J397" t="s">
        <v>2654</v>
      </c>
    </row>
    <row r="398" spans="1:10">
      <c r="A398" t="s">
        <v>2555</v>
      </c>
      <c r="B398" s="282">
        <v>17</v>
      </c>
      <c r="C398">
        <f t="shared" si="49"/>
        <v>221</v>
      </c>
      <c r="D398" s="61" t="s">
        <v>2471</v>
      </c>
      <c r="E398" s="61" t="s">
        <v>2500</v>
      </c>
      <c r="F398" t="s">
        <v>161</v>
      </c>
      <c r="G398" s="61" t="s">
        <v>2474</v>
      </c>
      <c r="H398" t="s">
        <v>443</v>
      </c>
      <c r="I398" s="61" t="s">
        <v>2474</v>
      </c>
      <c r="J398" t="s">
        <v>381</v>
      </c>
    </row>
    <row r="399" spans="1:10">
      <c r="A399" t="s">
        <v>2555</v>
      </c>
      <c r="B399" s="282">
        <v>17</v>
      </c>
      <c r="C399">
        <f t="shared" si="49"/>
        <v>238</v>
      </c>
      <c r="D399" s="61" t="s">
        <v>2471</v>
      </c>
      <c r="E399" s="61" t="s">
        <v>2505</v>
      </c>
      <c r="F399" t="s">
        <v>443</v>
      </c>
      <c r="G399" s="61" t="s">
        <v>2505</v>
      </c>
      <c r="H399" t="s">
        <v>351</v>
      </c>
      <c r="I399" s="61" t="s">
        <v>2479</v>
      </c>
      <c r="J399" t="s">
        <v>2654</v>
      </c>
    </row>
    <row r="400" spans="1:10">
      <c r="A400" t="s">
        <v>2555</v>
      </c>
      <c r="B400" s="282">
        <v>10</v>
      </c>
      <c r="C400">
        <f t="shared" si="49"/>
        <v>248</v>
      </c>
      <c r="D400" s="61" t="s">
        <v>2472</v>
      </c>
      <c r="E400" s="61" t="s">
        <v>2474</v>
      </c>
      <c r="F400" t="s">
        <v>679</v>
      </c>
      <c r="G400" s="61" t="s">
        <v>2505</v>
      </c>
      <c r="H400" t="s">
        <v>351</v>
      </c>
      <c r="I400" s="61" t="s">
        <v>2479</v>
      </c>
      <c r="J400" t="s">
        <v>2654</v>
      </c>
    </row>
    <row r="401" spans="1:10">
      <c r="A401" t="s">
        <v>2555</v>
      </c>
      <c r="B401" s="282">
        <v>8</v>
      </c>
      <c r="C401">
        <f t="shared" si="49"/>
        <v>256</v>
      </c>
      <c r="D401" s="61" t="s">
        <v>2473</v>
      </c>
      <c r="E401" s="61" t="s">
        <v>2500</v>
      </c>
      <c r="F401" t="s">
        <v>56</v>
      </c>
      <c r="G401" s="61" t="s">
        <v>2500</v>
      </c>
      <c r="H401" t="s">
        <v>214</v>
      </c>
      <c r="I401" s="61" t="s">
        <v>2500</v>
      </c>
      <c r="J401" t="s">
        <v>300</v>
      </c>
    </row>
    <row r="402" spans="1:10">
      <c r="A402" t="s">
        <v>2556</v>
      </c>
      <c r="B402" s="282">
        <v>68</v>
      </c>
      <c r="C402">
        <v>68</v>
      </c>
      <c r="D402" s="61" t="s">
        <v>2469</v>
      </c>
      <c r="E402" s="61" t="s">
        <v>2505</v>
      </c>
      <c r="F402" t="s">
        <v>405</v>
      </c>
      <c r="G402" s="61" t="s">
        <v>2505</v>
      </c>
      <c r="H402" t="s">
        <v>56</v>
      </c>
      <c r="J402" t="s">
        <v>2654</v>
      </c>
    </row>
    <row r="403" spans="1:10">
      <c r="A403" t="s">
        <v>2556</v>
      </c>
      <c r="B403" s="282">
        <v>68</v>
      </c>
      <c r="C403">
        <f t="shared" ref="C403:C409" si="50">C402+B403</f>
        <v>136</v>
      </c>
      <c r="D403" s="61" t="s">
        <v>2469</v>
      </c>
      <c r="E403" s="61" t="s">
        <v>2505</v>
      </c>
      <c r="F403" t="s">
        <v>443</v>
      </c>
      <c r="G403" s="61" t="s">
        <v>2505</v>
      </c>
      <c r="H403" t="s">
        <v>351</v>
      </c>
      <c r="I403" s="61" t="s">
        <v>2479</v>
      </c>
      <c r="J403" t="s">
        <v>2654</v>
      </c>
    </row>
    <row r="404" spans="1:10">
      <c r="A404" t="s">
        <v>2556</v>
      </c>
      <c r="B404" s="282">
        <v>34</v>
      </c>
      <c r="C404">
        <f t="shared" si="50"/>
        <v>170</v>
      </c>
      <c r="D404" s="61" t="s">
        <v>2470</v>
      </c>
      <c r="E404" s="61" t="s">
        <v>2474</v>
      </c>
      <c r="F404" t="s">
        <v>214</v>
      </c>
      <c r="G404" s="61" t="s">
        <v>2474</v>
      </c>
      <c r="H404" t="s">
        <v>111</v>
      </c>
      <c r="I404" s="61" t="s">
        <v>2500</v>
      </c>
      <c r="J404" t="s">
        <v>511</v>
      </c>
    </row>
    <row r="405" spans="1:10">
      <c r="A405" t="s">
        <v>2556</v>
      </c>
      <c r="B405" s="282">
        <v>34</v>
      </c>
      <c r="C405">
        <f t="shared" si="50"/>
        <v>204</v>
      </c>
      <c r="D405" s="61" t="s">
        <v>2470</v>
      </c>
      <c r="E405" s="61" t="s">
        <v>2500</v>
      </c>
      <c r="F405" t="s">
        <v>367</v>
      </c>
      <c r="G405" s="61" t="s">
        <v>2500</v>
      </c>
      <c r="H405" t="s">
        <v>183</v>
      </c>
      <c r="I405" s="61" t="s">
        <v>2474</v>
      </c>
      <c r="J405" t="s">
        <v>679</v>
      </c>
    </row>
    <row r="406" spans="1:10">
      <c r="A406" t="s">
        <v>2556</v>
      </c>
      <c r="B406" s="282">
        <v>17</v>
      </c>
      <c r="C406">
        <f t="shared" si="50"/>
        <v>221</v>
      </c>
      <c r="D406" s="61" t="s">
        <v>2471</v>
      </c>
      <c r="E406" s="61" t="s">
        <v>2474</v>
      </c>
      <c r="F406" t="s">
        <v>214</v>
      </c>
      <c r="G406" s="61" t="s">
        <v>2474</v>
      </c>
      <c r="H406" t="s">
        <v>111</v>
      </c>
      <c r="I406" s="61" t="s">
        <v>2500</v>
      </c>
      <c r="J406" t="s">
        <v>511</v>
      </c>
    </row>
    <row r="407" spans="1:10">
      <c r="A407" t="s">
        <v>2556</v>
      </c>
      <c r="B407" s="282">
        <v>17</v>
      </c>
      <c r="C407">
        <f t="shared" si="50"/>
        <v>238</v>
      </c>
      <c r="D407" s="61" t="s">
        <v>2471</v>
      </c>
      <c r="E407" s="61" t="s">
        <v>2500</v>
      </c>
      <c r="F407" t="s">
        <v>405</v>
      </c>
      <c r="G407" s="61" t="s">
        <v>2500</v>
      </c>
      <c r="H407" t="s">
        <v>367</v>
      </c>
      <c r="I407" s="61" t="s">
        <v>2500</v>
      </c>
      <c r="J407" t="s">
        <v>2649</v>
      </c>
    </row>
    <row r="408" spans="1:10">
      <c r="A408" t="s">
        <v>2556</v>
      </c>
      <c r="B408" s="282">
        <v>10</v>
      </c>
      <c r="C408">
        <f t="shared" si="50"/>
        <v>248</v>
      </c>
      <c r="D408" s="61" t="s">
        <v>2472</v>
      </c>
      <c r="E408" s="61" t="s">
        <v>2500</v>
      </c>
      <c r="F408" t="s">
        <v>161</v>
      </c>
      <c r="G408" s="61" t="s">
        <v>2474</v>
      </c>
      <c r="H408" t="s">
        <v>443</v>
      </c>
      <c r="I408" s="61" t="s">
        <v>2474</v>
      </c>
      <c r="J408" t="s">
        <v>381</v>
      </c>
    </row>
    <row r="409" spans="1:10">
      <c r="A409" t="s">
        <v>2556</v>
      </c>
      <c r="B409" s="282">
        <v>8</v>
      </c>
      <c r="C409">
        <f t="shared" si="50"/>
        <v>256</v>
      </c>
      <c r="D409" s="61" t="s">
        <v>2473</v>
      </c>
      <c r="E409" s="61" t="s">
        <v>2500</v>
      </c>
      <c r="F409" t="s">
        <v>405</v>
      </c>
      <c r="G409" s="61" t="s">
        <v>2500</v>
      </c>
      <c r="H409" t="s">
        <v>367</v>
      </c>
      <c r="I409" s="61" t="s">
        <v>2500</v>
      </c>
      <c r="J409" t="s">
        <v>2649</v>
      </c>
    </row>
    <row r="410" spans="1:10">
      <c r="A410" t="s">
        <v>2557</v>
      </c>
      <c r="B410" s="282">
        <v>68</v>
      </c>
      <c r="C410">
        <v>68</v>
      </c>
      <c r="D410" s="61" t="s">
        <v>2469</v>
      </c>
      <c r="E410" s="61" t="s">
        <v>2500</v>
      </c>
      <c r="F410" t="s">
        <v>367</v>
      </c>
      <c r="G410" s="61" t="s">
        <v>2500</v>
      </c>
      <c r="H410" t="s">
        <v>183</v>
      </c>
      <c r="I410" s="61" t="s">
        <v>2474</v>
      </c>
      <c r="J410" t="s">
        <v>679</v>
      </c>
    </row>
    <row r="411" spans="1:10">
      <c r="A411" t="s">
        <v>2557</v>
      </c>
      <c r="B411" s="282">
        <v>68</v>
      </c>
      <c r="C411">
        <f t="shared" ref="C411:C417" si="51">C410+B411</f>
        <v>136</v>
      </c>
      <c r="D411" s="61" t="s">
        <v>2469</v>
      </c>
      <c r="E411" s="61" t="s">
        <v>2474</v>
      </c>
      <c r="F411" t="s">
        <v>111</v>
      </c>
      <c r="G411" s="61" t="s">
        <v>2500</v>
      </c>
      <c r="H411" t="s">
        <v>381</v>
      </c>
      <c r="I411" s="61" t="s">
        <v>2500</v>
      </c>
      <c r="J411" t="s">
        <v>395</v>
      </c>
    </row>
    <row r="412" spans="1:10">
      <c r="A412" t="s">
        <v>2557</v>
      </c>
      <c r="B412" s="282">
        <v>34</v>
      </c>
      <c r="C412">
        <f t="shared" si="51"/>
        <v>170</v>
      </c>
      <c r="D412" s="61" t="s">
        <v>2470</v>
      </c>
      <c r="E412" s="61" t="s">
        <v>2505</v>
      </c>
      <c r="F412" t="s">
        <v>443</v>
      </c>
      <c r="G412" s="61" t="s">
        <v>2505</v>
      </c>
      <c r="H412" t="s">
        <v>347</v>
      </c>
      <c r="I412" s="61"/>
      <c r="J412" t="s">
        <v>2654</v>
      </c>
    </row>
    <row r="413" spans="1:10">
      <c r="A413" t="s">
        <v>2557</v>
      </c>
      <c r="B413" s="282">
        <v>34</v>
      </c>
      <c r="C413">
        <f t="shared" si="51"/>
        <v>204</v>
      </c>
      <c r="D413" s="61" t="s">
        <v>2470</v>
      </c>
      <c r="E413" s="61" t="s">
        <v>2500</v>
      </c>
      <c r="F413" t="s">
        <v>56</v>
      </c>
      <c r="G413" s="61" t="s">
        <v>2500</v>
      </c>
      <c r="H413" t="s">
        <v>214</v>
      </c>
      <c r="I413" s="61" t="s">
        <v>2500</v>
      </c>
      <c r="J413" t="s">
        <v>300</v>
      </c>
    </row>
    <row r="414" spans="1:10">
      <c r="A414" t="s">
        <v>2557</v>
      </c>
      <c r="B414" s="282">
        <v>17</v>
      </c>
      <c r="C414">
        <f t="shared" si="51"/>
        <v>221</v>
      </c>
      <c r="D414" s="61" t="s">
        <v>2471</v>
      </c>
      <c r="E414" s="61" t="s">
        <v>2505</v>
      </c>
      <c r="F414" t="s">
        <v>405</v>
      </c>
      <c r="G414" s="61" t="s">
        <v>2505</v>
      </c>
      <c r="H414" t="s">
        <v>56</v>
      </c>
      <c r="J414" t="s">
        <v>2654</v>
      </c>
    </row>
    <row r="415" spans="1:10">
      <c r="A415" t="s">
        <v>2557</v>
      </c>
      <c r="B415" s="282">
        <v>17</v>
      </c>
      <c r="C415">
        <f t="shared" si="51"/>
        <v>238</v>
      </c>
      <c r="D415" s="61" t="s">
        <v>2471</v>
      </c>
      <c r="E415" s="61" t="s">
        <v>2500</v>
      </c>
      <c r="F415" t="s">
        <v>405</v>
      </c>
      <c r="G415" s="61" t="s">
        <v>2500</v>
      </c>
      <c r="H415" t="s">
        <v>367</v>
      </c>
      <c r="I415" s="61" t="s">
        <v>2500</v>
      </c>
      <c r="J415" t="s">
        <v>2649</v>
      </c>
    </row>
    <row r="416" spans="1:10">
      <c r="A416" t="s">
        <v>2557</v>
      </c>
      <c r="B416" s="282">
        <v>10</v>
      </c>
      <c r="C416">
        <f t="shared" si="51"/>
        <v>248</v>
      </c>
      <c r="D416" s="61" t="s">
        <v>2472</v>
      </c>
      <c r="E416" s="61" t="s">
        <v>2474</v>
      </c>
      <c r="F416" t="s">
        <v>214</v>
      </c>
      <c r="G416" s="61" t="s">
        <v>2474</v>
      </c>
      <c r="H416" t="s">
        <v>111</v>
      </c>
      <c r="I416" s="61" t="s">
        <v>2500</v>
      </c>
      <c r="J416" t="s">
        <v>511</v>
      </c>
    </row>
    <row r="417" spans="1:10">
      <c r="A417" t="s">
        <v>2557</v>
      </c>
      <c r="B417" s="282">
        <v>8</v>
      </c>
      <c r="C417">
        <f t="shared" si="51"/>
        <v>256</v>
      </c>
      <c r="D417" s="61" t="s">
        <v>2473</v>
      </c>
      <c r="E417" s="61" t="s">
        <v>2500</v>
      </c>
      <c r="F417" t="s">
        <v>405</v>
      </c>
      <c r="G417" s="61" t="s">
        <v>2500</v>
      </c>
      <c r="H417" t="s">
        <v>367</v>
      </c>
      <c r="I417" s="61" t="s">
        <v>2500</v>
      </c>
      <c r="J417" t="s">
        <v>2649</v>
      </c>
    </row>
    <row r="418" spans="1:10">
      <c r="A418" t="s">
        <v>2558</v>
      </c>
      <c r="B418" s="282">
        <v>68</v>
      </c>
      <c r="C418">
        <v>68</v>
      </c>
      <c r="D418" s="61" t="s">
        <v>2469</v>
      </c>
      <c r="E418" s="61" t="s">
        <v>2474</v>
      </c>
      <c r="F418" t="s">
        <v>111</v>
      </c>
      <c r="G418" s="61" t="s">
        <v>2500</v>
      </c>
      <c r="H418" t="s">
        <v>381</v>
      </c>
      <c r="I418" s="61" t="s">
        <v>2500</v>
      </c>
      <c r="J418" t="s">
        <v>395</v>
      </c>
    </row>
    <row r="419" spans="1:10">
      <c r="A419" t="s">
        <v>2558</v>
      </c>
      <c r="B419" s="282">
        <v>68</v>
      </c>
      <c r="C419">
        <f t="shared" ref="C419:C425" si="52">C418+B419</f>
        <v>136</v>
      </c>
      <c r="D419" s="61" t="s">
        <v>2469</v>
      </c>
      <c r="E419" s="61" t="s">
        <v>2500</v>
      </c>
      <c r="F419" t="s">
        <v>56</v>
      </c>
      <c r="G419" s="61" t="s">
        <v>2500</v>
      </c>
      <c r="H419" t="s">
        <v>214</v>
      </c>
      <c r="I419" s="61" t="s">
        <v>2500</v>
      </c>
      <c r="J419" t="s">
        <v>300</v>
      </c>
    </row>
    <row r="420" spans="1:10">
      <c r="A420" t="s">
        <v>2558</v>
      </c>
      <c r="B420" s="282">
        <v>34</v>
      </c>
      <c r="C420">
        <f t="shared" si="52"/>
        <v>170</v>
      </c>
      <c r="D420" s="61" t="s">
        <v>2470</v>
      </c>
      <c r="E420" s="61" t="s">
        <v>2500</v>
      </c>
      <c r="F420" t="s">
        <v>367</v>
      </c>
      <c r="G420" s="61" t="s">
        <v>2500</v>
      </c>
      <c r="H420" t="s">
        <v>183</v>
      </c>
      <c r="I420" s="61" t="s">
        <v>2474</v>
      </c>
      <c r="J420" t="s">
        <v>679</v>
      </c>
    </row>
    <row r="421" spans="1:10">
      <c r="A421" t="s">
        <v>2558</v>
      </c>
      <c r="B421" s="282">
        <v>34</v>
      </c>
      <c r="C421">
        <f t="shared" si="52"/>
        <v>204</v>
      </c>
      <c r="D421" s="61" t="s">
        <v>2470</v>
      </c>
      <c r="E421" s="61" t="s">
        <v>2500</v>
      </c>
      <c r="F421" t="s">
        <v>405</v>
      </c>
      <c r="G421" s="61" t="s">
        <v>2500</v>
      </c>
      <c r="H421" t="s">
        <v>367</v>
      </c>
      <c r="I421" s="61" t="s">
        <v>2500</v>
      </c>
      <c r="J421" t="s">
        <v>2649</v>
      </c>
    </row>
    <row r="422" spans="1:10">
      <c r="A422" t="s">
        <v>2558</v>
      </c>
      <c r="B422" s="282">
        <v>17</v>
      </c>
      <c r="C422">
        <f t="shared" si="52"/>
        <v>221</v>
      </c>
      <c r="D422" s="61" t="s">
        <v>2471</v>
      </c>
      <c r="E422" s="61" t="s">
        <v>2505</v>
      </c>
      <c r="F422" t="s">
        <v>443</v>
      </c>
      <c r="G422" s="61" t="s">
        <v>2505</v>
      </c>
      <c r="H422" t="s">
        <v>347</v>
      </c>
      <c r="I422" s="61"/>
      <c r="J422" t="s">
        <v>2654</v>
      </c>
    </row>
    <row r="423" spans="1:10">
      <c r="A423" t="s">
        <v>2558</v>
      </c>
      <c r="B423" s="282">
        <v>17</v>
      </c>
      <c r="C423">
        <f t="shared" si="52"/>
        <v>238</v>
      </c>
      <c r="D423" s="61" t="s">
        <v>2471</v>
      </c>
      <c r="E423" s="61" t="s">
        <v>2500</v>
      </c>
      <c r="F423" t="s">
        <v>405</v>
      </c>
      <c r="G423" s="61" t="s">
        <v>2500</v>
      </c>
      <c r="H423" t="s">
        <v>367</v>
      </c>
      <c r="I423" s="61" t="s">
        <v>2500</v>
      </c>
      <c r="J423" t="s">
        <v>2649</v>
      </c>
    </row>
    <row r="424" spans="1:10">
      <c r="A424" t="s">
        <v>2558</v>
      </c>
      <c r="B424" s="282">
        <v>10</v>
      </c>
      <c r="C424">
        <f t="shared" si="52"/>
        <v>248</v>
      </c>
      <c r="D424" s="61" t="s">
        <v>2472</v>
      </c>
      <c r="E424" s="61" t="s">
        <v>2505</v>
      </c>
      <c r="F424" t="s">
        <v>405</v>
      </c>
      <c r="G424" s="61" t="s">
        <v>2505</v>
      </c>
      <c r="H424" t="s">
        <v>56</v>
      </c>
      <c r="J424" t="s">
        <v>2654</v>
      </c>
    </row>
    <row r="425" spans="1:10">
      <c r="A425" t="s">
        <v>2558</v>
      </c>
      <c r="B425" s="282">
        <v>8</v>
      </c>
      <c r="C425">
        <f t="shared" si="52"/>
        <v>256</v>
      </c>
      <c r="D425" s="61" t="s">
        <v>2473</v>
      </c>
      <c r="E425" s="61" t="s">
        <v>2500</v>
      </c>
      <c r="F425" t="s">
        <v>405</v>
      </c>
      <c r="G425" s="61" t="s">
        <v>2500</v>
      </c>
      <c r="H425" t="s">
        <v>367</v>
      </c>
      <c r="I425" s="61" t="s">
        <v>2500</v>
      </c>
      <c r="J425" t="s">
        <v>2649</v>
      </c>
    </row>
    <row r="426" spans="1:10">
      <c r="A426" t="s">
        <v>2560</v>
      </c>
      <c r="B426" s="282">
        <v>68</v>
      </c>
      <c r="C426">
        <v>68</v>
      </c>
      <c r="D426" s="61" t="s">
        <v>2469</v>
      </c>
      <c r="E426" s="61" t="s">
        <v>2487</v>
      </c>
      <c r="F426" t="s">
        <v>657</v>
      </c>
      <c r="H426" t="s">
        <v>2654</v>
      </c>
      <c r="J426" t="s">
        <v>2654</v>
      </c>
    </row>
    <row r="427" spans="1:10">
      <c r="A427" t="s">
        <v>2560</v>
      </c>
      <c r="B427" s="282">
        <v>68</v>
      </c>
      <c r="C427">
        <f t="shared" ref="C427:C433" si="53">C426+B427</f>
        <v>136</v>
      </c>
      <c r="D427" s="61" t="s">
        <v>2469</v>
      </c>
      <c r="E427" s="61" t="s">
        <v>2487</v>
      </c>
      <c r="F427" t="s">
        <v>96</v>
      </c>
      <c r="H427" t="s">
        <v>2654</v>
      </c>
      <c r="J427" t="s">
        <v>2654</v>
      </c>
    </row>
    <row r="428" spans="1:10">
      <c r="A428" t="s">
        <v>2560</v>
      </c>
      <c r="B428" s="282">
        <v>34</v>
      </c>
      <c r="C428">
        <f t="shared" si="53"/>
        <v>170</v>
      </c>
      <c r="D428" s="61" t="s">
        <v>2470</v>
      </c>
      <c r="E428" s="61" t="s">
        <v>9</v>
      </c>
      <c r="F428" t="s">
        <v>61</v>
      </c>
      <c r="H428" t="s">
        <v>2654</v>
      </c>
      <c r="J428" t="s">
        <v>2654</v>
      </c>
    </row>
    <row r="429" spans="1:10">
      <c r="A429" t="s">
        <v>2560</v>
      </c>
      <c r="B429" s="282">
        <v>34</v>
      </c>
      <c r="C429">
        <f t="shared" si="53"/>
        <v>204</v>
      </c>
      <c r="D429" s="61" t="s">
        <v>2470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2650</v>
      </c>
    </row>
    <row r="430" spans="1:10">
      <c r="A430" t="s">
        <v>2560</v>
      </c>
      <c r="B430" s="282">
        <v>17</v>
      </c>
      <c r="C430">
        <f t="shared" si="53"/>
        <v>221</v>
      </c>
      <c r="D430" s="61" t="s">
        <v>2471</v>
      </c>
      <c r="E430" s="61" t="s">
        <v>9</v>
      </c>
      <c r="F430" t="s">
        <v>332</v>
      </c>
      <c r="H430" t="s">
        <v>2654</v>
      </c>
      <c r="J430" t="s">
        <v>2654</v>
      </c>
    </row>
    <row r="431" spans="1:10">
      <c r="A431" t="s">
        <v>2560</v>
      </c>
      <c r="B431" s="282">
        <v>17</v>
      </c>
      <c r="C431">
        <f t="shared" si="53"/>
        <v>238</v>
      </c>
      <c r="D431" s="61" t="s">
        <v>2471</v>
      </c>
      <c r="E431" s="61" t="s">
        <v>2487</v>
      </c>
      <c r="F431" t="s">
        <v>484</v>
      </c>
      <c r="H431" t="s">
        <v>2654</v>
      </c>
      <c r="J431" t="s">
        <v>2654</v>
      </c>
    </row>
    <row r="432" spans="1:10">
      <c r="A432" t="s">
        <v>2560</v>
      </c>
      <c r="B432" s="282">
        <v>10</v>
      </c>
      <c r="C432">
        <f t="shared" si="53"/>
        <v>248</v>
      </c>
      <c r="D432" s="61" t="s">
        <v>2472</v>
      </c>
      <c r="E432" s="61" t="s">
        <v>9</v>
      </c>
      <c r="F432" t="s">
        <v>332</v>
      </c>
      <c r="H432" t="s">
        <v>2654</v>
      </c>
      <c r="J432" t="s">
        <v>2654</v>
      </c>
    </row>
    <row r="433" spans="1:10">
      <c r="A433" t="s">
        <v>2560</v>
      </c>
      <c r="B433" s="282">
        <v>8</v>
      </c>
      <c r="C433">
        <f t="shared" si="53"/>
        <v>256</v>
      </c>
      <c r="D433" s="61" t="s">
        <v>2473</v>
      </c>
      <c r="E433" s="61" t="s">
        <v>2467</v>
      </c>
      <c r="F433" t="s">
        <v>61</v>
      </c>
      <c r="G433" s="61" t="s">
        <v>2467</v>
      </c>
      <c r="H433" t="s">
        <v>16</v>
      </c>
      <c r="J433" t="s">
        <v>2654</v>
      </c>
    </row>
    <row r="434" spans="1:10">
      <c r="A434" t="s">
        <v>2561</v>
      </c>
      <c r="B434" s="282">
        <v>68</v>
      </c>
      <c r="C434">
        <v>68</v>
      </c>
      <c r="D434" s="61" t="s">
        <v>2469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647</v>
      </c>
    </row>
    <row r="435" spans="1:10">
      <c r="A435" t="s">
        <v>2561</v>
      </c>
      <c r="B435" s="282">
        <v>68</v>
      </c>
      <c r="C435">
        <f t="shared" ref="C435:C441" si="54">C434+B435</f>
        <v>136</v>
      </c>
      <c r="D435" s="61" t="s">
        <v>2469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2561</v>
      </c>
      <c r="B436" s="282">
        <v>34</v>
      </c>
      <c r="C436">
        <f t="shared" si="54"/>
        <v>170</v>
      </c>
      <c r="D436" s="61" t="s">
        <v>2470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2650</v>
      </c>
    </row>
    <row r="437" spans="1:10">
      <c r="A437" t="s">
        <v>2561</v>
      </c>
      <c r="B437" s="282">
        <v>34</v>
      </c>
      <c r="C437">
        <f t="shared" si="54"/>
        <v>204</v>
      </c>
      <c r="D437" s="61" t="s">
        <v>2470</v>
      </c>
      <c r="E437" s="61" t="s">
        <v>2467</v>
      </c>
      <c r="F437" t="s">
        <v>61</v>
      </c>
      <c r="G437" s="61" t="s">
        <v>2467</v>
      </c>
      <c r="H437" t="s">
        <v>16</v>
      </c>
      <c r="J437" t="s">
        <v>2654</v>
      </c>
    </row>
    <row r="438" spans="1:10">
      <c r="A438" t="s">
        <v>2561</v>
      </c>
      <c r="B438" s="282">
        <v>17</v>
      </c>
      <c r="C438">
        <f t="shared" si="54"/>
        <v>221</v>
      </c>
      <c r="D438" s="61" t="s">
        <v>2471</v>
      </c>
      <c r="E438" s="61" t="s">
        <v>2487</v>
      </c>
      <c r="F438" t="s">
        <v>657</v>
      </c>
      <c r="H438" t="s">
        <v>2654</v>
      </c>
      <c r="J438" t="s">
        <v>2654</v>
      </c>
    </row>
    <row r="439" spans="1:10">
      <c r="A439" t="s">
        <v>2561</v>
      </c>
      <c r="B439" s="282">
        <v>17</v>
      </c>
      <c r="C439">
        <f t="shared" si="54"/>
        <v>238</v>
      </c>
      <c r="D439" s="61" t="s">
        <v>2471</v>
      </c>
      <c r="E439" s="61" t="s">
        <v>2467</v>
      </c>
      <c r="F439" t="s">
        <v>16</v>
      </c>
      <c r="G439" s="61" t="s">
        <v>2467</v>
      </c>
      <c r="H439" t="s">
        <v>520</v>
      </c>
      <c r="J439" t="s">
        <v>2654</v>
      </c>
    </row>
    <row r="440" spans="1:10">
      <c r="A440" t="s">
        <v>2561</v>
      </c>
      <c r="B440" s="282">
        <v>10</v>
      </c>
      <c r="C440">
        <f t="shared" si="54"/>
        <v>248</v>
      </c>
      <c r="D440" s="61" t="s">
        <v>2472</v>
      </c>
      <c r="E440" s="61" t="s">
        <v>9</v>
      </c>
      <c r="F440" t="s">
        <v>332</v>
      </c>
      <c r="H440" t="s">
        <v>2654</v>
      </c>
      <c r="J440" t="s">
        <v>2654</v>
      </c>
    </row>
    <row r="441" spans="1:10">
      <c r="A441" t="s">
        <v>2561</v>
      </c>
      <c r="B441" s="282">
        <v>8</v>
      </c>
      <c r="C441">
        <f t="shared" si="54"/>
        <v>256</v>
      </c>
      <c r="D441" s="61" t="s">
        <v>2473</v>
      </c>
      <c r="E441" s="61" t="s">
        <v>2467</v>
      </c>
      <c r="F441" t="s">
        <v>61</v>
      </c>
      <c r="G441" s="61" t="s">
        <v>2467</v>
      </c>
      <c r="H441" t="s">
        <v>16</v>
      </c>
      <c r="J441" t="s">
        <v>2654</v>
      </c>
    </row>
    <row r="442" spans="1:10">
      <c r="A442" t="s">
        <v>2562</v>
      </c>
      <c r="B442" s="282">
        <v>68</v>
      </c>
      <c r="C442">
        <v>68</v>
      </c>
      <c r="D442" s="61" t="s">
        <v>2469</v>
      </c>
      <c r="E442" s="61" t="s">
        <v>2487</v>
      </c>
      <c r="F442" t="s">
        <v>484</v>
      </c>
      <c r="H442" t="s">
        <v>2654</v>
      </c>
      <c r="J442" t="s">
        <v>2654</v>
      </c>
    </row>
    <row r="443" spans="1:10">
      <c r="A443" t="s">
        <v>2562</v>
      </c>
      <c r="B443" s="282">
        <v>68</v>
      </c>
      <c r="C443">
        <f t="shared" ref="C443:C449" si="55">C442+B443</f>
        <v>136</v>
      </c>
      <c r="D443" s="61" t="s">
        <v>2469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2650</v>
      </c>
    </row>
    <row r="444" spans="1:10">
      <c r="A444" t="s">
        <v>2562</v>
      </c>
      <c r="B444" s="282">
        <v>34</v>
      </c>
      <c r="C444">
        <f t="shared" si="55"/>
        <v>170</v>
      </c>
      <c r="D444" s="61" t="s">
        <v>2470</v>
      </c>
      <c r="E444" s="61" t="s">
        <v>9</v>
      </c>
      <c r="F444" t="s">
        <v>647</v>
      </c>
      <c r="H444" t="s">
        <v>2654</v>
      </c>
      <c r="J444" t="s">
        <v>2654</v>
      </c>
    </row>
    <row r="445" spans="1:10">
      <c r="A445" t="s">
        <v>2562</v>
      </c>
      <c r="B445" s="282">
        <v>34</v>
      </c>
      <c r="C445">
        <f t="shared" si="55"/>
        <v>204</v>
      </c>
      <c r="D445" s="61" t="s">
        <v>2470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647</v>
      </c>
    </row>
    <row r="446" spans="1:10">
      <c r="A446" t="s">
        <v>2562</v>
      </c>
      <c r="B446" s="282">
        <v>17</v>
      </c>
      <c r="C446">
        <f t="shared" si="55"/>
        <v>221</v>
      </c>
      <c r="D446" s="61" t="s">
        <v>2471</v>
      </c>
      <c r="E446" s="61" t="s">
        <v>9</v>
      </c>
      <c r="F446" t="s">
        <v>61</v>
      </c>
      <c r="H446" t="s">
        <v>2654</v>
      </c>
      <c r="J446" t="s">
        <v>2654</v>
      </c>
    </row>
    <row r="447" spans="1:10">
      <c r="A447" t="s">
        <v>2562</v>
      </c>
      <c r="B447" s="282">
        <v>17</v>
      </c>
      <c r="C447">
        <f t="shared" si="55"/>
        <v>238</v>
      </c>
      <c r="D447" s="61" t="s">
        <v>2471</v>
      </c>
      <c r="E447" s="61" t="s">
        <v>2467</v>
      </c>
      <c r="F447" t="s">
        <v>61</v>
      </c>
      <c r="G447" s="61" t="s">
        <v>2467</v>
      </c>
      <c r="H447" t="s">
        <v>16</v>
      </c>
      <c r="J447" t="s">
        <v>2654</v>
      </c>
    </row>
    <row r="448" spans="1:10">
      <c r="A448" t="s">
        <v>2562</v>
      </c>
      <c r="B448" s="282">
        <v>10</v>
      </c>
      <c r="C448">
        <f t="shared" si="55"/>
        <v>248</v>
      </c>
      <c r="D448" s="61" t="s">
        <v>2472</v>
      </c>
      <c r="E448" s="61" t="s">
        <v>9</v>
      </c>
      <c r="F448" t="s">
        <v>332</v>
      </c>
      <c r="H448" t="s">
        <v>2654</v>
      </c>
      <c r="J448" t="s">
        <v>2654</v>
      </c>
    </row>
    <row r="449" spans="1:10">
      <c r="A449" t="s">
        <v>2562</v>
      </c>
      <c r="B449" s="282">
        <v>8</v>
      </c>
      <c r="C449">
        <f t="shared" si="55"/>
        <v>256</v>
      </c>
      <c r="D449" s="61" t="s">
        <v>2473</v>
      </c>
      <c r="E449" s="61" t="s">
        <v>2467</v>
      </c>
      <c r="F449" t="s">
        <v>61</v>
      </c>
      <c r="G449" s="61" t="s">
        <v>2467</v>
      </c>
      <c r="H449" t="s">
        <v>16</v>
      </c>
      <c r="J449" t="s">
        <v>2654</v>
      </c>
    </row>
    <row r="450" spans="1:10">
      <c r="A450" t="s">
        <v>2563</v>
      </c>
      <c r="B450" s="282">
        <v>68</v>
      </c>
      <c r="C450">
        <v>68</v>
      </c>
      <c r="D450" s="61" t="s">
        <v>2469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2563</v>
      </c>
      <c r="B451" s="282">
        <v>68</v>
      </c>
      <c r="C451">
        <f t="shared" ref="C451:C457" si="56">C450+B451</f>
        <v>136</v>
      </c>
      <c r="D451" s="61" t="s">
        <v>2469</v>
      </c>
      <c r="E451" s="61" t="s">
        <v>2467</v>
      </c>
      <c r="F451" t="s">
        <v>61</v>
      </c>
      <c r="G451" s="61" t="s">
        <v>2467</v>
      </c>
      <c r="H451" t="s">
        <v>16</v>
      </c>
      <c r="J451" t="s">
        <v>2654</v>
      </c>
    </row>
    <row r="452" spans="1:10">
      <c r="A452" t="s">
        <v>2563</v>
      </c>
      <c r="B452" s="282">
        <v>34</v>
      </c>
      <c r="C452">
        <f t="shared" si="56"/>
        <v>170</v>
      </c>
      <c r="D452" s="61" t="s">
        <v>2470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647</v>
      </c>
    </row>
    <row r="453" spans="1:10">
      <c r="A453" t="s">
        <v>2563</v>
      </c>
      <c r="B453" s="282">
        <v>34</v>
      </c>
      <c r="C453">
        <f t="shared" si="56"/>
        <v>204</v>
      </c>
      <c r="D453" s="61" t="s">
        <v>2470</v>
      </c>
      <c r="E453" s="61" t="s">
        <v>2467</v>
      </c>
      <c r="F453" t="s">
        <v>16</v>
      </c>
      <c r="G453" s="61" t="s">
        <v>2467</v>
      </c>
      <c r="H453" t="s">
        <v>520</v>
      </c>
      <c r="J453" t="s">
        <v>2654</v>
      </c>
    </row>
    <row r="454" spans="1:10">
      <c r="A454" t="s">
        <v>2563</v>
      </c>
      <c r="B454" s="282">
        <v>17</v>
      </c>
      <c r="C454">
        <f t="shared" si="56"/>
        <v>221</v>
      </c>
      <c r="D454" s="61" t="s">
        <v>2471</v>
      </c>
      <c r="E454" s="61" t="s">
        <v>2487</v>
      </c>
      <c r="F454" t="s">
        <v>96</v>
      </c>
      <c r="H454" t="s">
        <v>2654</v>
      </c>
      <c r="J454" t="s">
        <v>2654</v>
      </c>
    </row>
    <row r="455" spans="1:10">
      <c r="A455" t="s">
        <v>2563</v>
      </c>
      <c r="B455" s="282">
        <v>17</v>
      </c>
      <c r="C455">
        <f t="shared" si="56"/>
        <v>238</v>
      </c>
      <c r="D455" s="61" t="s">
        <v>2471</v>
      </c>
      <c r="E455" s="61" t="s">
        <v>2467</v>
      </c>
      <c r="F455" t="s">
        <v>419</v>
      </c>
      <c r="G455" s="61" t="s">
        <v>2467</v>
      </c>
      <c r="H455" t="s">
        <v>148</v>
      </c>
      <c r="J455" t="s">
        <v>2654</v>
      </c>
    </row>
    <row r="456" spans="1:10">
      <c r="A456" t="s">
        <v>2563</v>
      </c>
      <c r="B456" s="282">
        <v>10</v>
      </c>
      <c r="C456">
        <f t="shared" si="56"/>
        <v>248</v>
      </c>
      <c r="D456" s="61" t="s">
        <v>2472</v>
      </c>
      <c r="E456" s="61" t="s">
        <v>9</v>
      </c>
      <c r="F456" t="s">
        <v>647</v>
      </c>
      <c r="H456" t="s">
        <v>2654</v>
      </c>
      <c r="J456" t="s">
        <v>2654</v>
      </c>
    </row>
    <row r="457" spans="1:10">
      <c r="A457" t="s">
        <v>2563</v>
      </c>
      <c r="B457" s="282">
        <v>8</v>
      </c>
      <c r="C457">
        <f t="shared" si="56"/>
        <v>256</v>
      </c>
      <c r="D457" s="61" t="s">
        <v>2473</v>
      </c>
      <c r="E457" s="61" t="s">
        <v>2496</v>
      </c>
      <c r="F457" t="s">
        <v>520</v>
      </c>
      <c r="H457" t="s">
        <v>2654</v>
      </c>
      <c r="J457" t="s">
        <v>2654</v>
      </c>
    </row>
    <row r="458" spans="1:10">
      <c r="A458" t="s">
        <v>2559</v>
      </c>
      <c r="B458" s="282">
        <v>68</v>
      </c>
      <c r="C458">
        <v>68</v>
      </c>
      <c r="D458" s="61" t="s">
        <v>2469</v>
      </c>
      <c r="E458" s="61" t="s">
        <v>2496</v>
      </c>
      <c r="F458" t="s">
        <v>433</v>
      </c>
      <c r="H458" t="s">
        <v>2654</v>
      </c>
      <c r="J458" t="s">
        <v>2654</v>
      </c>
    </row>
    <row r="459" spans="1:10">
      <c r="A459" t="s">
        <v>2559</v>
      </c>
      <c r="B459" s="282">
        <v>68</v>
      </c>
      <c r="C459">
        <f t="shared" ref="C459:C465" si="57">C458+B459</f>
        <v>136</v>
      </c>
      <c r="D459" s="61" t="s">
        <v>2469</v>
      </c>
      <c r="E459" s="61" t="s">
        <v>2467</v>
      </c>
      <c r="F459" t="s">
        <v>520</v>
      </c>
      <c r="G459" s="61" t="s">
        <v>2467</v>
      </c>
      <c r="H459" t="s">
        <v>419</v>
      </c>
      <c r="I459" s="61" t="s">
        <v>2467</v>
      </c>
      <c r="J459" t="s">
        <v>148</v>
      </c>
    </row>
    <row r="460" spans="1:10">
      <c r="A460" t="s">
        <v>2559</v>
      </c>
      <c r="B460" s="282">
        <v>34</v>
      </c>
      <c r="C460">
        <f t="shared" si="57"/>
        <v>170</v>
      </c>
      <c r="D460" s="61" t="s">
        <v>2470</v>
      </c>
      <c r="E460" s="61" t="s">
        <v>2496</v>
      </c>
      <c r="F460" t="s">
        <v>433</v>
      </c>
      <c r="H460" t="s">
        <v>2654</v>
      </c>
      <c r="J460" t="s">
        <v>2654</v>
      </c>
    </row>
    <row r="461" spans="1:10">
      <c r="A461" t="s">
        <v>2559</v>
      </c>
      <c r="B461" s="282">
        <v>34</v>
      </c>
      <c r="C461">
        <f t="shared" si="57"/>
        <v>204</v>
      </c>
      <c r="D461" s="61" t="s">
        <v>2470</v>
      </c>
      <c r="E461" s="61" t="s">
        <v>2467</v>
      </c>
      <c r="F461" t="s">
        <v>520</v>
      </c>
      <c r="G461" s="61" t="s">
        <v>2467</v>
      </c>
      <c r="H461" t="s">
        <v>419</v>
      </c>
      <c r="I461" s="61" t="s">
        <v>2467</v>
      </c>
      <c r="J461" t="s">
        <v>148</v>
      </c>
    </row>
    <row r="462" spans="1:10">
      <c r="A462" t="s">
        <v>2559</v>
      </c>
      <c r="B462" s="282">
        <v>17</v>
      </c>
      <c r="C462">
        <f t="shared" si="57"/>
        <v>221</v>
      </c>
      <c r="D462" s="61" t="s">
        <v>2471</v>
      </c>
      <c r="E462" s="61" t="s">
        <v>2496</v>
      </c>
      <c r="F462" t="s">
        <v>148</v>
      </c>
      <c r="H462" t="s">
        <v>2654</v>
      </c>
      <c r="J462" t="s">
        <v>2654</v>
      </c>
    </row>
    <row r="463" spans="1:10">
      <c r="A463" t="s">
        <v>2559</v>
      </c>
      <c r="B463" s="282">
        <v>17</v>
      </c>
      <c r="C463">
        <f t="shared" si="57"/>
        <v>238</v>
      </c>
      <c r="D463" s="61" t="s">
        <v>2471</v>
      </c>
      <c r="E463" s="61" t="s">
        <v>2467</v>
      </c>
      <c r="F463" t="s">
        <v>16</v>
      </c>
      <c r="G463" s="61" t="s">
        <v>2467</v>
      </c>
      <c r="H463" t="s">
        <v>520</v>
      </c>
      <c r="I463" s="61" t="s">
        <v>2467</v>
      </c>
      <c r="J463" t="s">
        <v>484</v>
      </c>
    </row>
    <row r="464" spans="1:10">
      <c r="A464" t="s">
        <v>2559</v>
      </c>
      <c r="B464" s="282">
        <v>10</v>
      </c>
      <c r="C464">
        <f t="shared" si="57"/>
        <v>248</v>
      </c>
      <c r="D464" s="61" t="s">
        <v>2472</v>
      </c>
      <c r="E464" s="61" t="s">
        <v>2496</v>
      </c>
      <c r="F464" t="s">
        <v>520</v>
      </c>
      <c r="H464" t="s">
        <v>2654</v>
      </c>
      <c r="J464" t="s">
        <v>2654</v>
      </c>
    </row>
    <row r="465" spans="1:10">
      <c r="A465" t="s">
        <v>2559</v>
      </c>
      <c r="B465" s="282">
        <v>8</v>
      </c>
      <c r="C465">
        <f t="shared" si="57"/>
        <v>256</v>
      </c>
      <c r="D465" s="61" t="s">
        <v>2473</v>
      </c>
      <c r="E465" s="61" t="s">
        <v>2467</v>
      </c>
      <c r="F465" t="s">
        <v>433</v>
      </c>
      <c r="G465" s="61" t="s">
        <v>2467</v>
      </c>
      <c r="H465" t="s">
        <v>96</v>
      </c>
      <c r="I465" s="61" t="s">
        <v>2467</v>
      </c>
      <c r="J465" t="s">
        <v>419</v>
      </c>
    </row>
    <row r="466" spans="1:10">
      <c r="A466" t="s">
        <v>2564</v>
      </c>
      <c r="B466" s="282">
        <v>68</v>
      </c>
      <c r="C466">
        <v>68</v>
      </c>
      <c r="D466" s="61" t="s">
        <v>2469</v>
      </c>
      <c r="E466" s="61" t="s">
        <v>2496</v>
      </c>
      <c r="F466" t="s">
        <v>520</v>
      </c>
      <c r="H466" t="s">
        <v>2654</v>
      </c>
      <c r="J466" t="s">
        <v>2654</v>
      </c>
    </row>
    <row r="467" spans="1:10">
      <c r="A467" t="s">
        <v>2564</v>
      </c>
      <c r="B467" s="282">
        <v>68</v>
      </c>
      <c r="C467">
        <f t="shared" ref="C467:C473" si="58">C466+B467</f>
        <v>136</v>
      </c>
      <c r="D467" s="61" t="s">
        <v>2469</v>
      </c>
      <c r="E467" s="61" t="s">
        <v>2496</v>
      </c>
      <c r="F467" t="s">
        <v>148</v>
      </c>
      <c r="H467" t="s">
        <v>2654</v>
      </c>
      <c r="J467" t="s">
        <v>2654</v>
      </c>
    </row>
    <row r="468" spans="1:10">
      <c r="A468" t="s">
        <v>2564</v>
      </c>
      <c r="B468" s="282">
        <v>34</v>
      </c>
      <c r="C468">
        <f t="shared" si="58"/>
        <v>170</v>
      </c>
      <c r="D468" s="61" t="s">
        <v>2470</v>
      </c>
      <c r="E468" s="61" t="s">
        <v>2496</v>
      </c>
      <c r="F468" t="s">
        <v>520</v>
      </c>
      <c r="H468" t="s">
        <v>2654</v>
      </c>
      <c r="J468" t="s">
        <v>2654</v>
      </c>
    </row>
    <row r="469" spans="1:10">
      <c r="A469" t="s">
        <v>2564</v>
      </c>
      <c r="B469" s="282">
        <v>34</v>
      </c>
      <c r="C469">
        <f t="shared" si="58"/>
        <v>204</v>
      </c>
      <c r="D469" s="61" t="s">
        <v>2470</v>
      </c>
      <c r="E469" s="61" t="s">
        <v>2496</v>
      </c>
      <c r="F469" t="s">
        <v>433</v>
      </c>
      <c r="H469" t="s">
        <v>2654</v>
      </c>
      <c r="J469" t="s">
        <v>2654</v>
      </c>
    </row>
    <row r="470" spans="1:10">
      <c r="A470" t="s">
        <v>2564</v>
      </c>
      <c r="B470" s="282">
        <v>17</v>
      </c>
      <c r="C470">
        <f t="shared" si="58"/>
        <v>221</v>
      </c>
      <c r="D470" s="61" t="s">
        <v>2471</v>
      </c>
      <c r="E470" s="61" t="s">
        <v>2467</v>
      </c>
      <c r="F470" t="s">
        <v>419</v>
      </c>
      <c r="G470" s="61" t="s">
        <v>2467</v>
      </c>
      <c r="H470" t="s">
        <v>148</v>
      </c>
      <c r="J470" t="s">
        <v>2654</v>
      </c>
    </row>
    <row r="471" spans="1:10">
      <c r="A471" t="s">
        <v>2564</v>
      </c>
      <c r="B471" s="282">
        <v>17</v>
      </c>
      <c r="C471">
        <f t="shared" si="58"/>
        <v>238</v>
      </c>
      <c r="D471" s="61" t="s">
        <v>2471</v>
      </c>
      <c r="E471" s="61" t="s">
        <v>2467</v>
      </c>
      <c r="F471" t="s">
        <v>520</v>
      </c>
      <c r="G471" s="61" t="s">
        <v>2467</v>
      </c>
      <c r="H471" t="s">
        <v>419</v>
      </c>
      <c r="I471" s="61" t="s">
        <v>2467</v>
      </c>
      <c r="J471" t="s">
        <v>148</v>
      </c>
    </row>
    <row r="472" spans="1:10">
      <c r="A472" t="s">
        <v>2564</v>
      </c>
      <c r="B472" s="282">
        <v>10</v>
      </c>
      <c r="C472">
        <f t="shared" si="58"/>
        <v>248</v>
      </c>
      <c r="D472" s="61" t="s">
        <v>2472</v>
      </c>
      <c r="E472" s="61" t="s">
        <v>2467</v>
      </c>
      <c r="F472" t="s">
        <v>16</v>
      </c>
      <c r="G472" s="61" t="s">
        <v>2467</v>
      </c>
      <c r="H472" t="s">
        <v>520</v>
      </c>
      <c r="J472" t="s">
        <v>2654</v>
      </c>
    </row>
    <row r="473" spans="1:10">
      <c r="A473" t="s">
        <v>2564</v>
      </c>
      <c r="B473" s="282">
        <v>8</v>
      </c>
      <c r="C473">
        <f t="shared" si="58"/>
        <v>256</v>
      </c>
      <c r="D473" s="61" t="s">
        <v>2473</v>
      </c>
      <c r="E473" s="61" t="s">
        <v>2467</v>
      </c>
      <c r="F473" t="s">
        <v>16</v>
      </c>
      <c r="G473" s="61" t="s">
        <v>2467</v>
      </c>
      <c r="H473" t="s">
        <v>520</v>
      </c>
      <c r="I473" s="61" t="s">
        <v>2467</v>
      </c>
      <c r="J473" t="s">
        <v>484</v>
      </c>
    </row>
    <row r="474" spans="1:10">
      <c r="A474" t="s">
        <v>2565</v>
      </c>
      <c r="B474" s="282">
        <v>68</v>
      </c>
      <c r="C474">
        <v>68</v>
      </c>
      <c r="D474" s="61" t="s">
        <v>2469</v>
      </c>
      <c r="E474" s="61" t="s">
        <v>2467</v>
      </c>
      <c r="F474" t="s">
        <v>16</v>
      </c>
      <c r="G474" s="61" t="s">
        <v>2467</v>
      </c>
      <c r="H474" t="s">
        <v>520</v>
      </c>
      <c r="J474" t="s">
        <v>2654</v>
      </c>
    </row>
    <row r="475" spans="1:10">
      <c r="A475" t="s">
        <v>2565</v>
      </c>
      <c r="B475" s="282">
        <v>68</v>
      </c>
      <c r="C475">
        <f t="shared" ref="C475:C481" si="59">C474+B475</f>
        <v>136</v>
      </c>
      <c r="D475" s="61" t="s">
        <v>2469</v>
      </c>
      <c r="E475" s="61" t="s">
        <v>2467</v>
      </c>
      <c r="F475" t="s">
        <v>419</v>
      </c>
      <c r="G475" s="61" t="s">
        <v>2467</v>
      </c>
      <c r="H475" t="s">
        <v>148</v>
      </c>
      <c r="J475" t="s">
        <v>2654</v>
      </c>
    </row>
    <row r="476" spans="1:10">
      <c r="A476" t="s">
        <v>2565</v>
      </c>
      <c r="B476" s="282">
        <v>34</v>
      </c>
      <c r="C476">
        <f t="shared" si="59"/>
        <v>170</v>
      </c>
      <c r="D476" s="61" t="s">
        <v>2470</v>
      </c>
      <c r="E476" s="61" t="s">
        <v>2467</v>
      </c>
      <c r="F476" t="s">
        <v>16</v>
      </c>
      <c r="G476" s="61" t="s">
        <v>2467</v>
      </c>
      <c r="H476" t="s">
        <v>520</v>
      </c>
      <c r="J476" t="s">
        <v>2654</v>
      </c>
    </row>
    <row r="477" spans="1:10">
      <c r="A477" t="s">
        <v>2565</v>
      </c>
      <c r="B477" s="282">
        <v>34</v>
      </c>
      <c r="C477">
        <f t="shared" si="59"/>
        <v>204</v>
      </c>
      <c r="D477" s="61" t="s">
        <v>2470</v>
      </c>
      <c r="E477" s="61" t="s">
        <v>2467</v>
      </c>
      <c r="F477" t="s">
        <v>419</v>
      </c>
      <c r="G477" s="61" t="s">
        <v>2467</v>
      </c>
      <c r="H477" t="s">
        <v>148</v>
      </c>
      <c r="J477" t="s">
        <v>2654</v>
      </c>
    </row>
    <row r="478" spans="1:10">
      <c r="A478" t="s">
        <v>2565</v>
      </c>
      <c r="B478" s="282">
        <v>17</v>
      </c>
      <c r="C478">
        <f t="shared" si="59"/>
        <v>221</v>
      </c>
      <c r="D478" s="61" t="s">
        <v>2471</v>
      </c>
      <c r="E478" s="61" t="s">
        <v>2467</v>
      </c>
      <c r="F478" t="s">
        <v>61</v>
      </c>
      <c r="G478" s="61" t="s">
        <v>2467</v>
      </c>
      <c r="H478" t="s">
        <v>16</v>
      </c>
      <c r="J478" t="s">
        <v>2654</v>
      </c>
    </row>
    <row r="479" spans="1:10">
      <c r="A479" t="s">
        <v>2565</v>
      </c>
      <c r="B479" s="282">
        <v>17</v>
      </c>
      <c r="C479">
        <f t="shared" si="59"/>
        <v>238</v>
      </c>
      <c r="D479" s="61" t="s">
        <v>2471</v>
      </c>
      <c r="E479" s="61" t="s">
        <v>2496</v>
      </c>
      <c r="F479" t="s">
        <v>520</v>
      </c>
      <c r="H479" t="s">
        <v>2654</v>
      </c>
      <c r="J479" t="s">
        <v>2654</v>
      </c>
    </row>
    <row r="480" spans="1:10">
      <c r="A480" t="s">
        <v>2565</v>
      </c>
      <c r="B480" s="282">
        <v>10</v>
      </c>
      <c r="C480">
        <f t="shared" si="59"/>
        <v>248</v>
      </c>
      <c r="D480" s="61" t="s">
        <v>2472</v>
      </c>
      <c r="E480" s="61" t="s">
        <v>2467</v>
      </c>
      <c r="F480" t="s">
        <v>61</v>
      </c>
      <c r="G480" s="61" t="s">
        <v>2467</v>
      </c>
      <c r="H480" t="s">
        <v>16</v>
      </c>
      <c r="J480" t="s">
        <v>2654</v>
      </c>
    </row>
    <row r="481" spans="1:10">
      <c r="A481" t="s">
        <v>2565</v>
      </c>
      <c r="B481" s="282">
        <v>8</v>
      </c>
      <c r="C481">
        <f t="shared" si="59"/>
        <v>256</v>
      </c>
      <c r="D481" s="61" t="s">
        <v>2473</v>
      </c>
      <c r="E481" s="61" t="s">
        <v>2496</v>
      </c>
      <c r="F481" t="s">
        <v>148</v>
      </c>
      <c r="H481" t="s">
        <v>2654</v>
      </c>
      <c r="J481" t="s">
        <v>2654</v>
      </c>
    </row>
    <row r="482" spans="1:10">
      <c r="A482" t="s">
        <v>2566</v>
      </c>
      <c r="B482" s="282">
        <v>68</v>
      </c>
      <c r="C482">
        <v>68</v>
      </c>
      <c r="D482" s="61" t="s">
        <v>2469</v>
      </c>
      <c r="E482" s="61" t="s">
        <v>2496</v>
      </c>
      <c r="F482" t="s">
        <v>520</v>
      </c>
      <c r="H482" t="s">
        <v>2654</v>
      </c>
      <c r="J482" t="s">
        <v>2654</v>
      </c>
    </row>
    <row r="483" spans="1:10">
      <c r="A483" t="s">
        <v>2566</v>
      </c>
      <c r="B483" s="282">
        <v>68</v>
      </c>
      <c r="C483">
        <f t="shared" ref="C483:C489" si="60">C482+B483</f>
        <v>136</v>
      </c>
      <c r="D483" s="61" t="s">
        <v>2469</v>
      </c>
      <c r="E483" s="61" t="s">
        <v>2496</v>
      </c>
      <c r="F483" t="s">
        <v>148</v>
      </c>
      <c r="H483" t="s">
        <v>2654</v>
      </c>
      <c r="J483" t="s">
        <v>2654</v>
      </c>
    </row>
    <row r="484" spans="1:10">
      <c r="A484" t="s">
        <v>2566</v>
      </c>
      <c r="B484" s="282">
        <v>34</v>
      </c>
      <c r="C484">
        <f t="shared" si="60"/>
        <v>170</v>
      </c>
      <c r="D484" s="61" t="s">
        <v>2470</v>
      </c>
      <c r="E484" s="61" t="s">
        <v>2467</v>
      </c>
      <c r="F484" t="s">
        <v>419</v>
      </c>
      <c r="G484" s="61" t="s">
        <v>2467</v>
      </c>
      <c r="H484" t="s">
        <v>148</v>
      </c>
      <c r="J484" t="s">
        <v>2654</v>
      </c>
    </row>
    <row r="485" spans="1:10">
      <c r="A485" t="s">
        <v>2566</v>
      </c>
      <c r="B485" s="282">
        <v>34</v>
      </c>
      <c r="C485">
        <f t="shared" si="60"/>
        <v>204</v>
      </c>
      <c r="D485" s="61" t="s">
        <v>2470</v>
      </c>
      <c r="E485" s="61" t="s">
        <v>2496</v>
      </c>
      <c r="F485" t="s">
        <v>148</v>
      </c>
      <c r="H485" t="s">
        <v>2654</v>
      </c>
      <c r="J485" t="s">
        <v>2654</v>
      </c>
    </row>
    <row r="486" spans="1:10">
      <c r="A486" t="s">
        <v>2566</v>
      </c>
      <c r="B486" s="282">
        <v>17</v>
      </c>
      <c r="C486">
        <f t="shared" si="60"/>
        <v>221</v>
      </c>
      <c r="D486" s="61" t="s">
        <v>2471</v>
      </c>
      <c r="E486" s="61" t="s">
        <v>2467</v>
      </c>
      <c r="F486" t="s">
        <v>16</v>
      </c>
      <c r="G486" s="61" t="s">
        <v>2467</v>
      </c>
      <c r="H486" t="s">
        <v>520</v>
      </c>
      <c r="J486" t="s">
        <v>2654</v>
      </c>
    </row>
    <row r="487" spans="1:10">
      <c r="A487" t="s">
        <v>2566</v>
      </c>
      <c r="B487" s="282">
        <v>17</v>
      </c>
      <c r="C487">
        <f t="shared" si="60"/>
        <v>238</v>
      </c>
      <c r="D487" s="61" t="s">
        <v>2471</v>
      </c>
      <c r="E487" s="61" t="s">
        <v>2496</v>
      </c>
      <c r="F487" t="s">
        <v>433</v>
      </c>
      <c r="H487" t="s">
        <v>2654</v>
      </c>
      <c r="J487" t="s">
        <v>2654</v>
      </c>
    </row>
    <row r="488" spans="1:10">
      <c r="A488" t="s">
        <v>2566</v>
      </c>
      <c r="B488" s="282">
        <v>10</v>
      </c>
      <c r="C488">
        <f t="shared" si="60"/>
        <v>248</v>
      </c>
      <c r="D488" s="61" t="s">
        <v>2472</v>
      </c>
      <c r="E488" s="61" t="s">
        <v>2467</v>
      </c>
      <c r="F488" t="s">
        <v>61</v>
      </c>
      <c r="G488" s="61" t="s">
        <v>2467</v>
      </c>
      <c r="H488" t="s">
        <v>16</v>
      </c>
      <c r="J488" t="s">
        <v>2654</v>
      </c>
    </row>
    <row r="489" spans="1:10">
      <c r="A489" t="s">
        <v>2566</v>
      </c>
      <c r="B489" s="282">
        <v>8</v>
      </c>
      <c r="C489">
        <f t="shared" si="60"/>
        <v>256</v>
      </c>
      <c r="D489" s="61" t="s">
        <v>2473</v>
      </c>
      <c r="E489" s="61" t="s">
        <v>2467</v>
      </c>
      <c r="F489" t="s">
        <v>520</v>
      </c>
      <c r="G489" s="61" t="s">
        <v>2467</v>
      </c>
      <c r="H489" t="s">
        <v>419</v>
      </c>
      <c r="I489" s="61" t="s">
        <v>2467</v>
      </c>
      <c r="J489" t="s">
        <v>148</v>
      </c>
    </row>
    <row r="490" spans="1:10">
      <c r="A490" t="s">
        <v>2567</v>
      </c>
      <c r="B490" s="282">
        <v>68</v>
      </c>
      <c r="C490">
        <v>68</v>
      </c>
      <c r="D490" s="61" t="s">
        <v>2469</v>
      </c>
      <c r="E490" s="61" t="s">
        <v>2467</v>
      </c>
      <c r="F490" t="s">
        <v>520</v>
      </c>
      <c r="G490" s="61" t="s">
        <v>2467</v>
      </c>
      <c r="H490" t="s">
        <v>419</v>
      </c>
      <c r="I490" s="61" t="s">
        <v>2467</v>
      </c>
      <c r="J490" t="s">
        <v>148</v>
      </c>
    </row>
    <row r="491" spans="1:10">
      <c r="A491" t="s">
        <v>2567</v>
      </c>
      <c r="B491" s="282">
        <v>68</v>
      </c>
      <c r="C491">
        <f t="shared" ref="C491:C497" si="61">C490+B491</f>
        <v>136</v>
      </c>
      <c r="D491" s="61" t="s">
        <v>2469</v>
      </c>
      <c r="E491" s="61" t="s">
        <v>2467</v>
      </c>
      <c r="F491" t="s">
        <v>16</v>
      </c>
      <c r="G491" s="61" t="s">
        <v>2467</v>
      </c>
      <c r="H491" t="s">
        <v>520</v>
      </c>
      <c r="I491" s="61" t="s">
        <v>2467</v>
      </c>
      <c r="J491" t="s">
        <v>484</v>
      </c>
    </row>
    <row r="492" spans="1:10">
      <c r="A492" t="s">
        <v>2567</v>
      </c>
      <c r="B492" s="282">
        <v>34</v>
      </c>
      <c r="C492">
        <f t="shared" si="61"/>
        <v>170</v>
      </c>
      <c r="D492" s="61" t="s">
        <v>2470</v>
      </c>
      <c r="E492" s="61" t="s">
        <v>2496</v>
      </c>
      <c r="F492" t="s">
        <v>433</v>
      </c>
      <c r="H492" t="s">
        <v>2654</v>
      </c>
      <c r="J492" t="s">
        <v>2654</v>
      </c>
    </row>
    <row r="493" spans="1:10">
      <c r="A493" t="s">
        <v>2567</v>
      </c>
      <c r="B493" s="282">
        <v>34</v>
      </c>
      <c r="C493">
        <f t="shared" si="61"/>
        <v>204</v>
      </c>
      <c r="D493" s="61" t="s">
        <v>2470</v>
      </c>
      <c r="E493" s="61" t="s">
        <v>2467</v>
      </c>
      <c r="F493" t="s">
        <v>16</v>
      </c>
      <c r="G493" s="61" t="s">
        <v>2467</v>
      </c>
      <c r="H493" t="s">
        <v>520</v>
      </c>
      <c r="I493" s="61" t="s">
        <v>2467</v>
      </c>
      <c r="J493" t="s">
        <v>484</v>
      </c>
    </row>
    <row r="494" spans="1:10">
      <c r="A494" t="s">
        <v>2567</v>
      </c>
      <c r="B494" s="282">
        <v>17</v>
      </c>
      <c r="C494">
        <f t="shared" si="61"/>
        <v>221</v>
      </c>
      <c r="D494" s="61" t="s">
        <v>2471</v>
      </c>
      <c r="E494" s="61" t="s">
        <v>2496</v>
      </c>
      <c r="F494" t="s">
        <v>433</v>
      </c>
      <c r="H494" t="s">
        <v>2654</v>
      </c>
      <c r="J494" t="s">
        <v>2654</v>
      </c>
    </row>
    <row r="495" spans="1:10">
      <c r="A495" t="s">
        <v>2567</v>
      </c>
      <c r="B495" s="282">
        <v>17</v>
      </c>
      <c r="C495">
        <f t="shared" si="61"/>
        <v>238</v>
      </c>
      <c r="D495" s="61" t="s">
        <v>2471</v>
      </c>
      <c r="E495" s="61" t="s">
        <v>2467</v>
      </c>
      <c r="F495" t="s">
        <v>433</v>
      </c>
      <c r="G495" s="61" t="s">
        <v>2467</v>
      </c>
      <c r="H495" t="s">
        <v>96</v>
      </c>
      <c r="I495" s="61" t="s">
        <v>2467</v>
      </c>
      <c r="J495" t="s">
        <v>419</v>
      </c>
    </row>
    <row r="496" spans="1:10">
      <c r="A496" t="s">
        <v>2567</v>
      </c>
      <c r="B496" s="282">
        <v>10</v>
      </c>
      <c r="C496">
        <f t="shared" si="61"/>
        <v>248</v>
      </c>
      <c r="D496" s="61" t="s">
        <v>2472</v>
      </c>
      <c r="E496" s="61" t="s">
        <v>2496</v>
      </c>
      <c r="F496" t="s">
        <v>148</v>
      </c>
      <c r="H496" t="s">
        <v>2654</v>
      </c>
      <c r="J496" t="s">
        <v>2654</v>
      </c>
    </row>
    <row r="497" spans="1:10">
      <c r="A497" t="s">
        <v>2567</v>
      </c>
      <c r="B497" s="282">
        <v>8</v>
      </c>
      <c r="C497">
        <f t="shared" si="61"/>
        <v>256</v>
      </c>
      <c r="D497" s="61" t="s">
        <v>2473</v>
      </c>
      <c r="E497" s="61" t="s">
        <v>2505</v>
      </c>
      <c r="F497" t="s">
        <v>419</v>
      </c>
      <c r="G497" s="61" t="s">
        <v>2474</v>
      </c>
      <c r="H497" t="s">
        <v>241</v>
      </c>
      <c r="J497" t="s">
        <v>2654</v>
      </c>
    </row>
    <row r="498" spans="1:10">
      <c r="A498" t="s">
        <v>2568</v>
      </c>
      <c r="B498" s="282">
        <v>68</v>
      </c>
      <c r="C498">
        <v>68</v>
      </c>
      <c r="D498" s="61" t="s">
        <v>2469</v>
      </c>
      <c r="E498" s="61" t="s">
        <v>2467</v>
      </c>
      <c r="F498" t="s">
        <v>16</v>
      </c>
      <c r="G498" s="61" t="s">
        <v>2467</v>
      </c>
      <c r="H498" t="s">
        <v>520</v>
      </c>
      <c r="I498" s="61" t="s">
        <v>2467</v>
      </c>
      <c r="J498" t="s">
        <v>484</v>
      </c>
    </row>
    <row r="499" spans="1:10">
      <c r="A499" t="s">
        <v>2568</v>
      </c>
      <c r="B499" s="282">
        <v>68</v>
      </c>
      <c r="C499">
        <f t="shared" ref="C499:C505" si="62">C498+B499</f>
        <v>136</v>
      </c>
      <c r="D499" s="61" t="s">
        <v>2469</v>
      </c>
      <c r="E499" s="61" t="s">
        <v>2467</v>
      </c>
      <c r="F499" t="s">
        <v>433</v>
      </c>
      <c r="G499" s="61" t="s">
        <v>2467</v>
      </c>
      <c r="H499" t="s">
        <v>96</v>
      </c>
      <c r="I499" s="61" t="s">
        <v>2467</v>
      </c>
      <c r="J499" t="s">
        <v>419</v>
      </c>
    </row>
    <row r="500" spans="1:10">
      <c r="A500" t="s">
        <v>2568</v>
      </c>
      <c r="B500" s="282">
        <v>34</v>
      </c>
      <c r="C500">
        <f t="shared" si="62"/>
        <v>170</v>
      </c>
      <c r="D500" s="61" t="s">
        <v>2470</v>
      </c>
      <c r="E500" s="61" t="s">
        <v>2467</v>
      </c>
      <c r="F500" t="s">
        <v>520</v>
      </c>
      <c r="G500" s="61" t="s">
        <v>2467</v>
      </c>
      <c r="H500" t="s">
        <v>419</v>
      </c>
      <c r="I500" s="61" t="s">
        <v>2467</v>
      </c>
      <c r="J500" t="s">
        <v>148</v>
      </c>
    </row>
    <row r="501" spans="1:10">
      <c r="A501" t="s">
        <v>2568</v>
      </c>
      <c r="B501" s="282">
        <v>34</v>
      </c>
      <c r="C501">
        <f t="shared" si="62"/>
        <v>204</v>
      </c>
      <c r="D501" s="61" t="s">
        <v>2470</v>
      </c>
      <c r="E501" s="61" t="s">
        <v>2467</v>
      </c>
      <c r="F501" t="s">
        <v>433</v>
      </c>
      <c r="G501" s="61" t="s">
        <v>2467</v>
      </c>
      <c r="H501" t="s">
        <v>96</v>
      </c>
      <c r="I501" s="61" t="s">
        <v>2467</v>
      </c>
      <c r="J501" t="s">
        <v>419</v>
      </c>
    </row>
    <row r="502" spans="1:10">
      <c r="A502" t="s">
        <v>2568</v>
      </c>
      <c r="B502" s="282">
        <v>17</v>
      </c>
      <c r="C502">
        <f t="shared" si="62"/>
        <v>221</v>
      </c>
      <c r="D502" s="61" t="s">
        <v>2471</v>
      </c>
      <c r="E502" s="61" t="s">
        <v>2496</v>
      </c>
      <c r="F502" t="s">
        <v>433</v>
      </c>
      <c r="H502" t="s">
        <v>2654</v>
      </c>
      <c r="J502" t="s">
        <v>2654</v>
      </c>
    </row>
    <row r="503" spans="1:10">
      <c r="A503" t="s">
        <v>2568</v>
      </c>
      <c r="B503" s="282">
        <v>17</v>
      </c>
      <c r="C503">
        <f t="shared" si="62"/>
        <v>238</v>
      </c>
      <c r="D503" s="61" t="s">
        <v>2471</v>
      </c>
      <c r="E503" s="61" t="s">
        <v>2505</v>
      </c>
      <c r="F503" t="s">
        <v>419</v>
      </c>
      <c r="G503" s="61" t="s">
        <v>2474</v>
      </c>
      <c r="H503" t="s">
        <v>241</v>
      </c>
      <c r="J503" t="s">
        <v>2654</v>
      </c>
    </row>
    <row r="504" spans="1:10">
      <c r="A504" t="s">
        <v>2568</v>
      </c>
      <c r="B504" s="282">
        <v>10</v>
      </c>
      <c r="C504">
        <f t="shared" si="62"/>
        <v>248</v>
      </c>
      <c r="D504" s="61" t="s">
        <v>2472</v>
      </c>
      <c r="E504" s="61" t="s">
        <v>2496</v>
      </c>
      <c r="F504" t="s">
        <v>148</v>
      </c>
      <c r="H504" t="s">
        <v>2654</v>
      </c>
      <c r="J504" t="s">
        <v>2654</v>
      </c>
    </row>
    <row r="505" spans="1:10">
      <c r="A505" t="s">
        <v>2568</v>
      </c>
      <c r="B505" s="282">
        <v>8</v>
      </c>
      <c r="C505">
        <f t="shared" si="62"/>
        <v>256</v>
      </c>
      <c r="D505" s="61" t="s">
        <v>2473</v>
      </c>
      <c r="E505" s="61" t="s">
        <v>2505</v>
      </c>
      <c r="F505" t="s">
        <v>16</v>
      </c>
      <c r="G505" s="61" t="s">
        <v>2474</v>
      </c>
      <c r="H505" t="s">
        <v>554</v>
      </c>
      <c r="I505" s="61"/>
      <c r="J505" t="s">
        <v>2654</v>
      </c>
    </row>
    <row r="506" spans="1:10">
      <c r="A506" t="s">
        <v>2570</v>
      </c>
      <c r="B506" s="282">
        <v>68</v>
      </c>
      <c r="C506">
        <v>68</v>
      </c>
      <c r="D506" s="61" t="s">
        <v>2469</v>
      </c>
      <c r="E506" s="61" t="s">
        <v>2505</v>
      </c>
      <c r="F506" t="s">
        <v>419</v>
      </c>
      <c r="G506" s="61" t="s">
        <v>2474</v>
      </c>
      <c r="H506" t="s">
        <v>241</v>
      </c>
      <c r="J506" t="s">
        <v>2654</v>
      </c>
    </row>
    <row r="507" spans="1:10">
      <c r="A507" t="s">
        <v>2570</v>
      </c>
      <c r="B507" s="282">
        <v>68</v>
      </c>
      <c r="C507">
        <f t="shared" ref="C507:C513" si="63">C506+B507</f>
        <v>136</v>
      </c>
      <c r="D507" s="61" t="s">
        <v>2469</v>
      </c>
      <c r="E507" s="61" t="s">
        <v>2505</v>
      </c>
      <c r="F507" t="s">
        <v>16</v>
      </c>
      <c r="G507" s="61" t="s">
        <v>2474</v>
      </c>
      <c r="H507" t="s">
        <v>554</v>
      </c>
      <c r="I507" s="61"/>
      <c r="J507" t="s">
        <v>2654</v>
      </c>
    </row>
    <row r="508" spans="1:10">
      <c r="A508" t="s">
        <v>2570</v>
      </c>
      <c r="B508" s="282">
        <v>34</v>
      </c>
      <c r="C508">
        <f t="shared" si="63"/>
        <v>170</v>
      </c>
      <c r="D508" s="61" t="s">
        <v>2470</v>
      </c>
      <c r="E508" s="61" t="s">
        <v>2467</v>
      </c>
      <c r="F508" t="s">
        <v>433</v>
      </c>
      <c r="G508" s="61" t="s">
        <v>2467</v>
      </c>
      <c r="H508" t="s">
        <v>96</v>
      </c>
      <c r="I508" s="61" t="s">
        <v>2467</v>
      </c>
      <c r="J508" t="s">
        <v>419</v>
      </c>
    </row>
    <row r="509" spans="1:10">
      <c r="A509" t="s">
        <v>2570</v>
      </c>
      <c r="B509" s="282">
        <v>34</v>
      </c>
      <c r="C509">
        <f t="shared" si="63"/>
        <v>204</v>
      </c>
      <c r="D509" s="61" t="s">
        <v>2470</v>
      </c>
      <c r="E509" s="61" t="s">
        <v>2505</v>
      </c>
      <c r="F509" t="s">
        <v>16</v>
      </c>
      <c r="G509" s="61" t="s">
        <v>2474</v>
      </c>
      <c r="H509" t="s">
        <v>554</v>
      </c>
      <c r="I509" s="61"/>
      <c r="J509" t="s">
        <v>2654</v>
      </c>
    </row>
    <row r="510" spans="1:10">
      <c r="A510" t="s">
        <v>2570</v>
      </c>
      <c r="B510" s="282">
        <v>17</v>
      </c>
      <c r="C510">
        <f t="shared" si="63"/>
        <v>221</v>
      </c>
      <c r="D510" s="61" t="s">
        <v>2471</v>
      </c>
      <c r="E510" s="61" t="s">
        <v>2467</v>
      </c>
      <c r="F510" t="s">
        <v>16</v>
      </c>
      <c r="G510" s="61" t="s">
        <v>2467</v>
      </c>
      <c r="H510" t="s">
        <v>520</v>
      </c>
      <c r="I510" s="61" t="s">
        <v>2467</v>
      </c>
      <c r="J510" t="s">
        <v>484</v>
      </c>
    </row>
    <row r="511" spans="1:10">
      <c r="A511" t="s">
        <v>2570</v>
      </c>
      <c r="B511" s="282">
        <v>17</v>
      </c>
      <c r="C511">
        <f t="shared" si="63"/>
        <v>238</v>
      </c>
      <c r="D511" s="61" t="s">
        <v>2471</v>
      </c>
      <c r="E511" s="61" t="s">
        <v>2500</v>
      </c>
      <c r="F511" t="s">
        <v>332</v>
      </c>
      <c r="G511" s="61" t="s">
        <v>2474</v>
      </c>
      <c r="H511" t="s">
        <v>575</v>
      </c>
      <c r="I511" s="61" t="s">
        <v>2474</v>
      </c>
      <c r="J511" t="s">
        <v>520</v>
      </c>
    </row>
    <row r="512" spans="1:10">
      <c r="A512" t="s">
        <v>2570</v>
      </c>
      <c r="B512" s="282">
        <v>10</v>
      </c>
      <c r="C512">
        <f t="shared" si="63"/>
        <v>248</v>
      </c>
      <c r="D512" s="61" t="s">
        <v>2472</v>
      </c>
      <c r="E512" s="61" t="s">
        <v>2467</v>
      </c>
      <c r="F512" t="s">
        <v>16</v>
      </c>
      <c r="G512" s="61" t="s">
        <v>2467</v>
      </c>
      <c r="H512" t="s">
        <v>520</v>
      </c>
      <c r="I512" s="61" t="s">
        <v>2467</v>
      </c>
      <c r="J512" t="s">
        <v>484</v>
      </c>
    </row>
    <row r="513" spans="1:10">
      <c r="A513" t="s">
        <v>2570</v>
      </c>
      <c r="B513" s="282">
        <v>8</v>
      </c>
      <c r="C513">
        <f t="shared" si="63"/>
        <v>256</v>
      </c>
      <c r="D513" s="61" t="s">
        <v>2473</v>
      </c>
      <c r="E513" s="61" t="s">
        <v>2474</v>
      </c>
      <c r="F513" t="s">
        <v>198</v>
      </c>
      <c r="G513" s="61" t="s">
        <v>2474</v>
      </c>
      <c r="H513" t="s">
        <v>148</v>
      </c>
      <c r="I513" s="61" t="s">
        <v>2500</v>
      </c>
      <c r="J513" t="s">
        <v>278</v>
      </c>
    </row>
    <row r="514" spans="1:10">
      <c r="A514" t="s">
        <v>2571</v>
      </c>
      <c r="B514" s="282">
        <v>68</v>
      </c>
      <c r="C514">
        <v>68</v>
      </c>
      <c r="D514" s="61" t="s">
        <v>2469</v>
      </c>
      <c r="E514" s="61" t="s">
        <v>2505</v>
      </c>
      <c r="F514" t="s">
        <v>16</v>
      </c>
      <c r="G514" s="61" t="s">
        <v>2474</v>
      </c>
      <c r="H514" t="s">
        <v>554</v>
      </c>
      <c r="I514" s="61"/>
      <c r="J514" t="s">
        <v>2654</v>
      </c>
    </row>
    <row r="515" spans="1:10">
      <c r="A515" t="s">
        <v>2571</v>
      </c>
      <c r="B515" s="282">
        <v>68</v>
      </c>
      <c r="C515">
        <f t="shared" ref="C515:C521" si="64">C514+B515</f>
        <v>136</v>
      </c>
      <c r="D515" s="61" t="s">
        <v>2469</v>
      </c>
      <c r="E515" s="61" t="s">
        <v>2500</v>
      </c>
      <c r="F515" t="s">
        <v>332</v>
      </c>
      <c r="G515" s="61" t="s">
        <v>2474</v>
      </c>
      <c r="H515" t="s">
        <v>575</v>
      </c>
      <c r="I515" s="61" t="s">
        <v>2474</v>
      </c>
      <c r="J515" t="s">
        <v>520</v>
      </c>
    </row>
    <row r="516" spans="1:10">
      <c r="A516" t="s">
        <v>2571</v>
      </c>
      <c r="B516" s="282">
        <v>34</v>
      </c>
      <c r="C516">
        <f t="shared" si="64"/>
        <v>170</v>
      </c>
      <c r="D516" s="61" t="s">
        <v>2470</v>
      </c>
      <c r="E516" s="61" t="s">
        <v>2505</v>
      </c>
      <c r="F516" t="s">
        <v>419</v>
      </c>
      <c r="G516" s="61" t="s">
        <v>2474</v>
      </c>
      <c r="H516" t="s">
        <v>241</v>
      </c>
      <c r="J516" t="s">
        <v>2654</v>
      </c>
    </row>
    <row r="517" spans="1:10">
      <c r="A517" t="s">
        <v>2571</v>
      </c>
      <c r="B517" s="282">
        <v>34</v>
      </c>
      <c r="C517">
        <f t="shared" si="64"/>
        <v>204</v>
      </c>
      <c r="D517" s="61" t="s">
        <v>2470</v>
      </c>
      <c r="E517" s="61" t="s">
        <v>2474</v>
      </c>
      <c r="F517" t="s">
        <v>198</v>
      </c>
      <c r="G517" s="61" t="s">
        <v>2474</v>
      </c>
      <c r="H517" t="s">
        <v>148</v>
      </c>
      <c r="I517" s="61" t="s">
        <v>2500</v>
      </c>
      <c r="J517" t="s">
        <v>278</v>
      </c>
    </row>
    <row r="518" spans="1:10">
      <c r="A518" t="s">
        <v>2571</v>
      </c>
      <c r="B518" s="282">
        <v>17</v>
      </c>
      <c r="C518">
        <f t="shared" si="64"/>
        <v>221</v>
      </c>
      <c r="D518" s="61" t="s">
        <v>2471</v>
      </c>
      <c r="E518" s="61" t="s">
        <v>2467</v>
      </c>
      <c r="F518" t="s">
        <v>433</v>
      </c>
      <c r="G518" s="61" t="s">
        <v>2467</v>
      </c>
      <c r="H518" t="s">
        <v>96</v>
      </c>
      <c r="I518" s="61" t="s">
        <v>2467</v>
      </c>
      <c r="J518" t="s">
        <v>419</v>
      </c>
    </row>
    <row r="519" spans="1:10">
      <c r="A519" t="s">
        <v>2571</v>
      </c>
      <c r="B519" s="282">
        <v>17</v>
      </c>
      <c r="C519">
        <f t="shared" si="64"/>
        <v>238</v>
      </c>
      <c r="D519" s="61" t="s">
        <v>2471</v>
      </c>
      <c r="E519" s="61" t="s">
        <v>2505</v>
      </c>
      <c r="F519" t="s">
        <v>554</v>
      </c>
      <c r="G519" s="61" t="s">
        <v>2505</v>
      </c>
      <c r="H519" s="279" t="s">
        <v>198</v>
      </c>
      <c r="I519" s="61"/>
      <c r="J519" t="s">
        <v>2654</v>
      </c>
    </row>
    <row r="520" spans="1:10">
      <c r="A520" t="s">
        <v>2571</v>
      </c>
      <c r="B520" s="282">
        <v>10</v>
      </c>
      <c r="C520">
        <f t="shared" si="64"/>
        <v>248</v>
      </c>
      <c r="D520" s="61" t="s">
        <v>2472</v>
      </c>
      <c r="E520" s="61" t="s">
        <v>2467</v>
      </c>
      <c r="F520" t="s">
        <v>433</v>
      </c>
      <c r="G520" s="61" t="s">
        <v>2467</v>
      </c>
      <c r="H520" t="s">
        <v>96</v>
      </c>
      <c r="I520" s="61" t="s">
        <v>2467</v>
      </c>
      <c r="J520" t="s">
        <v>419</v>
      </c>
    </row>
    <row r="521" spans="1:10">
      <c r="A521" t="s">
        <v>2571</v>
      </c>
      <c r="B521" s="282">
        <v>8</v>
      </c>
      <c r="C521">
        <f t="shared" si="64"/>
        <v>256</v>
      </c>
      <c r="D521" s="61" t="s">
        <v>2473</v>
      </c>
      <c r="E521" s="61" t="s">
        <v>2505</v>
      </c>
      <c r="F521" t="s">
        <v>241</v>
      </c>
      <c r="G521" s="61" t="s">
        <v>2505</v>
      </c>
      <c r="H521" t="s">
        <v>575</v>
      </c>
      <c r="J521" t="s">
        <v>2654</v>
      </c>
    </row>
    <row r="522" spans="1:10">
      <c r="A522" t="s">
        <v>2569</v>
      </c>
      <c r="B522" s="282">
        <v>68</v>
      </c>
      <c r="C522">
        <v>68</v>
      </c>
      <c r="D522" s="61" t="s">
        <v>2469</v>
      </c>
      <c r="E522" s="61" t="s">
        <v>2500</v>
      </c>
      <c r="F522" t="s">
        <v>575</v>
      </c>
      <c r="G522" s="61" t="s">
        <v>2474</v>
      </c>
      <c r="H522" t="s">
        <v>647</v>
      </c>
      <c r="I522" s="61" t="s">
        <v>2500</v>
      </c>
      <c r="J522" t="s">
        <v>433</v>
      </c>
    </row>
    <row r="523" spans="1:10">
      <c r="A523" t="s">
        <v>2569</v>
      </c>
      <c r="B523" s="282">
        <v>68</v>
      </c>
      <c r="C523">
        <f t="shared" ref="C523:C529" si="65">C522+B523</f>
        <v>136</v>
      </c>
      <c r="D523" s="61" t="s">
        <v>2469</v>
      </c>
      <c r="E523" s="61" t="s">
        <v>2500</v>
      </c>
      <c r="F523" t="s">
        <v>61</v>
      </c>
      <c r="G523" s="61" t="s">
        <v>2500</v>
      </c>
      <c r="H523" t="s">
        <v>657</v>
      </c>
      <c r="I523" s="61" t="s">
        <v>2500</v>
      </c>
      <c r="J523" t="s">
        <v>370</v>
      </c>
    </row>
    <row r="524" spans="1:10">
      <c r="A524" t="s">
        <v>2569</v>
      </c>
      <c r="B524" s="282">
        <v>34</v>
      </c>
      <c r="C524">
        <f t="shared" si="65"/>
        <v>170</v>
      </c>
      <c r="D524" s="61" t="s">
        <v>2470</v>
      </c>
      <c r="E524" s="61" t="s">
        <v>2500</v>
      </c>
      <c r="F524" t="s">
        <v>96</v>
      </c>
      <c r="G524" s="61" t="s">
        <v>2474</v>
      </c>
      <c r="H524" t="s">
        <v>332</v>
      </c>
      <c r="I524" s="61" t="s">
        <v>2500</v>
      </c>
      <c r="J524" t="s">
        <v>198</v>
      </c>
    </row>
    <row r="525" spans="1:10">
      <c r="A525" t="s">
        <v>2569</v>
      </c>
      <c r="B525" s="282">
        <v>34</v>
      </c>
      <c r="C525">
        <f t="shared" si="65"/>
        <v>204</v>
      </c>
      <c r="D525" s="61" t="s">
        <v>2470</v>
      </c>
      <c r="E525" s="61" t="s">
        <v>2500</v>
      </c>
      <c r="F525" t="s">
        <v>484</v>
      </c>
      <c r="G525" s="61" t="s">
        <v>2500</v>
      </c>
      <c r="H525" t="s">
        <v>332</v>
      </c>
      <c r="I525" s="61" t="s">
        <v>2500</v>
      </c>
      <c r="J525" t="s">
        <v>302</v>
      </c>
    </row>
    <row r="526" spans="1:10">
      <c r="A526" t="s">
        <v>2569</v>
      </c>
      <c r="B526" s="282">
        <v>17</v>
      </c>
      <c r="C526">
        <f t="shared" si="65"/>
        <v>221</v>
      </c>
      <c r="D526" s="61" t="s">
        <v>2471</v>
      </c>
      <c r="E526" s="61" t="s">
        <v>2505</v>
      </c>
      <c r="F526" t="s">
        <v>241</v>
      </c>
      <c r="G526" s="61" t="s">
        <v>2505</v>
      </c>
      <c r="H526" t="s">
        <v>575</v>
      </c>
      <c r="J526" t="s">
        <v>2654</v>
      </c>
    </row>
    <row r="527" spans="1:10">
      <c r="A527" t="s">
        <v>2569</v>
      </c>
      <c r="B527" s="282">
        <v>17</v>
      </c>
      <c r="C527">
        <f t="shared" si="65"/>
        <v>238</v>
      </c>
      <c r="D527" s="61" t="s">
        <v>2471</v>
      </c>
      <c r="E527" s="61" t="s">
        <v>2500</v>
      </c>
      <c r="F527" t="s">
        <v>484</v>
      </c>
      <c r="G527" s="61" t="s">
        <v>2500</v>
      </c>
      <c r="H527" t="s">
        <v>332</v>
      </c>
      <c r="I527" s="61" t="s">
        <v>2500</v>
      </c>
      <c r="J527" t="s">
        <v>302</v>
      </c>
    </row>
    <row r="528" spans="1:10">
      <c r="A528" t="s">
        <v>2569</v>
      </c>
      <c r="B528" s="282">
        <v>10</v>
      </c>
      <c r="C528">
        <f t="shared" si="65"/>
        <v>248</v>
      </c>
      <c r="D528" s="61" t="s">
        <v>2472</v>
      </c>
      <c r="E528" s="61" t="s">
        <v>2505</v>
      </c>
      <c r="F528" t="s">
        <v>241</v>
      </c>
      <c r="G528" s="61" t="s">
        <v>2505</v>
      </c>
      <c r="H528" t="s">
        <v>575</v>
      </c>
      <c r="J528" t="s">
        <v>2654</v>
      </c>
    </row>
    <row r="529" spans="1:10">
      <c r="A529" t="s">
        <v>2569</v>
      </c>
      <c r="B529" s="282">
        <v>8</v>
      </c>
      <c r="C529">
        <f t="shared" si="65"/>
        <v>256</v>
      </c>
      <c r="D529" s="61" t="s">
        <v>2473</v>
      </c>
      <c r="E529" s="61" t="s">
        <v>2500</v>
      </c>
      <c r="F529" t="s">
        <v>484</v>
      </c>
      <c r="G529" s="61" t="s">
        <v>2500</v>
      </c>
      <c r="H529" t="s">
        <v>332</v>
      </c>
      <c r="I529" s="61" t="s">
        <v>2500</v>
      </c>
      <c r="J529" t="s">
        <v>302</v>
      </c>
    </row>
    <row r="530" spans="1:10">
      <c r="A530" t="s">
        <v>2572</v>
      </c>
      <c r="B530" s="282">
        <v>68</v>
      </c>
      <c r="C530">
        <v>68</v>
      </c>
      <c r="D530" s="61" t="s">
        <v>2469</v>
      </c>
      <c r="E530" s="61" t="s">
        <v>2474</v>
      </c>
      <c r="F530" t="s">
        <v>198</v>
      </c>
      <c r="G530" s="61" t="s">
        <v>2474</v>
      </c>
      <c r="H530" t="s">
        <v>148</v>
      </c>
      <c r="I530" s="61" t="s">
        <v>2500</v>
      </c>
      <c r="J530" t="s">
        <v>278</v>
      </c>
    </row>
    <row r="531" spans="1:10">
      <c r="A531" t="s">
        <v>2572</v>
      </c>
      <c r="B531" s="282">
        <v>68</v>
      </c>
      <c r="C531">
        <f t="shared" ref="C531:C537" si="66">C530+B531</f>
        <v>136</v>
      </c>
      <c r="D531" s="61" t="s">
        <v>2469</v>
      </c>
      <c r="E531" s="61" t="s">
        <v>2505</v>
      </c>
      <c r="F531" t="s">
        <v>554</v>
      </c>
      <c r="G531" s="61" t="s">
        <v>2505</v>
      </c>
      <c r="H531" s="279" t="s">
        <v>198</v>
      </c>
      <c r="I531" s="61"/>
      <c r="J531" t="s">
        <v>2654</v>
      </c>
    </row>
    <row r="532" spans="1:10">
      <c r="A532" t="s">
        <v>2572</v>
      </c>
      <c r="B532" s="282">
        <v>34</v>
      </c>
      <c r="C532">
        <f t="shared" si="66"/>
        <v>170</v>
      </c>
      <c r="D532" s="61" t="s">
        <v>2470</v>
      </c>
      <c r="E532" s="61" t="s">
        <v>2500</v>
      </c>
      <c r="F532" t="s">
        <v>332</v>
      </c>
      <c r="G532" s="61" t="s">
        <v>2474</v>
      </c>
      <c r="H532" t="s">
        <v>575</v>
      </c>
      <c r="I532" s="61" t="s">
        <v>2474</v>
      </c>
      <c r="J532" t="s">
        <v>520</v>
      </c>
    </row>
    <row r="533" spans="1:10">
      <c r="A533" t="s">
        <v>2572</v>
      </c>
      <c r="B533" s="282">
        <v>34</v>
      </c>
      <c r="C533">
        <f t="shared" si="66"/>
        <v>204</v>
      </c>
      <c r="D533" s="61" t="s">
        <v>2470</v>
      </c>
      <c r="E533" s="61" t="s">
        <v>2505</v>
      </c>
      <c r="F533" t="s">
        <v>241</v>
      </c>
      <c r="G533" s="61" t="s">
        <v>2505</v>
      </c>
      <c r="H533" t="s">
        <v>575</v>
      </c>
      <c r="J533" t="s">
        <v>2654</v>
      </c>
    </row>
    <row r="534" spans="1:10">
      <c r="A534" t="s">
        <v>2572</v>
      </c>
      <c r="B534" s="282">
        <v>17</v>
      </c>
      <c r="C534">
        <f t="shared" si="66"/>
        <v>221</v>
      </c>
      <c r="D534" s="61" t="s">
        <v>2471</v>
      </c>
      <c r="E534" s="61" t="s">
        <v>2505</v>
      </c>
      <c r="F534" t="s">
        <v>16</v>
      </c>
      <c r="G534" s="61" t="s">
        <v>2474</v>
      </c>
      <c r="H534" t="s">
        <v>2480</v>
      </c>
      <c r="I534" s="61" t="s">
        <v>2481</v>
      </c>
      <c r="J534" t="s">
        <v>2654</v>
      </c>
    </row>
    <row r="535" spans="1:10">
      <c r="A535" t="s">
        <v>2572</v>
      </c>
      <c r="B535" s="282">
        <v>17</v>
      </c>
      <c r="C535">
        <f t="shared" si="66"/>
        <v>238</v>
      </c>
      <c r="D535" s="61" t="s">
        <v>2471</v>
      </c>
      <c r="E535" s="61" t="s">
        <v>2500</v>
      </c>
      <c r="F535" t="s">
        <v>96</v>
      </c>
      <c r="G535" s="61" t="s">
        <v>2474</v>
      </c>
      <c r="H535" t="s">
        <v>332</v>
      </c>
      <c r="I535" s="61" t="s">
        <v>2500</v>
      </c>
      <c r="J535" t="s">
        <v>198</v>
      </c>
    </row>
    <row r="536" spans="1:10">
      <c r="A536" t="s">
        <v>2572</v>
      </c>
      <c r="B536" s="282">
        <v>10</v>
      </c>
      <c r="C536">
        <f t="shared" si="66"/>
        <v>248</v>
      </c>
      <c r="D536" s="61" t="s">
        <v>2472</v>
      </c>
      <c r="E536" s="61" t="s">
        <v>2505</v>
      </c>
      <c r="F536" t="s">
        <v>16</v>
      </c>
      <c r="G536" s="61" t="s">
        <v>2474</v>
      </c>
      <c r="H536" t="s">
        <v>2480</v>
      </c>
      <c r="I536" s="61" t="s">
        <v>2481</v>
      </c>
      <c r="J536" t="s">
        <v>2654</v>
      </c>
    </row>
    <row r="537" spans="1:10">
      <c r="A537" t="s">
        <v>2572</v>
      </c>
      <c r="B537" s="282">
        <v>8</v>
      </c>
      <c r="C537">
        <f t="shared" si="66"/>
        <v>256</v>
      </c>
      <c r="D537" s="61" t="s">
        <v>2473</v>
      </c>
      <c r="E537" s="61" t="s">
        <v>2500</v>
      </c>
      <c r="F537" t="s">
        <v>484</v>
      </c>
      <c r="G537" s="61" t="s">
        <v>2500</v>
      </c>
      <c r="H537" t="s">
        <v>332</v>
      </c>
      <c r="I537" s="61" t="s">
        <v>2500</v>
      </c>
      <c r="J537" t="s">
        <v>302</v>
      </c>
    </row>
    <row r="538" spans="1:10">
      <c r="A538" t="s">
        <v>2574</v>
      </c>
      <c r="B538" s="282">
        <v>68</v>
      </c>
      <c r="C538">
        <v>68</v>
      </c>
      <c r="D538" s="61" t="s">
        <v>2469</v>
      </c>
      <c r="E538" s="61" t="s">
        <v>2474</v>
      </c>
      <c r="F538" t="s">
        <v>198</v>
      </c>
      <c r="G538" s="61" t="s">
        <v>2474</v>
      </c>
      <c r="H538" t="s">
        <v>148</v>
      </c>
      <c r="I538" s="61" t="s">
        <v>2500</v>
      </c>
      <c r="J538" t="s">
        <v>278</v>
      </c>
    </row>
    <row r="539" spans="1:10">
      <c r="A539" t="s">
        <v>2574</v>
      </c>
      <c r="B539" s="282">
        <v>68</v>
      </c>
      <c r="C539">
        <f t="shared" ref="C539:C545" si="67">C538+B539</f>
        <v>136</v>
      </c>
      <c r="D539" s="61" t="s">
        <v>2469</v>
      </c>
      <c r="E539" s="61" t="s">
        <v>2505</v>
      </c>
      <c r="F539" t="s">
        <v>554</v>
      </c>
      <c r="G539" s="61" t="s">
        <v>2505</v>
      </c>
      <c r="H539" s="279" t="s">
        <v>198</v>
      </c>
      <c r="I539" s="61"/>
      <c r="J539" t="s">
        <v>2654</v>
      </c>
    </row>
    <row r="540" spans="1:10">
      <c r="A540" t="s">
        <v>2574</v>
      </c>
      <c r="B540" s="282">
        <v>34</v>
      </c>
      <c r="C540">
        <f t="shared" si="67"/>
        <v>170</v>
      </c>
      <c r="D540" s="61" t="s">
        <v>2470</v>
      </c>
      <c r="E540" s="61" t="s">
        <v>2500</v>
      </c>
      <c r="F540" t="s">
        <v>332</v>
      </c>
      <c r="G540" s="61" t="s">
        <v>2474</v>
      </c>
      <c r="H540" t="s">
        <v>575</v>
      </c>
      <c r="I540" s="61" t="s">
        <v>2474</v>
      </c>
      <c r="J540" t="s">
        <v>520</v>
      </c>
    </row>
    <row r="541" spans="1:10">
      <c r="A541" t="s">
        <v>2574</v>
      </c>
      <c r="B541" s="282">
        <v>34</v>
      </c>
      <c r="C541">
        <f t="shared" si="67"/>
        <v>204</v>
      </c>
      <c r="D541" s="61" t="s">
        <v>2470</v>
      </c>
      <c r="E541" s="61" t="s">
        <v>2505</v>
      </c>
      <c r="F541" t="s">
        <v>241</v>
      </c>
      <c r="G541" s="61" t="s">
        <v>2505</v>
      </c>
      <c r="H541" t="s">
        <v>575</v>
      </c>
      <c r="J541" t="s">
        <v>2654</v>
      </c>
    </row>
    <row r="542" spans="1:10">
      <c r="A542" t="s">
        <v>2574</v>
      </c>
      <c r="B542" s="282">
        <v>17</v>
      </c>
      <c r="C542">
        <f t="shared" si="67"/>
        <v>221</v>
      </c>
      <c r="D542" s="61" t="s">
        <v>2471</v>
      </c>
      <c r="E542" s="61" t="s">
        <v>2500</v>
      </c>
      <c r="F542" t="s">
        <v>332</v>
      </c>
      <c r="G542" s="61" t="s">
        <v>2474</v>
      </c>
      <c r="H542" t="s">
        <v>575</v>
      </c>
      <c r="I542" s="61" t="s">
        <v>2474</v>
      </c>
      <c r="J542" t="s">
        <v>520</v>
      </c>
    </row>
    <row r="543" spans="1:10">
      <c r="A543" t="s">
        <v>2574</v>
      </c>
      <c r="B543" s="282">
        <v>17</v>
      </c>
      <c r="C543">
        <f t="shared" si="67"/>
        <v>238</v>
      </c>
      <c r="D543" s="61" t="s">
        <v>2471</v>
      </c>
      <c r="E543" s="61" t="s">
        <v>2500</v>
      </c>
      <c r="F543" t="s">
        <v>96</v>
      </c>
      <c r="G543" s="61" t="s">
        <v>2474</v>
      </c>
      <c r="H543" t="s">
        <v>332</v>
      </c>
      <c r="I543" s="61" t="s">
        <v>2500</v>
      </c>
      <c r="J543" t="s">
        <v>198</v>
      </c>
    </row>
    <row r="544" spans="1:10">
      <c r="A544" t="s">
        <v>2574</v>
      </c>
      <c r="B544" s="282">
        <v>10</v>
      </c>
      <c r="C544">
        <f t="shared" si="67"/>
        <v>248</v>
      </c>
      <c r="D544" s="61" t="s">
        <v>2472</v>
      </c>
      <c r="E544" s="61" t="s">
        <v>2505</v>
      </c>
      <c r="F544" t="s">
        <v>16</v>
      </c>
      <c r="G544" s="61" t="s">
        <v>2474</v>
      </c>
      <c r="H544" t="s">
        <v>554</v>
      </c>
      <c r="I544" s="61"/>
      <c r="J544" t="s">
        <v>2654</v>
      </c>
    </row>
    <row r="545" spans="1:10">
      <c r="A545" t="s">
        <v>2574</v>
      </c>
      <c r="B545" s="282">
        <v>8</v>
      </c>
      <c r="C545">
        <f t="shared" si="67"/>
        <v>256</v>
      </c>
      <c r="D545" s="61" t="s">
        <v>2473</v>
      </c>
      <c r="E545" s="61" t="s">
        <v>2500</v>
      </c>
      <c r="F545" t="s">
        <v>484</v>
      </c>
      <c r="G545" s="61" t="s">
        <v>2500</v>
      </c>
      <c r="H545" t="s">
        <v>332</v>
      </c>
      <c r="I545" s="61" t="s">
        <v>2500</v>
      </c>
      <c r="J545" t="s">
        <v>302</v>
      </c>
    </row>
    <row r="546" spans="1:10">
      <c r="A546" t="s">
        <v>2573</v>
      </c>
      <c r="B546" s="282">
        <v>68</v>
      </c>
      <c r="C546">
        <v>68</v>
      </c>
      <c r="D546" s="61" t="s">
        <v>2469</v>
      </c>
      <c r="E546" s="61" t="s">
        <v>2500</v>
      </c>
      <c r="F546" t="s">
        <v>96</v>
      </c>
      <c r="G546" s="61" t="s">
        <v>2474</v>
      </c>
      <c r="H546" t="s">
        <v>332</v>
      </c>
      <c r="I546" s="61" t="s">
        <v>2500</v>
      </c>
      <c r="J546" t="s">
        <v>198</v>
      </c>
    </row>
    <row r="547" spans="1:10">
      <c r="A547" t="s">
        <v>2573</v>
      </c>
      <c r="B547" s="282">
        <v>68</v>
      </c>
      <c r="C547">
        <f t="shared" ref="C547:C553" si="68">C546+B547</f>
        <v>136</v>
      </c>
      <c r="D547" s="61" t="s">
        <v>2469</v>
      </c>
      <c r="E547" s="61" t="s">
        <v>2500</v>
      </c>
      <c r="F547" t="s">
        <v>575</v>
      </c>
      <c r="G547" s="61" t="s">
        <v>2474</v>
      </c>
      <c r="H547" t="s">
        <v>647</v>
      </c>
      <c r="I547" s="61" t="s">
        <v>2500</v>
      </c>
      <c r="J547" t="s">
        <v>433</v>
      </c>
    </row>
    <row r="548" spans="1:10">
      <c r="A548" t="s">
        <v>2573</v>
      </c>
      <c r="B548" s="282">
        <v>34</v>
      </c>
      <c r="C548">
        <f t="shared" si="68"/>
        <v>170</v>
      </c>
      <c r="D548" s="61" t="s">
        <v>2470</v>
      </c>
      <c r="E548" s="61" t="s">
        <v>2505</v>
      </c>
      <c r="F548" t="s">
        <v>241</v>
      </c>
      <c r="G548" s="61" t="s">
        <v>2505</v>
      </c>
      <c r="H548" t="s">
        <v>575</v>
      </c>
      <c r="J548" t="s">
        <v>2654</v>
      </c>
    </row>
    <row r="549" spans="1:10">
      <c r="A549" t="s">
        <v>2573</v>
      </c>
      <c r="B549" s="282">
        <v>34</v>
      </c>
      <c r="C549">
        <f t="shared" si="68"/>
        <v>204</v>
      </c>
      <c r="D549" s="61" t="s">
        <v>2470</v>
      </c>
      <c r="E549" s="61" t="s">
        <v>2500</v>
      </c>
      <c r="F549" t="s">
        <v>61</v>
      </c>
      <c r="G549" s="61" t="s">
        <v>2500</v>
      </c>
      <c r="H549" t="s">
        <v>657</v>
      </c>
      <c r="I549" s="61" t="s">
        <v>2500</v>
      </c>
      <c r="J549" t="s">
        <v>370</v>
      </c>
    </row>
    <row r="550" spans="1:10">
      <c r="A550" t="s">
        <v>2573</v>
      </c>
      <c r="B550" s="282">
        <v>17</v>
      </c>
      <c r="C550">
        <f t="shared" si="68"/>
        <v>221</v>
      </c>
      <c r="D550" s="61" t="s">
        <v>2471</v>
      </c>
      <c r="E550" s="61" t="s">
        <v>2505</v>
      </c>
      <c r="F550" t="s">
        <v>241</v>
      </c>
      <c r="G550" s="61" t="s">
        <v>2505</v>
      </c>
      <c r="H550" t="s">
        <v>575</v>
      </c>
      <c r="J550" t="s">
        <v>2654</v>
      </c>
    </row>
    <row r="551" spans="1:10">
      <c r="A551" t="s">
        <v>2573</v>
      </c>
      <c r="B551" s="282">
        <v>17</v>
      </c>
      <c r="C551">
        <f t="shared" si="68"/>
        <v>238</v>
      </c>
      <c r="D551" s="61" t="s">
        <v>2471</v>
      </c>
      <c r="E551" s="61" t="s">
        <v>2500</v>
      </c>
      <c r="F551" t="s">
        <v>484</v>
      </c>
      <c r="G551" s="61" t="s">
        <v>2500</v>
      </c>
      <c r="H551" t="s">
        <v>332</v>
      </c>
      <c r="I551" s="61" t="s">
        <v>2500</v>
      </c>
      <c r="J551" t="s">
        <v>302</v>
      </c>
    </row>
    <row r="552" spans="1:10">
      <c r="A552" t="s">
        <v>2573</v>
      </c>
      <c r="B552" s="282">
        <v>10</v>
      </c>
      <c r="C552">
        <f t="shared" si="68"/>
        <v>248</v>
      </c>
      <c r="D552" s="61" t="s">
        <v>2472</v>
      </c>
      <c r="E552" s="61" t="s">
        <v>2505</v>
      </c>
      <c r="F552" t="s">
        <v>554</v>
      </c>
      <c r="G552" s="61" t="s">
        <v>2505</v>
      </c>
      <c r="H552" s="279" t="s">
        <v>198</v>
      </c>
      <c r="I552" s="61"/>
      <c r="J552" t="s">
        <v>2654</v>
      </c>
    </row>
    <row r="553" spans="1:10">
      <c r="A553" t="s">
        <v>2573</v>
      </c>
      <c r="B553" s="282">
        <v>8</v>
      </c>
      <c r="C553">
        <f t="shared" si="68"/>
        <v>256</v>
      </c>
      <c r="D553" s="61" t="s">
        <v>2473</v>
      </c>
      <c r="E553" s="61" t="s">
        <v>2500</v>
      </c>
      <c r="F553" t="s">
        <v>484</v>
      </c>
      <c r="G553" s="61" t="s">
        <v>2500</v>
      </c>
      <c r="H553" t="s">
        <v>332</v>
      </c>
      <c r="I553" s="61" t="s">
        <v>2500</v>
      </c>
      <c r="J553" t="s">
        <v>302</v>
      </c>
    </row>
    <row r="554" spans="1:10">
      <c r="A554" t="s">
        <v>2575</v>
      </c>
      <c r="B554" s="282">
        <v>68</v>
      </c>
      <c r="C554">
        <v>68</v>
      </c>
      <c r="D554" s="61" t="s">
        <v>2469</v>
      </c>
      <c r="E554" s="61" t="s">
        <v>2467</v>
      </c>
      <c r="F554" t="s">
        <v>433</v>
      </c>
      <c r="G554" s="61" t="s">
        <v>2467</v>
      </c>
      <c r="H554" t="s">
        <v>96</v>
      </c>
      <c r="I554" s="61" t="s">
        <v>2467</v>
      </c>
      <c r="J554" t="s">
        <v>419</v>
      </c>
    </row>
    <row r="555" spans="1:10">
      <c r="A555" t="s">
        <v>2575</v>
      </c>
      <c r="B555" s="282">
        <v>68</v>
      </c>
      <c r="C555">
        <f t="shared" ref="C555:C561" si="69">C554+B555</f>
        <v>136</v>
      </c>
      <c r="D555" s="61" t="s">
        <v>2469</v>
      </c>
      <c r="E555" s="61" t="s">
        <v>2505</v>
      </c>
      <c r="F555" t="s">
        <v>419</v>
      </c>
      <c r="G555" s="61" t="s">
        <v>2474</v>
      </c>
      <c r="H555" t="s">
        <v>241</v>
      </c>
      <c r="J555" t="s">
        <v>2654</v>
      </c>
    </row>
    <row r="556" spans="1:10">
      <c r="A556" t="s">
        <v>2575</v>
      </c>
      <c r="B556" s="282">
        <v>34</v>
      </c>
      <c r="C556">
        <f t="shared" si="69"/>
        <v>170</v>
      </c>
      <c r="D556" s="61" t="s">
        <v>2470</v>
      </c>
      <c r="E556" s="61" t="s">
        <v>2467</v>
      </c>
      <c r="F556" t="s">
        <v>16</v>
      </c>
      <c r="G556" s="61" t="s">
        <v>2467</v>
      </c>
      <c r="H556" t="s">
        <v>520</v>
      </c>
      <c r="I556" s="61" t="s">
        <v>2467</v>
      </c>
      <c r="J556" t="s">
        <v>484</v>
      </c>
    </row>
    <row r="557" spans="1:10">
      <c r="A557" t="s">
        <v>2575</v>
      </c>
      <c r="B557" s="282">
        <v>34</v>
      </c>
      <c r="C557">
        <f t="shared" si="69"/>
        <v>204</v>
      </c>
      <c r="D557" s="61" t="s">
        <v>2470</v>
      </c>
      <c r="E557" s="61" t="s">
        <v>2505</v>
      </c>
      <c r="F557" t="s">
        <v>419</v>
      </c>
      <c r="G557" s="61" t="s">
        <v>2474</v>
      </c>
      <c r="H557" t="s">
        <v>241</v>
      </c>
      <c r="J557" t="s">
        <v>2654</v>
      </c>
    </row>
    <row r="558" spans="1:10">
      <c r="A558" t="s">
        <v>2575</v>
      </c>
      <c r="B558" s="282">
        <v>17</v>
      </c>
      <c r="C558">
        <f t="shared" si="69"/>
        <v>221</v>
      </c>
      <c r="D558" s="61" t="s">
        <v>2471</v>
      </c>
      <c r="E558" s="61" t="s">
        <v>2467</v>
      </c>
      <c r="F558" t="s">
        <v>520</v>
      </c>
      <c r="G558" s="61" t="s">
        <v>2467</v>
      </c>
      <c r="H558" t="s">
        <v>419</v>
      </c>
      <c r="I558" s="61" t="s">
        <v>2467</v>
      </c>
      <c r="J558" t="s">
        <v>148</v>
      </c>
    </row>
    <row r="559" spans="1:10">
      <c r="A559" t="s">
        <v>2575</v>
      </c>
      <c r="B559" s="282">
        <v>17</v>
      </c>
      <c r="C559">
        <f t="shared" si="69"/>
        <v>238</v>
      </c>
      <c r="D559" s="61" t="s">
        <v>2471</v>
      </c>
      <c r="E559" s="61" t="s">
        <v>2505</v>
      </c>
      <c r="F559" t="s">
        <v>16</v>
      </c>
      <c r="G559" s="61" t="s">
        <v>2474</v>
      </c>
      <c r="H559" t="s">
        <v>554</v>
      </c>
      <c r="I559" s="61"/>
      <c r="J559" t="s">
        <v>2654</v>
      </c>
    </row>
    <row r="560" spans="1:10">
      <c r="A560" t="s">
        <v>2575</v>
      </c>
      <c r="B560" s="282">
        <v>10</v>
      </c>
      <c r="C560">
        <f t="shared" si="69"/>
        <v>248</v>
      </c>
      <c r="D560" s="61" t="s">
        <v>2472</v>
      </c>
      <c r="E560" s="61" t="s">
        <v>2467</v>
      </c>
      <c r="F560" t="s">
        <v>520</v>
      </c>
      <c r="G560" s="61" t="s">
        <v>2467</v>
      </c>
      <c r="H560" t="s">
        <v>419</v>
      </c>
      <c r="I560" s="61" t="s">
        <v>2467</v>
      </c>
      <c r="J560" t="s">
        <v>148</v>
      </c>
    </row>
    <row r="561" spans="1:10">
      <c r="A561" t="s">
        <v>2575</v>
      </c>
      <c r="B561" s="282">
        <v>8</v>
      </c>
      <c r="C561">
        <f t="shared" si="69"/>
        <v>256</v>
      </c>
      <c r="D561" s="61" t="s">
        <v>2473</v>
      </c>
      <c r="E561" s="61" t="s">
        <v>2500</v>
      </c>
      <c r="F561" t="s">
        <v>332</v>
      </c>
      <c r="G561" s="61" t="s">
        <v>2474</v>
      </c>
      <c r="H561" t="s">
        <v>575</v>
      </c>
      <c r="I561" s="61" t="s">
        <v>2474</v>
      </c>
      <c r="J561" t="s">
        <v>520</v>
      </c>
    </row>
    <row r="562" spans="1:10">
      <c r="A562" t="s">
        <v>2576</v>
      </c>
      <c r="B562" s="282">
        <v>68</v>
      </c>
      <c r="C562">
        <v>68</v>
      </c>
      <c r="D562" s="61" t="s">
        <v>2469</v>
      </c>
      <c r="E562" s="61" t="s">
        <v>2487</v>
      </c>
      <c r="F562" t="s">
        <v>462</v>
      </c>
      <c r="H562" t="s">
        <v>2654</v>
      </c>
      <c r="J562" t="s">
        <v>2654</v>
      </c>
    </row>
    <row r="563" spans="1:10">
      <c r="A563" t="s">
        <v>2576</v>
      </c>
      <c r="B563" s="282">
        <v>68</v>
      </c>
      <c r="C563">
        <f t="shared" ref="C563:C569" si="70">C562+B563</f>
        <v>136</v>
      </c>
      <c r="D563" s="61" t="s">
        <v>2469</v>
      </c>
      <c r="E563" s="61" t="s">
        <v>2487</v>
      </c>
      <c r="F563" t="s">
        <v>500</v>
      </c>
      <c r="H563" t="s">
        <v>2654</v>
      </c>
      <c r="J563" t="s">
        <v>2654</v>
      </c>
    </row>
    <row r="564" spans="1:10">
      <c r="A564" t="s">
        <v>2576</v>
      </c>
      <c r="B564" s="282">
        <v>34</v>
      </c>
      <c r="C564">
        <f t="shared" si="70"/>
        <v>170</v>
      </c>
      <c r="D564" s="61" t="s">
        <v>2470</v>
      </c>
      <c r="E564" s="61" t="s">
        <v>9</v>
      </c>
      <c r="F564" t="s">
        <v>247</v>
      </c>
      <c r="H564" t="s">
        <v>2654</v>
      </c>
      <c r="J564" t="s">
        <v>2654</v>
      </c>
    </row>
    <row r="565" spans="1:10">
      <c r="A565" t="s">
        <v>2576</v>
      </c>
      <c r="B565" s="282">
        <v>34</v>
      </c>
      <c r="C565">
        <f t="shared" si="70"/>
        <v>204</v>
      </c>
      <c r="D565" s="61" t="s">
        <v>2470</v>
      </c>
      <c r="E565" s="61" t="s">
        <v>2467</v>
      </c>
      <c r="F565" t="s">
        <v>247</v>
      </c>
      <c r="G565" s="61" t="s">
        <v>2467</v>
      </c>
      <c r="H565" t="s">
        <v>660</v>
      </c>
      <c r="J565" t="s">
        <v>2654</v>
      </c>
    </row>
    <row r="566" spans="1:10">
      <c r="A566" t="s">
        <v>2576</v>
      </c>
      <c r="B566" s="282">
        <v>17</v>
      </c>
      <c r="C566">
        <f t="shared" si="70"/>
        <v>221</v>
      </c>
      <c r="D566" s="61" t="s">
        <v>2471</v>
      </c>
      <c r="E566" s="61" t="s">
        <v>9</v>
      </c>
      <c r="F566" t="s">
        <v>626</v>
      </c>
      <c r="H566" t="s">
        <v>2654</v>
      </c>
      <c r="J566" t="s">
        <v>2654</v>
      </c>
    </row>
    <row r="567" spans="1:10">
      <c r="A567" t="s">
        <v>2576</v>
      </c>
      <c r="B567" s="282">
        <v>17</v>
      </c>
      <c r="C567">
        <f t="shared" si="70"/>
        <v>238</v>
      </c>
      <c r="D567" s="61" t="s">
        <v>2471</v>
      </c>
      <c r="E567" s="61" t="s">
        <v>2467</v>
      </c>
      <c r="F567" t="s">
        <v>247</v>
      </c>
      <c r="G567" s="61" t="s">
        <v>2467</v>
      </c>
      <c r="H567" t="s">
        <v>660</v>
      </c>
      <c r="J567" t="s">
        <v>2654</v>
      </c>
    </row>
    <row r="568" spans="1:10">
      <c r="A568" t="s">
        <v>2576</v>
      </c>
      <c r="B568" s="282">
        <v>10</v>
      </c>
      <c r="C568">
        <f t="shared" si="70"/>
        <v>248</v>
      </c>
      <c r="D568" s="61" t="s">
        <v>2472</v>
      </c>
      <c r="E568" s="61" t="s">
        <v>9</v>
      </c>
      <c r="F568" t="s">
        <v>626</v>
      </c>
      <c r="H568" t="s">
        <v>2654</v>
      </c>
      <c r="J568" t="s">
        <v>2654</v>
      </c>
    </row>
    <row r="569" spans="1:10">
      <c r="A569" t="s">
        <v>2576</v>
      </c>
      <c r="B569" s="282">
        <v>8</v>
      </c>
      <c r="C569">
        <f t="shared" si="70"/>
        <v>256</v>
      </c>
      <c r="D569" s="61" t="s">
        <v>2473</v>
      </c>
      <c r="E569" s="61" t="s">
        <v>2467</v>
      </c>
      <c r="F569" t="s">
        <v>314</v>
      </c>
      <c r="G569" s="61" t="s">
        <v>2467</v>
      </c>
      <c r="H569" t="s">
        <v>323</v>
      </c>
      <c r="J569" t="s">
        <v>2654</v>
      </c>
    </row>
    <row r="570" spans="1:10">
      <c r="A570" t="s">
        <v>2577</v>
      </c>
      <c r="B570" s="282">
        <v>68</v>
      </c>
      <c r="C570">
        <v>68</v>
      </c>
      <c r="D570" s="61" t="s">
        <v>2469</v>
      </c>
      <c r="E570" s="61" t="s">
        <v>9</v>
      </c>
      <c r="F570" t="s">
        <v>323</v>
      </c>
      <c r="G570" s="61" t="s">
        <v>9</v>
      </c>
      <c r="H570" t="s">
        <v>660</v>
      </c>
      <c r="I570" s="61" t="s">
        <v>9</v>
      </c>
      <c r="J570" t="s">
        <v>462</v>
      </c>
    </row>
    <row r="571" spans="1:10">
      <c r="A571" t="s">
        <v>2577</v>
      </c>
      <c r="B571" s="282">
        <v>68</v>
      </c>
      <c r="C571">
        <f t="shared" ref="C571:C577" si="71">C570+B571</f>
        <v>136</v>
      </c>
      <c r="D571" s="61" t="s">
        <v>2469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660</v>
      </c>
    </row>
    <row r="572" spans="1:10">
      <c r="A572" t="s">
        <v>2577</v>
      </c>
      <c r="B572" s="282">
        <v>34</v>
      </c>
      <c r="C572">
        <f t="shared" si="71"/>
        <v>170</v>
      </c>
      <c r="D572" s="61" t="s">
        <v>2470</v>
      </c>
      <c r="E572" s="61" t="s">
        <v>9</v>
      </c>
      <c r="F572" t="s">
        <v>323</v>
      </c>
      <c r="G572" s="61" t="s">
        <v>9</v>
      </c>
      <c r="H572" t="s">
        <v>660</v>
      </c>
      <c r="I572" s="61" t="s">
        <v>9</v>
      </c>
      <c r="J572" t="s">
        <v>462</v>
      </c>
    </row>
    <row r="573" spans="1:10">
      <c r="A573" t="s">
        <v>2577</v>
      </c>
      <c r="B573" s="282">
        <v>34</v>
      </c>
      <c r="C573">
        <f t="shared" si="71"/>
        <v>204</v>
      </c>
      <c r="D573" s="61" t="s">
        <v>2470</v>
      </c>
      <c r="E573" s="61" t="s">
        <v>2467</v>
      </c>
      <c r="F573" t="s">
        <v>247</v>
      </c>
      <c r="G573" s="61" t="s">
        <v>2467</v>
      </c>
      <c r="H573" t="s">
        <v>660</v>
      </c>
      <c r="J573" t="s">
        <v>2654</v>
      </c>
    </row>
    <row r="574" spans="1:10">
      <c r="A574" t="s">
        <v>2577</v>
      </c>
      <c r="B574" s="282">
        <v>17</v>
      </c>
      <c r="C574">
        <f t="shared" si="71"/>
        <v>221</v>
      </c>
      <c r="D574" s="61" t="s">
        <v>2471</v>
      </c>
      <c r="E574" s="61" t="s">
        <v>9</v>
      </c>
      <c r="F574" t="s">
        <v>247</v>
      </c>
      <c r="H574" t="s">
        <v>2654</v>
      </c>
      <c r="J574" t="s">
        <v>2654</v>
      </c>
    </row>
    <row r="575" spans="1:10">
      <c r="A575" t="s">
        <v>2577</v>
      </c>
      <c r="B575" s="282">
        <v>17</v>
      </c>
      <c r="C575">
        <f t="shared" si="71"/>
        <v>238</v>
      </c>
      <c r="D575" s="61" t="s">
        <v>2471</v>
      </c>
      <c r="E575" s="61" t="s">
        <v>2467</v>
      </c>
      <c r="F575" t="s">
        <v>314</v>
      </c>
      <c r="G575" s="61" t="s">
        <v>2467</v>
      </c>
      <c r="H575" t="s">
        <v>323</v>
      </c>
      <c r="J575" t="s">
        <v>2654</v>
      </c>
    </row>
    <row r="576" spans="1:10">
      <c r="A576" t="s">
        <v>2577</v>
      </c>
      <c r="B576" s="282">
        <v>10</v>
      </c>
      <c r="C576">
        <f t="shared" si="71"/>
        <v>248</v>
      </c>
      <c r="D576" s="61" t="s">
        <v>2472</v>
      </c>
      <c r="E576" s="61" t="s">
        <v>9</v>
      </c>
      <c r="F576" t="s">
        <v>626</v>
      </c>
      <c r="H576" t="s">
        <v>2654</v>
      </c>
      <c r="J576" t="s">
        <v>2654</v>
      </c>
    </row>
    <row r="577" spans="1:10">
      <c r="A577" t="s">
        <v>2577</v>
      </c>
      <c r="B577" s="282">
        <v>8</v>
      </c>
      <c r="C577">
        <f t="shared" si="71"/>
        <v>256</v>
      </c>
      <c r="D577" s="61" t="s">
        <v>2473</v>
      </c>
      <c r="E577" s="61" t="s">
        <v>2496</v>
      </c>
      <c r="F577" t="s">
        <v>291</v>
      </c>
      <c r="H577" t="s">
        <v>2654</v>
      </c>
      <c r="J577" t="s">
        <v>2654</v>
      </c>
    </row>
    <row r="578" spans="1:10">
      <c r="A578" t="s">
        <v>2578</v>
      </c>
      <c r="B578" s="282">
        <v>68</v>
      </c>
      <c r="C578">
        <v>68</v>
      </c>
      <c r="D578" s="61" t="s">
        <v>2469</v>
      </c>
      <c r="E578" s="61" t="s">
        <v>2467</v>
      </c>
      <c r="F578" t="s">
        <v>314</v>
      </c>
      <c r="G578" s="61" t="s">
        <v>2467</v>
      </c>
      <c r="H578" t="s">
        <v>323</v>
      </c>
      <c r="J578" t="s">
        <v>2654</v>
      </c>
    </row>
    <row r="579" spans="1:10">
      <c r="A579" t="s">
        <v>2578</v>
      </c>
      <c r="B579" s="282">
        <v>68</v>
      </c>
      <c r="C579">
        <f t="shared" ref="C579:C585" si="72">C578+B579</f>
        <v>136</v>
      </c>
      <c r="D579" s="61" t="s">
        <v>2469</v>
      </c>
      <c r="E579" s="61" t="s">
        <v>2496</v>
      </c>
      <c r="F579" t="s">
        <v>291</v>
      </c>
      <c r="H579" t="s">
        <v>2654</v>
      </c>
      <c r="J579" t="s">
        <v>2654</v>
      </c>
    </row>
    <row r="580" spans="1:10">
      <c r="A580" t="s">
        <v>2578</v>
      </c>
      <c r="B580" s="282">
        <v>34</v>
      </c>
      <c r="C580">
        <f t="shared" si="72"/>
        <v>170</v>
      </c>
      <c r="D580" s="61" t="s">
        <v>2470</v>
      </c>
      <c r="E580" s="61" t="s">
        <v>2467</v>
      </c>
      <c r="F580" t="s">
        <v>247</v>
      </c>
      <c r="G580" s="61" t="s">
        <v>2467</v>
      </c>
      <c r="H580" t="s">
        <v>660</v>
      </c>
      <c r="J580" t="s">
        <v>2654</v>
      </c>
    </row>
    <row r="581" spans="1:10">
      <c r="A581" t="s">
        <v>2578</v>
      </c>
      <c r="B581" s="282">
        <v>34</v>
      </c>
      <c r="C581">
        <f t="shared" si="72"/>
        <v>204</v>
      </c>
      <c r="D581" s="61" t="s">
        <v>2470</v>
      </c>
      <c r="E581" s="61" t="s">
        <v>2496</v>
      </c>
      <c r="F581" t="s">
        <v>23</v>
      </c>
      <c r="H581" t="s">
        <v>2654</v>
      </c>
      <c r="J581" t="s">
        <v>2654</v>
      </c>
    </row>
    <row r="582" spans="1:10">
      <c r="A582" t="s">
        <v>2578</v>
      </c>
      <c r="B582" s="282">
        <v>17</v>
      </c>
      <c r="C582">
        <f t="shared" si="72"/>
        <v>221</v>
      </c>
      <c r="D582" s="61" t="s">
        <v>2471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660</v>
      </c>
    </row>
    <row r="583" spans="1:10">
      <c r="A583" t="s">
        <v>2578</v>
      </c>
      <c r="B583" s="282">
        <v>17</v>
      </c>
      <c r="C583">
        <f t="shared" si="72"/>
        <v>238</v>
      </c>
      <c r="D583" s="61" t="s">
        <v>2471</v>
      </c>
      <c r="E583" s="61" t="s">
        <v>2496</v>
      </c>
      <c r="F583" t="s">
        <v>23</v>
      </c>
      <c r="H583" t="s">
        <v>2654</v>
      </c>
      <c r="J583" t="s">
        <v>2654</v>
      </c>
    </row>
    <row r="584" spans="1:10">
      <c r="A584" t="s">
        <v>2578</v>
      </c>
      <c r="B584" s="282">
        <v>10</v>
      </c>
      <c r="C584">
        <f t="shared" si="72"/>
        <v>248</v>
      </c>
      <c r="D584" s="61" t="s">
        <v>2472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660</v>
      </c>
    </row>
    <row r="585" spans="1:10">
      <c r="A585" t="s">
        <v>2578</v>
      </c>
      <c r="B585" s="282">
        <v>8</v>
      </c>
      <c r="C585">
        <f t="shared" si="72"/>
        <v>256</v>
      </c>
      <c r="D585" s="61" t="s">
        <v>2473</v>
      </c>
      <c r="E585" s="61" t="s">
        <v>2467</v>
      </c>
      <c r="F585" t="s">
        <v>500</v>
      </c>
      <c r="G585" s="61" t="s">
        <v>2467</v>
      </c>
      <c r="H585" t="s">
        <v>626</v>
      </c>
      <c r="I585" s="61" t="s">
        <v>2467</v>
      </c>
      <c r="J585" t="s">
        <v>601</v>
      </c>
    </row>
    <row r="586" spans="1:10">
      <c r="A586" t="s">
        <v>2579</v>
      </c>
      <c r="B586" s="282">
        <v>68</v>
      </c>
      <c r="C586">
        <v>68</v>
      </c>
      <c r="D586" s="61" t="s">
        <v>2469</v>
      </c>
      <c r="E586" s="61" t="s">
        <v>2496</v>
      </c>
      <c r="F586" t="s">
        <v>291</v>
      </c>
      <c r="H586" t="s">
        <v>2654</v>
      </c>
      <c r="J586" t="s">
        <v>2654</v>
      </c>
    </row>
    <row r="587" spans="1:10">
      <c r="A587" t="s">
        <v>2579</v>
      </c>
      <c r="B587" s="282">
        <v>68</v>
      </c>
      <c r="C587">
        <f t="shared" ref="C587:C593" si="73">C586+B587</f>
        <v>136</v>
      </c>
      <c r="D587" s="61" t="s">
        <v>2469</v>
      </c>
      <c r="E587" s="61" t="s">
        <v>2496</v>
      </c>
      <c r="F587" t="s">
        <v>23</v>
      </c>
      <c r="H587" t="s">
        <v>2654</v>
      </c>
      <c r="J587" t="s">
        <v>2654</v>
      </c>
    </row>
    <row r="588" spans="1:10">
      <c r="A588" t="s">
        <v>2579</v>
      </c>
      <c r="B588" s="282">
        <v>34</v>
      </c>
      <c r="C588">
        <f t="shared" si="73"/>
        <v>170</v>
      </c>
      <c r="D588" s="61" t="s">
        <v>2470</v>
      </c>
      <c r="E588" s="61" t="s">
        <v>2467</v>
      </c>
      <c r="F588" t="s">
        <v>314</v>
      </c>
      <c r="G588" s="61" t="s">
        <v>2467</v>
      </c>
      <c r="H588" t="s">
        <v>323</v>
      </c>
      <c r="J588" t="s">
        <v>2654</v>
      </c>
    </row>
    <row r="589" spans="1:10">
      <c r="A589" t="s">
        <v>2579</v>
      </c>
      <c r="B589" s="282">
        <v>34</v>
      </c>
      <c r="C589">
        <f t="shared" si="73"/>
        <v>204</v>
      </c>
      <c r="D589" s="61" t="s">
        <v>2470</v>
      </c>
      <c r="E589" s="61" t="s">
        <v>2467</v>
      </c>
      <c r="F589" t="s">
        <v>500</v>
      </c>
      <c r="G589" s="61" t="s">
        <v>2467</v>
      </c>
      <c r="H589" t="s">
        <v>626</v>
      </c>
      <c r="I589" s="61" t="s">
        <v>2467</v>
      </c>
      <c r="J589" t="s">
        <v>601</v>
      </c>
    </row>
    <row r="590" spans="1:10">
      <c r="A590" t="s">
        <v>2579</v>
      </c>
      <c r="B590" s="282">
        <v>17</v>
      </c>
      <c r="C590">
        <f t="shared" si="73"/>
        <v>221</v>
      </c>
      <c r="D590" s="61" t="s">
        <v>2471</v>
      </c>
      <c r="E590" s="61" t="s">
        <v>2467</v>
      </c>
      <c r="F590" t="s">
        <v>247</v>
      </c>
      <c r="G590" s="61" t="s">
        <v>2467</v>
      </c>
      <c r="H590" t="s">
        <v>660</v>
      </c>
      <c r="J590" t="s">
        <v>2654</v>
      </c>
    </row>
    <row r="591" spans="1:10">
      <c r="A591" t="s">
        <v>2579</v>
      </c>
      <c r="B591" s="282">
        <v>17</v>
      </c>
      <c r="C591">
        <f t="shared" si="73"/>
        <v>238</v>
      </c>
      <c r="D591" s="61" t="s">
        <v>2471</v>
      </c>
      <c r="E591" s="61" t="s">
        <v>2467</v>
      </c>
      <c r="F591" t="s">
        <v>500</v>
      </c>
      <c r="G591" s="61" t="s">
        <v>2467</v>
      </c>
      <c r="H591" t="s">
        <v>626</v>
      </c>
      <c r="I591" s="61" t="s">
        <v>2467</v>
      </c>
      <c r="J591" t="s">
        <v>601</v>
      </c>
    </row>
    <row r="592" spans="1:10">
      <c r="A592" t="s">
        <v>2579</v>
      </c>
      <c r="B592" s="282">
        <v>10</v>
      </c>
      <c r="C592">
        <f t="shared" si="73"/>
        <v>248</v>
      </c>
      <c r="D592" s="61" t="s">
        <v>2472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660</v>
      </c>
    </row>
    <row r="593" spans="1:10">
      <c r="A593" t="s">
        <v>2579</v>
      </c>
      <c r="B593" s="282">
        <v>8</v>
      </c>
      <c r="C593">
        <f t="shared" si="73"/>
        <v>256</v>
      </c>
      <c r="D593" s="61" t="s">
        <v>2473</v>
      </c>
      <c r="E593" s="61" t="s">
        <v>2474</v>
      </c>
      <c r="F593" t="s">
        <v>323</v>
      </c>
      <c r="G593" s="61" t="s">
        <v>2505</v>
      </c>
      <c r="H593" t="s">
        <v>462</v>
      </c>
      <c r="J593" t="s">
        <v>2654</v>
      </c>
    </row>
    <row r="594" spans="1:10">
      <c r="A594" t="s">
        <v>2580</v>
      </c>
      <c r="B594" s="282">
        <v>68</v>
      </c>
      <c r="C594">
        <v>68</v>
      </c>
      <c r="D594" s="61" t="s">
        <v>2469</v>
      </c>
      <c r="E594" s="61" t="s">
        <v>2467</v>
      </c>
      <c r="F594" t="s">
        <v>500</v>
      </c>
      <c r="G594" s="61" t="s">
        <v>2467</v>
      </c>
      <c r="H594" t="s">
        <v>626</v>
      </c>
      <c r="I594" s="61" t="s">
        <v>2467</v>
      </c>
      <c r="J594" t="s">
        <v>601</v>
      </c>
    </row>
    <row r="595" spans="1:10">
      <c r="A595" t="s">
        <v>2580</v>
      </c>
      <c r="B595" s="282">
        <v>68</v>
      </c>
      <c r="C595">
        <f t="shared" ref="C595:C601" si="74">C594+B595</f>
        <v>136</v>
      </c>
      <c r="D595" s="61" t="s">
        <v>2469</v>
      </c>
      <c r="E595" s="61" t="s">
        <v>2467</v>
      </c>
      <c r="F595" t="s">
        <v>291</v>
      </c>
      <c r="G595" s="61" t="s">
        <v>2467</v>
      </c>
      <c r="H595" t="s">
        <v>23</v>
      </c>
      <c r="I595" s="61" t="s">
        <v>2467</v>
      </c>
      <c r="J595" t="s">
        <v>626</v>
      </c>
    </row>
    <row r="596" spans="1:10">
      <c r="A596" t="s">
        <v>2580</v>
      </c>
      <c r="B596" s="282">
        <v>34</v>
      </c>
      <c r="C596">
        <f t="shared" si="74"/>
        <v>170</v>
      </c>
      <c r="D596" s="61" t="s">
        <v>2470</v>
      </c>
      <c r="E596" s="61" t="s">
        <v>2496</v>
      </c>
      <c r="F596" t="s">
        <v>23</v>
      </c>
      <c r="H596" t="s">
        <v>2654</v>
      </c>
      <c r="J596" t="s">
        <v>2654</v>
      </c>
    </row>
    <row r="597" spans="1:10">
      <c r="A597" t="s">
        <v>2580</v>
      </c>
      <c r="B597" s="282">
        <v>34</v>
      </c>
      <c r="C597">
        <f t="shared" si="74"/>
        <v>204</v>
      </c>
      <c r="D597" s="61" t="s">
        <v>2470</v>
      </c>
      <c r="E597" s="61" t="s">
        <v>2474</v>
      </c>
      <c r="F597" t="s">
        <v>323</v>
      </c>
      <c r="G597" s="61" t="s">
        <v>2505</v>
      </c>
      <c r="H597" t="s">
        <v>462</v>
      </c>
      <c r="J597" t="s">
        <v>2654</v>
      </c>
    </row>
    <row r="598" spans="1:10">
      <c r="A598" t="s">
        <v>2580</v>
      </c>
      <c r="B598" s="282">
        <v>17</v>
      </c>
      <c r="C598">
        <f t="shared" si="74"/>
        <v>221</v>
      </c>
      <c r="D598" s="61" t="s">
        <v>2471</v>
      </c>
      <c r="E598" s="61" t="s">
        <v>2496</v>
      </c>
      <c r="F598" t="s">
        <v>291</v>
      </c>
      <c r="H598" t="s">
        <v>2654</v>
      </c>
      <c r="J598" t="s">
        <v>2654</v>
      </c>
    </row>
    <row r="599" spans="1:10">
      <c r="A599" t="s">
        <v>2580</v>
      </c>
      <c r="B599" s="282">
        <v>17</v>
      </c>
      <c r="C599">
        <f t="shared" si="74"/>
        <v>238</v>
      </c>
      <c r="D599" s="61" t="s">
        <v>2471</v>
      </c>
      <c r="E599" s="61" t="s">
        <v>2474</v>
      </c>
      <c r="F599" t="s">
        <v>323</v>
      </c>
      <c r="G599" s="61" t="s">
        <v>2505</v>
      </c>
      <c r="H599" t="s">
        <v>462</v>
      </c>
      <c r="J599" t="s">
        <v>2654</v>
      </c>
    </row>
    <row r="600" spans="1:10">
      <c r="A600" t="s">
        <v>2580</v>
      </c>
      <c r="B600" s="282">
        <v>10</v>
      </c>
      <c r="C600">
        <f t="shared" si="74"/>
        <v>248</v>
      </c>
      <c r="D600" s="61" t="s">
        <v>2472</v>
      </c>
      <c r="E600" s="61" t="s">
        <v>2467</v>
      </c>
      <c r="F600" t="s">
        <v>314</v>
      </c>
      <c r="G600" s="61" t="s">
        <v>2467</v>
      </c>
      <c r="H600" t="s">
        <v>323</v>
      </c>
      <c r="J600" t="s">
        <v>2654</v>
      </c>
    </row>
    <row r="601" spans="1:10">
      <c r="A601" t="s">
        <v>2580</v>
      </c>
      <c r="B601" s="282">
        <v>8</v>
      </c>
      <c r="C601">
        <f t="shared" si="74"/>
        <v>256</v>
      </c>
      <c r="D601" s="61" t="s">
        <v>2473</v>
      </c>
      <c r="E601" s="61" t="s">
        <v>2474</v>
      </c>
      <c r="F601" t="s">
        <v>408</v>
      </c>
      <c r="G601" s="61" t="s">
        <v>2505</v>
      </c>
      <c r="H601" t="s">
        <v>39</v>
      </c>
      <c r="J601" t="s">
        <v>2654</v>
      </c>
    </row>
    <row r="602" spans="1:10">
      <c r="A602" t="s">
        <v>2581</v>
      </c>
      <c r="B602" s="282">
        <v>68</v>
      </c>
      <c r="C602">
        <v>68</v>
      </c>
      <c r="D602" s="61" t="s">
        <v>2469</v>
      </c>
      <c r="E602" s="61" t="s">
        <v>2467</v>
      </c>
      <c r="F602" t="s">
        <v>291</v>
      </c>
      <c r="G602" s="61" t="s">
        <v>2467</v>
      </c>
      <c r="H602" t="s">
        <v>23</v>
      </c>
      <c r="I602" s="61" t="s">
        <v>2467</v>
      </c>
      <c r="J602" t="s">
        <v>626</v>
      </c>
    </row>
    <row r="603" spans="1:10">
      <c r="A603" t="s">
        <v>2581</v>
      </c>
      <c r="B603" s="282">
        <v>68</v>
      </c>
      <c r="C603">
        <f t="shared" ref="C603:C609" si="75">C602+B603</f>
        <v>136</v>
      </c>
      <c r="D603" s="61" t="s">
        <v>2469</v>
      </c>
      <c r="E603" s="61" t="s">
        <v>2474</v>
      </c>
      <c r="F603" t="s">
        <v>323</v>
      </c>
      <c r="G603" s="61" t="s">
        <v>2505</v>
      </c>
      <c r="H603" t="s">
        <v>462</v>
      </c>
      <c r="J603" t="s">
        <v>2654</v>
      </c>
    </row>
    <row r="604" spans="1:10">
      <c r="A604" t="s">
        <v>2581</v>
      </c>
      <c r="B604" s="282">
        <v>34</v>
      </c>
      <c r="C604">
        <f t="shared" si="75"/>
        <v>170</v>
      </c>
      <c r="D604" s="61" t="s">
        <v>2470</v>
      </c>
      <c r="E604" s="61" t="s">
        <v>2467</v>
      </c>
      <c r="F604" t="s">
        <v>500</v>
      </c>
      <c r="G604" s="61" t="s">
        <v>2467</v>
      </c>
      <c r="H604" t="s">
        <v>626</v>
      </c>
      <c r="I604" s="61" t="s">
        <v>2467</v>
      </c>
      <c r="J604" t="s">
        <v>601</v>
      </c>
    </row>
    <row r="605" spans="1:10">
      <c r="A605" t="s">
        <v>2581</v>
      </c>
      <c r="B605" s="282">
        <v>34</v>
      </c>
      <c r="C605">
        <f t="shared" si="75"/>
        <v>204</v>
      </c>
      <c r="D605" s="61" t="s">
        <v>2470</v>
      </c>
      <c r="E605" s="61" t="s">
        <v>2474</v>
      </c>
      <c r="F605" t="s">
        <v>408</v>
      </c>
      <c r="G605" s="61" t="s">
        <v>2505</v>
      </c>
      <c r="H605" t="s">
        <v>39</v>
      </c>
      <c r="J605" t="s">
        <v>2654</v>
      </c>
    </row>
    <row r="606" spans="1:10">
      <c r="A606" t="s">
        <v>2581</v>
      </c>
      <c r="B606" s="282">
        <v>17</v>
      </c>
      <c r="C606">
        <f t="shared" si="75"/>
        <v>221</v>
      </c>
      <c r="D606" s="61" t="s">
        <v>2471</v>
      </c>
      <c r="E606" s="61" t="s">
        <v>2496</v>
      </c>
      <c r="F606" t="s">
        <v>23</v>
      </c>
      <c r="H606" t="s">
        <v>2654</v>
      </c>
      <c r="J606" t="s">
        <v>2654</v>
      </c>
    </row>
    <row r="607" spans="1:10">
      <c r="A607" t="s">
        <v>2581</v>
      </c>
      <c r="B607" s="282">
        <v>17</v>
      </c>
      <c r="C607">
        <f t="shared" si="75"/>
        <v>238</v>
      </c>
      <c r="D607" s="61" t="s">
        <v>2471</v>
      </c>
      <c r="E607" s="61" t="s">
        <v>2474</v>
      </c>
      <c r="F607" t="s">
        <v>626</v>
      </c>
      <c r="G607" s="61" t="s">
        <v>2474</v>
      </c>
      <c r="H607" t="s">
        <v>323</v>
      </c>
      <c r="I607" s="61" t="s">
        <v>2500</v>
      </c>
      <c r="J607" t="s">
        <v>247</v>
      </c>
    </row>
    <row r="608" spans="1:10">
      <c r="A608" t="s">
        <v>2581</v>
      </c>
      <c r="B608" s="282">
        <v>10</v>
      </c>
      <c r="C608">
        <f t="shared" si="75"/>
        <v>248</v>
      </c>
      <c r="D608" s="61" t="s">
        <v>2472</v>
      </c>
      <c r="E608" s="61" t="s">
        <v>2496</v>
      </c>
      <c r="F608" t="s">
        <v>291</v>
      </c>
      <c r="H608" t="s">
        <v>2654</v>
      </c>
      <c r="J608" t="s">
        <v>2654</v>
      </c>
    </row>
    <row r="609" spans="1:10">
      <c r="A609" t="s">
        <v>2581</v>
      </c>
      <c r="B609" s="282">
        <v>8</v>
      </c>
      <c r="C609">
        <f t="shared" si="75"/>
        <v>256</v>
      </c>
      <c r="D609" s="61" t="s">
        <v>2473</v>
      </c>
      <c r="E609" s="61" t="s">
        <v>2474</v>
      </c>
      <c r="F609" t="s">
        <v>626</v>
      </c>
      <c r="G609" s="61" t="s">
        <v>2474</v>
      </c>
      <c r="H609" t="s">
        <v>323</v>
      </c>
      <c r="I609" s="61" t="s">
        <v>2500</v>
      </c>
      <c r="J609" t="s">
        <v>247</v>
      </c>
    </row>
    <row r="610" spans="1:10">
      <c r="A610" t="s">
        <v>2582</v>
      </c>
      <c r="B610" s="282">
        <v>68</v>
      </c>
      <c r="C610">
        <v>68</v>
      </c>
      <c r="D610" s="61" t="s">
        <v>2469</v>
      </c>
      <c r="E610" s="61" t="s">
        <v>2467</v>
      </c>
      <c r="F610" t="s">
        <v>291</v>
      </c>
      <c r="G610" s="61" t="s">
        <v>2467</v>
      </c>
      <c r="H610" t="s">
        <v>23</v>
      </c>
      <c r="I610" s="61" t="s">
        <v>2467</v>
      </c>
      <c r="J610" t="s">
        <v>626</v>
      </c>
    </row>
    <row r="611" spans="1:10">
      <c r="A611" t="s">
        <v>2582</v>
      </c>
      <c r="B611" s="282">
        <v>68</v>
      </c>
      <c r="C611">
        <f t="shared" ref="C611:C617" si="76">C610+B611</f>
        <v>136</v>
      </c>
      <c r="D611" s="61" t="s">
        <v>2469</v>
      </c>
      <c r="E611" s="61" t="s">
        <v>2474</v>
      </c>
      <c r="F611" t="s">
        <v>323</v>
      </c>
      <c r="G611" s="61" t="s">
        <v>2505</v>
      </c>
      <c r="H611" t="s">
        <v>462</v>
      </c>
      <c r="J611" t="s">
        <v>2654</v>
      </c>
    </row>
    <row r="612" spans="1:10">
      <c r="A612" t="s">
        <v>2582</v>
      </c>
      <c r="B612" s="282">
        <v>34</v>
      </c>
      <c r="C612">
        <f t="shared" si="76"/>
        <v>170</v>
      </c>
      <c r="D612" s="61" t="s">
        <v>2470</v>
      </c>
      <c r="E612" s="61" t="s">
        <v>2467</v>
      </c>
      <c r="F612" t="s">
        <v>500</v>
      </c>
      <c r="G612" s="61" t="s">
        <v>2467</v>
      </c>
      <c r="H612" t="s">
        <v>626</v>
      </c>
      <c r="I612" s="61" t="s">
        <v>2467</v>
      </c>
      <c r="J612" t="s">
        <v>601</v>
      </c>
    </row>
    <row r="613" spans="1:10">
      <c r="A613" t="s">
        <v>2582</v>
      </c>
      <c r="B613" s="282">
        <v>34</v>
      </c>
      <c r="C613">
        <f t="shared" si="76"/>
        <v>204</v>
      </c>
      <c r="D613" s="61" t="s">
        <v>2470</v>
      </c>
      <c r="E613" s="61" t="s">
        <v>2474</v>
      </c>
      <c r="F613" t="s">
        <v>408</v>
      </c>
      <c r="G613" s="61" t="s">
        <v>2505</v>
      </c>
      <c r="H613" t="s">
        <v>39</v>
      </c>
      <c r="J613" t="s">
        <v>2654</v>
      </c>
    </row>
    <row r="614" spans="1:10">
      <c r="A614" t="s">
        <v>2582</v>
      </c>
      <c r="B614" s="282">
        <v>17</v>
      </c>
      <c r="C614">
        <f t="shared" si="76"/>
        <v>221</v>
      </c>
      <c r="D614" s="61" t="s">
        <v>2471</v>
      </c>
      <c r="E614" s="61" t="s">
        <v>2467</v>
      </c>
      <c r="F614" t="s">
        <v>500</v>
      </c>
      <c r="G614" s="61" t="s">
        <v>2467</v>
      </c>
      <c r="H614" t="s">
        <v>626</v>
      </c>
      <c r="I614" s="61" t="s">
        <v>2467</v>
      </c>
      <c r="J614" t="s">
        <v>601</v>
      </c>
    </row>
    <row r="615" spans="1:10">
      <c r="A615" t="s">
        <v>2582</v>
      </c>
      <c r="B615" s="282">
        <v>17</v>
      </c>
      <c r="C615">
        <f t="shared" si="76"/>
        <v>238</v>
      </c>
      <c r="D615" s="61" t="s">
        <v>2471</v>
      </c>
      <c r="E615" s="61" t="s">
        <v>2474</v>
      </c>
      <c r="F615" t="s">
        <v>626</v>
      </c>
      <c r="G615" s="61" t="s">
        <v>2474</v>
      </c>
      <c r="H615" t="s">
        <v>323</v>
      </c>
      <c r="I615" s="61" t="s">
        <v>2500</v>
      </c>
      <c r="J615" t="s">
        <v>247</v>
      </c>
    </row>
    <row r="616" spans="1:10">
      <c r="A616" t="s">
        <v>2582</v>
      </c>
      <c r="B616" s="282">
        <v>10</v>
      </c>
      <c r="C616">
        <f t="shared" si="76"/>
        <v>248</v>
      </c>
      <c r="D616" s="61" t="s">
        <v>2472</v>
      </c>
      <c r="E616" s="61" t="s">
        <v>2496</v>
      </c>
      <c r="F616" t="s">
        <v>23</v>
      </c>
      <c r="H616" t="s">
        <v>2654</v>
      </c>
      <c r="J616" t="s">
        <v>2654</v>
      </c>
    </row>
    <row r="617" spans="1:10">
      <c r="A617" t="s">
        <v>2582</v>
      </c>
      <c r="B617" s="282">
        <v>8</v>
      </c>
      <c r="C617">
        <f t="shared" si="76"/>
        <v>256</v>
      </c>
      <c r="D617" s="61" t="s">
        <v>2473</v>
      </c>
      <c r="E617" s="61" t="s">
        <v>2500</v>
      </c>
      <c r="F617" t="s">
        <v>202</v>
      </c>
      <c r="G617" s="61" t="s">
        <v>2474</v>
      </c>
      <c r="H617" t="s">
        <v>462</v>
      </c>
      <c r="I617" s="61" t="s">
        <v>2474</v>
      </c>
      <c r="J617" t="s">
        <v>39</v>
      </c>
    </row>
    <row r="618" spans="1:10">
      <c r="A618" t="s">
        <v>2583</v>
      </c>
      <c r="B618" s="282">
        <v>68</v>
      </c>
      <c r="C618">
        <v>68</v>
      </c>
      <c r="D618" s="61" t="s">
        <v>2469</v>
      </c>
      <c r="E618" s="61" t="s">
        <v>2474</v>
      </c>
      <c r="F618" t="s">
        <v>408</v>
      </c>
      <c r="G618" s="61" t="s">
        <v>2505</v>
      </c>
      <c r="H618" t="s">
        <v>39</v>
      </c>
      <c r="J618" t="s">
        <v>2654</v>
      </c>
    </row>
    <row r="619" spans="1:10">
      <c r="A619" t="s">
        <v>2583</v>
      </c>
      <c r="B619" s="282">
        <v>68</v>
      </c>
      <c r="C619">
        <f t="shared" ref="C619:C625" si="77">C618+B619</f>
        <v>136</v>
      </c>
      <c r="D619" s="61" t="s">
        <v>2469</v>
      </c>
      <c r="E619" s="61" t="s">
        <v>2474</v>
      </c>
      <c r="F619" t="s">
        <v>626</v>
      </c>
      <c r="G619" s="61" t="s">
        <v>2474</v>
      </c>
      <c r="H619" t="s">
        <v>323</v>
      </c>
      <c r="I619" s="61" t="s">
        <v>2500</v>
      </c>
      <c r="J619" t="s">
        <v>247</v>
      </c>
    </row>
    <row r="620" spans="1:10">
      <c r="A620" t="s">
        <v>2583</v>
      </c>
      <c r="B620" s="282">
        <v>34</v>
      </c>
      <c r="C620">
        <f t="shared" si="77"/>
        <v>170</v>
      </c>
      <c r="D620" s="61" t="s">
        <v>2470</v>
      </c>
      <c r="E620" s="61" t="s">
        <v>2474</v>
      </c>
      <c r="F620" t="s">
        <v>408</v>
      </c>
      <c r="G620" s="61" t="s">
        <v>2505</v>
      </c>
      <c r="H620" t="s">
        <v>39</v>
      </c>
      <c r="J620" t="s">
        <v>2654</v>
      </c>
    </row>
    <row r="621" spans="1:10">
      <c r="A621" t="s">
        <v>2583</v>
      </c>
      <c r="B621" s="282">
        <v>34</v>
      </c>
      <c r="C621">
        <f t="shared" si="77"/>
        <v>204</v>
      </c>
      <c r="D621" s="61" t="s">
        <v>2470</v>
      </c>
      <c r="E621" s="61" t="s">
        <v>2500</v>
      </c>
      <c r="F621" t="s">
        <v>202</v>
      </c>
      <c r="G621" s="61" t="s">
        <v>2474</v>
      </c>
      <c r="H621" t="s">
        <v>462</v>
      </c>
      <c r="I621" s="61" t="s">
        <v>2474</v>
      </c>
      <c r="J621" t="s">
        <v>39</v>
      </c>
    </row>
    <row r="622" spans="1:10">
      <c r="A622" t="s">
        <v>2583</v>
      </c>
      <c r="B622" s="282">
        <v>17</v>
      </c>
      <c r="C622">
        <f t="shared" si="77"/>
        <v>221</v>
      </c>
      <c r="D622" s="61" t="s">
        <v>2471</v>
      </c>
      <c r="E622" s="61" t="s">
        <v>2474</v>
      </c>
      <c r="F622" t="s">
        <v>323</v>
      </c>
      <c r="G622" s="61" t="s">
        <v>2505</v>
      </c>
      <c r="H622" t="s">
        <v>462</v>
      </c>
      <c r="J622" t="s">
        <v>2654</v>
      </c>
    </row>
    <row r="623" spans="1:10">
      <c r="A623" t="s">
        <v>2583</v>
      </c>
      <c r="B623" s="282">
        <v>17</v>
      </c>
      <c r="C623">
        <f t="shared" si="77"/>
        <v>238</v>
      </c>
      <c r="D623" s="61" t="s">
        <v>2471</v>
      </c>
      <c r="E623" s="61" t="s">
        <v>2500</v>
      </c>
      <c r="F623" t="s">
        <v>202</v>
      </c>
      <c r="G623" s="61" t="s">
        <v>2474</v>
      </c>
      <c r="H623" t="s">
        <v>462</v>
      </c>
      <c r="I623" s="61" t="s">
        <v>2474</v>
      </c>
      <c r="J623" t="s">
        <v>39</v>
      </c>
    </row>
    <row r="624" spans="1:10">
      <c r="A624" t="s">
        <v>2583</v>
      </c>
      <c r="B624" s="282">
        <v>10</v>
      </c>
      <c r="C624">
        <f t="shared" si="77"/>
        <v>248</v>
      </c>
      <c r="D624" s="61" t="s">
        <v>2472</v>
      </c>
      <c r="E624" s="61" t="s">
        <v>2467</v>
      </c>
      <c r="F624" t="s">
        <v>291</v>
      </c>
      <c r="G624" s="61" t="s">
        <v>2467</v>
      </c>
      <c r="H624" t="s">
        <v>23</v>
      </c>
      <c r="I624" s="61" t="s">
        <v>2467</v>
      </c>
      <c r="J624" t="s">
        <v>626</v>
      </c>
    </row>
    <row r="625" spans="1:10">
      <c r="A625" t="s">
        <v>2583</v>
      </c>
      <c r="B625" s="282">
        <v>8</v>
      </c>
      <c r="C625">
        <f t="shared" si="77"/>
        <v>256</v>
      </c>
      <c r="D625" s="61" t="s">
        <v>2473</v>
      </c>
      <c r="E625" s="61" t="s">
        <v>2500</v>
      </c>
      <c r="F625" t="s">
        <v>202</v>
      </c>
      <c r="G625" s="61" t="s">
        <v>2474</v>
      </c>
      <c r="H625" t="s">
        <v>462</v>
      </c>
      <c r="I625" s="61" t="s">
        <v>2474</v>
      </c>
      <c r="J625" t="s">
        <v>39</v>
      </c>
    </row>
    <row r="626" spans="1:10">
      <c r="A626" t="s">
        <v>2584</v>
      </c>
      <c r="B626" s="282">
        <v>68</v>
      </c>
      <c r="C626">
        <v>68</v>
      </c>
      <c r="D626" s="61" t="s">
        <v>2469</v>
      </c>
      <c r="E626" s="61" t="s">
        <v>2474</v>
      </c>
      <c r="F626" t="s">
        <v>626</v>
      </c>
      <c r="G626" s="61" t="s">
        <v>2474</v>
      </c>
      <c r="H626" t="s">
        <v>323</v>
      </c>
      <c r="I626" s="61" t="s">
        <v>2500</v>
      </c>
      <c r="J626" t="s">
        <v>247</v>
      </c>
    </row>
    <row r="627" spans="1:10">
      <c r="A627" t="s">
        <v>2584</v>
      </c>
      <c r="B627" s="282">
        <v>68</v>
      </c>
      <c r="C627">
        <f t="shared" ref="C627:C633" si="78">C626+B627</f>
        <v>136</v>
      </c>
      <c r="D627" s="61" t="s">
        <v>2469</v>
      </c>
      <c r="E627" s="61" t="s">
        <v>2500</v>
      </c>
      <c r="F627" t="s">
        <v>202</v>
      </c>
      <c r="G627" s="61" t="s">
        <v>2474</v>
      </c>
      <c r="H627" t="s">
        <v>462</v>
      </c>
      <c r="I627" s="61" t="s">
        <v>2474</v>
      </c>
      <c r="J627" t="s">
        <v>39</v>
      </c>
    </row>
    <row r="628" spans="1:10">
      <c r="A628" t="s">
        <v>2584</v>
      </c>
      <c r="B628" s="282">
        <v>34</v>
      </c>
      <c r="C628">
        <f t="shared" si="78"/>
        <v>170</v>
      </c>
      <c r="D628" s="61" t="s">
        <v>2470</v>
      </c>
      <c r="E628" s="61" t="s">
        <v>2474</v>
      </c>
      <c r="F628" t="s">
        <v>408</v>
      </c>
      <c r="G628" s="61" t="s">
        <v>2505</v>
      </c>
      <c r="H628" t="s">
        <v>39</v>
      </c>
      <c r="J628" t="s">
        <v>2654</v>
      </c>
    </row>
    <row r="629" spans="1:10">
      <c r="A629" t="s">
        <v>2584</v>
      </c>
      <c r="B629" s="282">
        <v>34</v>
      </c>
      <c r="C629">
        <f t="shared" si="78"/>
        <v>204</v>
      </c>
      <c r="D629" s="61" t="s">
        <v>2470</v>
      </c>
      <c r="E629" s="61" t="s">
        <v>2505</v>
      </c>
      <c r="F629" t="s">
        <v>235</v>
      </c>
      <c r="G629" s="61" t="s">
        <v>2505</v>
      </c>
      <c r="H629" t="s">
        <v>133</v>
      </c>
      <c r="J629" t="s">
        <v>2654</v>
      </c>
    </row>
    <row r="630" spans="1:10">
      <c r="A630" t="s">
        <v>2584</v>
      </c>
      <c r="B630" s="282">
        <v>17</v>
      </c>
      <c r="C630">
        <f t="shared" si="78"/>
        <v>221</v>
      </c>
      <c r="D630" s="61" t="s">
        <v>2471</v>
      </c>
      <c r="E630" s="61" t="s">
        <v>2474</v>
      </c>
      <c r="F630" t="s">
        <v>408</v>
      </c>
      <c r="G630" s="61" t="s">
        <v>2505</v>
      </c>
      <c r="H630" t="s">
        <v>39</v>
      </c>
      <c r="J630" t="s">
        <v>2654</v>
      </c>
    </row>
    <row r="631" spans="1:10">
      <c r="A631" t="s">
        <v>2584</v>
      </c>
      <c r="B631" s="282">
        <v>17</v>
      </c>
      <c r="C631">
        <f t="shared" si="78"/>
        <v>238</v>
      </c>
      <c r="D631" s="61" t="s">
        <v>2471</v>
      </c>
      <c r="E631" s="61" t="s">
        <v>2500</v>
      </c>
      <c r="F631" t="s">
        <v>133</v>
      </c>
      <c r="G631" s="61" t="s">
        <v>2500</v>
      </c>
      <c r="H631" t="s">
        <v>247</v>
      </c>
      <c r="I631" s="61" t="s">
        <v>2474</v>
      </c>
      <c r="J631" t="s">
        <v>660</v>
      </c>
    </row>
    <row r="632" spans="1:10">
      <c r="A632" t="s">
        <v>2584</v>
      </c>
      <c r="B632" s="282">
        <v>10</v>
      </c>
      <c r="C632">
        <f t="shared" si="78"/>
        <v>248</v>
      </c>
      <c r="D632" s="61" t="s">
        <v>2472</v>
      </c>
      <c r="E632" s="61" t="s">
        <v>2474</v>
      </c>
      <c r="F632" t="s">
        <v>323</v>
      </c>
      <c r="G632" s="61" t="s">
        <v>2505</v>
      </c>
      <c r="H632" t="s">
        <v>462</v>
      </c>
      <c r="J632" t="s">
        <v>2654</v>
      </c>
    </row>
    <row r="633" spans="1:10">
      <c r="A633" t="s">
        <v>2584</v>
      </c>
      <c r="B633" s="282">
        <v>8</v>
      </c>
      <c r="C633">
        <f t="shared" si="78"/>
        <v>256</v>
      </c>
      <c r="D633" s="61" t="s">
        <v>2473</v>
      </c>
      <c r="E633" s="61" t="s">
        <v>2500</v>
      </c>
      <c r="F633" t="s">
        <v>314</v>
      </c>
      <c r="G633" s="61" t="s">
        <v>2500</v>
      </c>
      <c r="H633" t="s">
        <v>670</v>
      </c>
      <c r="I633" s="61" t="s">
        <v>2500</v>
      </c>
      <c r="J633" t="s">
        <v>323</v>
      </c>
    </row>
    <row r="634" spans="1:10">
      <c r="A634" t="s">
        <v>2585</v>
      </c>
      <c r="B634" s="282">
        <v>68</v>
      </c>
      <c r="C634">
        <v>68</v>
      </c>
      <c r="D634" s="61" t="s">
        <v>2469</v>
      </c>
      <c r="E634" s="61" t="s">
        <v>2505</v>
      </c>
      <c r="F634" t="s">
        <v>235</v>
      </c>
      <c r="G634" s="61" t="s">
        <v>2505</v>
      </c>
      <c r="H634" t="s">
        <v>133</v>
      </c>
      <c r="J634" t="s">
        <v>2654</v>
      </c>
    </row>
    <row r="635" spans="1:10">
      <c r="A635" t="s">
        <v>2585</v>
      </c>
      <c r="B635" s="282">
        <v>68</v>
      </c>
      <c r="C635">
        <f t="shared" ref="C635:C641" si="79">C634+B635</f>
        <v>136</v>
      </c>
      <c r="D635" s="61" t="s">
        <v>2469</v>
      </c>
      <c r="E635" s="61" t="s">
        <v>2505</v>
      </c>
      <c r="F635" t="s">
        <v>601</v>
      </c>
      <c r="G635" s="61" t="s">
        <v>2505</v>
      </c>
      <c r="H635" t="s">
        <v>218</v>
      </c>
      <c r="J635" t="s">
        <v>2654</v>
      </c>
    </row>
    <row r="636" spans="1:10">
      <c r="A636" t="s">
        <v>2585</v>
      </c>
      <c r="B636" s="282">
        <v>34</v>
      </c>
      <c r="C636">
        <f t="shared" si="79"/>
        <v>170</v>
      </c>
      <c r="D636" s="61" t="s">
        <v>2470</v>
      </c>
      <c r="E636" s="61" t="s">
        <v>2505</v>
      </c>
      <c r="F636" t="s">
        <v>235</v>
      </c>
      <c r="G636" s="61" t="s">
        <v>2505</v>
      </c>
      <c r="H636" t="s">
        <v>133</v>
      </c>
      <c r="J636" t="s">
        <v>2654</v>
      </c>
    </row>
    <row r="637" spans="1:10">
      <c r="A637" t="s">
        <v>2585</v>
      </c>
      <c r="B637" s="282">
        <v>34</v>
      </c>
      <c r="C637">
        <f t="shared" si="79"/>
        <v>204</v>
      </c>
      <c r="D637" s="61" t="s">
        <v>2470</v>
      </c>
      <c r="E637" s="61" t="s">
        <v>2505</v>
      </c>
      <c r="F637" t="s">
        <v>601</v>
      </c>
      <c r="G637" s="61" t="s">
        <v>2505</v>
      </c>
      <c r="H637" t="s">
        <v>218</v>
      </c>
      <c r="J637" t="s">
        <v>2654</v>
      </c>
    </row>
    <row r="638" spans="1:10">
      <c r="A638" t="s">
        <v>2585</v>
      </c>
      <c r="B638" s="282">
        <v>17</v>
      </c>
      <c r="C638">
        <f t="shared" si="79"/>
        <v>221</v>
      </c>
      <c r="D638" s="61" t="s">
        <v>2471</v>
      </c>
      <c r="E638" s="61" t="s">
        <v>2500</v>
      </c>
      <c r="F638" t="s">
        <v>202</v>
      </c>
      <c r="G638" s="61" t="s">
        <v>2474</v>
      </c>
      <c r="H638" t="s">
        <v>462</v>
      </c>
      <c r="I638" s="61" t="s">
        <v>2474</v>
      </c>
      <c r="J638" t="s">
        <v>39</v>
      </c>
    </row>
    <row r="639" spans="1:10">
      <c r="A639" t="s">
        <v>2585</v>
      </c>
      <c r="B639" s="282">
        <v>17</v>
      </c>
      <c r="C639">
        <f t="shared" si="79"/>
        <v>238</v>
      </c>
      <c r="D639" s="61" t="s">
        <v>2471</v>
      </c>
      <c r="E639" s="61" t="s">
        <v>2500</v>
      </c>
      <c r="F639" t="s">
        <v>133</v>
      </c>
      <c r="G639" s="61" t="s">
        <v>2500</v>
      </c>
      <c r="H639" t="s">
        <v>247</v>
      </c>
      <c r="I639" s="61" t="s">
        <v>2474</v>
      </c>
      <c r="J639" t="s">
        <v>660</v>
      </c>
    </row>
    <row r="640" spans="1:10">
      <c r="A640" t="s">
        <v>2585</v>
      </c>
      <c r="B640" s="282">
        <v>10</v>
      </c>
      <c r="C640">
        <f t="shared" si="79"/>
        <v>248</v>
      </c>
      <c r="D640" s="61" t="s">
        <v>2472</v>
      </c>
      <c r="E640" s="61" t="s">
        <v>2500</v>
      </c>
      <c r="F640" t="s">
        <v>202</v>
      </c>
      <c r="G640" s="61" t="s">
        <v>2474</v>
      </c>
      <c r="H640" t="s">
        <v>462</v>
      </c>
      <c r="I640" s="61" t="s">
        <v>2474</v>
      </c>
      <c r="J640" t="s">
        <v>39</v>
      </c>
    </row>
    <row r="641" spans="1:10">
      <c r="A641" t="s">
        <v>2585</v>
      </c>
      <c r="B641" s="282">
        <v>8</v>
      </c>
      <c r="C641">
        <f t="shared" si="79"/>
        <v>256</v>
      </c>
      <c r="D641" s="61" t="s">
        <v>2473</v>
      </c>
      <c r="E641" s="61" t="s">
        <v>2500</v>
      </c>
      <c r="F641" t="s">
        <v>314</v>
      </c>
      <c r="G641" s="61" t="s">
        <v>2500</v>
      </c>
      <c r="H641" t="s">
        <v>670</v>
      </c>
      <c r="I641" s="61" t="s">
        <v>2500</v>
      </c>
      <c r="J641" t="s">
        <v>323</v>
      </c>
    </row>
    <row r="642" spans="1:10">
      <c r="A642" t="s">
        <v>2586</v>
      </c>
      <c r="B642" s="282">
        <v>68</v>
      </c>
      <c r="C642">
        <v>68</v>
      </c>
      <c r="D642" s="61" t="s">
        <v>2469</v>
      </c>
      <c r="E642" s="61" t="s">
        <v>2500</v>
      </c>
      <c r="F642" t="s">
        <v>133</v>
      </c>
      <c r="G642" s="61" t="s">
        <v>2500</v>
      </c>
      <c r="H642" t="s">
        <v>247</v>
      </c>
      <c r="I642" s="61" t="s">
        <v>2474</v>
      </c>
      <c r="J642" t="s">
        <v>660</v>
      </c>
    </row>
    <row r="643" spans="1:10">
      <c r="A643" t="s">
        <v>2586</v>
      </c>
      <c r="B643" s="282">
        <v>68</v>
      </c>
      <c r="C643">
        <f t="shared" ref="C643:C649" si="80">C642+B643</f>
        <v>136</v>
      </c>
      <c r="D643" s="61" t="s">
        <v>2469</v>
      </c>
      <c r="E643" s="61" t="s">
        <v>2500</v>
      </c>
      <c r="F643" t="s">
        <v>39</v>
      </c>
      <c r="G643" s="61" t="s">
        <v>2474</v>
      </c>
      <c r="H643" t="s">
        <v>291</v>
      </c>
      <c r="I643" s="61" t="s">
        <v>2500</v>
      </c>
      <c r="J643" t="s">
        <v>408</v>
      </c>
    </row>
    <row r="644" spans="1:10">
      <c r="A644" t="s">
        <v>2586</v>
      </c>
      <c r="B644" s="282">
        <v>34</v>
      </c>
      <c r="C644">
        <f t="shared" si="80"/>
        <v>170</v>
      </c>
      <c r="D644" s="61" t="s">
        <v>2470</v>
      </c>
      <c r="E644" s="61" t="s">
        <v>2505</v>
      </c>
      <c r="F644" t="s">
        <v>601</v>
      </c>
      <c r="G644" s="61" t="s">
        <v>2505</v>
      </c>
      <c r="H644" t="s">
        <v>218</v>
      </c>
      <c r="J644" t="s">
        <v>2654</v>
      </c>
    </row>
    <row r="645" spans="1:10">
      <c r="A645" t="s">
        <v>2586</v>
      </c>
      <c r="B645" s="282">
        <v>34</v>
      </c>
      <c r="C645">
        <f t="shared" si="80"/>
        <v>204</v>
      </c>
      <c r="D645" s="61" t="s">
        <v>2470</v>
      </c>
      <c r="E645" s="61" t="s">
        <v>2500</v>
      </c>
      <c r="F645" t="s">
        <v>291</v>
      </c>
      <c r="G645" s="61" t="s">
        <v>2500</v>
      </c>
      <c r="H645" t="s">
        <v>23</v>
      </c>
      <c r="I645" s="61" t="s">
        <v>2500</v>
      </c>
      <c r="J645" t="s">
        <v>626</v>
      </c>
    </row>
    <row r="646" spans="1:10">
      <c r="A646" t="s">
        <v>2586</v>
      </c>
      <c r="B646" s="282">
        <v>17</v>
      </c>
      <c r="C646">
        <f t="shared" si="80"/>
        <v>221</v>
      </c>
      <c r="D646" s="61" t="s">
        <v>2471</v>
      </c>
      <c r="E646" s="61" t="s">
        <v>2505</v>
      </c>
      <c r="F646" t="s">
        <v>235</v>
      </c>
      <c r="G646" s="61" t="s">
        <v>2505</v>
      </c>
      <c r="H646" t="s">
        <v>133</v>
      </c>
      <c r="J646" t="s">
        <v>2654</v>
      </c>
    </row>
    <row r="647" spans="1:10">
      <c r="A647" t="s">
        <v>2586</v>
      </c>
      <c r="B647" s="282">
        <v>17</v>
      </c>
      <c r="C647">
        <f t="shared" si="80"/>
        <v>238</v>
      </c>
      <c r="D647" s="61" t="s">
        <v>2471</v>
      </c>
      <c r="E647" s="61" t="s">
        <v>2500</v>
      </c>
      <c r="F647" t="s">
        <v>314</v>
      </c>
      <c r="G647" s="61" t="s">
        <v>2500</v>
      </c>
      <c r="H647" t="s">
        <v>670</v>
      </c>
      <c r="I647" s="61" t="s">
        <v>2500</v>
      </c>
      <c r="J647" t="s">
        <v>323</v>
      </c>
    </row>
    <row r="648" spans="1:10">
      <c r="A648" t="s">
        <v>2586</v>
      </c>
      <c r="B648" s="282">
        <v>10</v>
      </c>
      <c r="C648">
        <f t="shared" si="80"/>
        <v>248</v>
      </c>
      <c r="D648" s="61" t="s">
        <v>2472</v>
      </c>
      <c r="E648" s="61" t="s">
        <v>2500</v>
      </c>
      <c r="F648" t="s">
        <v>202</v>
      </c>
      <c r="G648" s="61" t="s">
        <v>2474</v>
      </c>
      <c r="H648" t="s">
        <v>462</v>
      </c>
      <c r="I648" s="61" t="s">
        <v>2474</v>
      </c>
      <c r="J648" t="s">
        <v>39</v>
      </c>
    </row>
    <row r="649" spans="1:10">
      <c r="A649" t="s">
        <v>2586</v>
      </c>
      <c r="B649" s="282">
        <v>8</v>
      </c>
      <c r="C649">
        <f t="shared" si="80"/>
        <v>256</v>
      </c>
      <c r="D649" s="61" t="s">
        <v>2473</v>
      </c>
      <c r="E649" s="61" t="s">
        <v>2500</v>
      </c>
      <c r="F649" t="s">
        <v>314</v>
      </c>
      <c r="G649" s="61" t="s">
        <v>2500</v>
      </c>
      <c r="H649" t="s">
        <v>670</v>
      </c>
      <c r="I649" s="61" t="s">
        <v>2500</v>
      </c>
      <c r="J649" t="s">
        <v>323</v>
      </c>
    </row>
    <row r="650" spans="1:10">
      <c r="A650" t="s">
        <v>2587</v>
      </c>
      <c r="B650" s="282">
        <v>68</v>
      </c>
      <c r="C650">
        <v>68</v>
      </c>
      <c r="D650" s="61" t="s">
        <v>2469</v>
      </c>
      <c r="E650" s="61" t="s">
        <v>2500</v>
      </c>
      <c r="F650" t="s">
        <v>39</v>
      </c>
      <c r="G650" s="61" t="s">
        <v>2474</v>
      </c>
      <c r="H650" t="s">
        <v>291</v>
      </c>
      <c r="I650" s="61" t="s">
        <v>2500</v>
      </c>
      <c r="J650" t="s">
        <v>408</v>
      </c>
    </row>
    <row r="651" spans="1:10">
      <c r="A651" t="s">
        <v>2587</v>
      </c>
      <c r="B651" s="282">
        <v>68</v>
      </c>
      <c r="C651">
        <f t="shared" ref="C651:C657" si="81">C650+B651</f>
        <v>136</v>
      </c>
      <c r="D651" s="61" t="s">
        <v>2469</v>
      </c>
      <c r="E651" s="61" t="s">
        <v>2500</v>
      </c>
      <c r="F651" t="s">
        <v>291</v>
      </c>
      <c r="G651" s="61" t="s">
        <v>2500</v>
      </c>
      <c r="H651" t="s">
        <v>23</v>
      </c>
      <c r="I651" s="61" t="s">
        <v>2500</v>
      </c>
      <c r="J651" t="s">
        <v>626</v>
      </c>
    </row>
    <row r="652" spans="1:10">
      <c r="A652" t="s">
        <v>2587</v>
      </c>
      <c r="B652" s="282">
        <v>34</v>
      </c>
      <c r="C652">
        <f t="shared" si="81"/>
        <v>170</v>
      </c>
      <c r="D652" s="61" t="s">
        <v>2470</v>
      </c>
      <c r="E652" s="61" t="s">
        <v>2500</v>
      </c>
      <c r="F652" t="s">
        <v>133</v>
      </c>
      <c r="G652" s="61" t="s">
        <v>2500</v>
      </c>
      <c r="H652" t="s">
        <v>247</v>
      </c>
      <c r="I652" s="61" t="s">
        <v>2474</v>
      </c>
      <c r="J652" t="s">
        <v>660</v>
      </c>
    </row>
    <row r="653" spans="1:10">
      <c r="A653" t="s">
        <v>2587</v>
      </c>
      <c r="B653" s="282">
        <v>34</v>
      </c>
      <c r="C653">
        <f t="shared" si="81"/>
        <v>204</v>
      </c>
      <c r="D653" s="61" t="s">
        <v>2470</v>
      </c>
      <c r="E653" s="61" t="s">
        <v>2500</v>
      </c>
      <c r="F653" t="s">
        <v>314</v>
      </c>
      <c r="G653" s="61" t="s">
        <v>2500</v>
      </c>
      <c r="H653" t="s">
        <v>670</v>
      </c>
      <c r="I653" s="61" t="s">
        <v>2500</v>
      </c>
      <c r="J653" t="s">
        <v>323</v>
      </c>
    </row>
    <row r="654" spans="1:10">
      <c r="A654" t="s">
        <v>2587</v>
      </c>
      <c r="B654" s="282">
        <v>17</v>
      </c>
      <c r="C654">
        <f t="shared" si="81"/>
        <v>221</v>
      </c>
      <c r="D654" s="61" t="s">
        <v>2471</v>
      </c>
      <c r="E654" s="61" t="s">
        <v>2505</v>
      </c>
      <c r="F654" t="s">
        <v>601</v>
      </c>
      <c r="G654" s="61" t="s">
        <v>2505</v>
      </c>
      <c r="H654" t="s">
        <v>218</v>
      </c>
      <c r="J654" t="s">
        <v>2654</v>
      </c>
    </row>
    <row r="655" spans="1:10">
      <c r="A655" t="s">
        <v>2587</v>
      </c>
      <c r="B655" s="282">
        <v>17</v>
      </c>
      <c r="C655">
        <f t="shared" si="81"/>
        <v>238</v>
      </c>
      <c r="D655" s="61" t="s">
        <v>2471</v>
      </c>
      <c r="E655" s="61" t="s">
        <v>2500</v>
      </c>
      <c r="F655" t="s">
        <v>314</v>
      </c>
      <c r="G655" s="61" t="s">
        <v>2500</v>
      </c>
      <c r="H655" t="s">
        <v>670</v>
      </c>
      <c r="I655" s="61" t="s">
        <v>2500</v>
      </c>
      <c r="J655" t="s">
        <v>323</v>
      </c>
    </row>
    <row r="656" spans="1:10">
      <c r="A656" t="s">
        <v>2587</v>
      </c>
      <c r="B656" s="282">
        <v>10</v>
      </c>
      <c r="C656">
        <f t="shared" si="81"/>
        <v>248</v>
      </c>
      <c r="D656" s="61" t="s">
        <v>2472</v>
      </c>
      <c r="E656" s="61" t="s">
        <v>2505</v>
      </c>
      <c r="F656" t="s">
        <v>235</v>
      </c>
      <c r="G656" s="61" t="s">
        <v>2505</v>
      </c>
      <c r="H656" t="s">
        <v>133</v>
      </c>
      <c r="J656" t="s">
        <v>2654</v>
      </c>
    </row>
    <row r="657" spans="1:10">
      <c r="A657" t="s">
        <v>2587</v>
      </c>
      <c r="B657" s="282">
        <v>8</v>
      </c>
      <c r="C657">
        <f t="shared" si="81"/>
        <v>256</v>
      </c>
      <c r="D657" s="61" t="s">
        <v>2473</v>
      </c>
      <c r="E657" s="61" t="s">
        <v>2500</v>
      </c>
      <c r="F657" t="s">
        <v>314</v>
      </c>
      <c r="G657" s="61" t="s">
        <v>2500</v>
      </c>
      <c r="H657" t="s">
        <v>670</v>
      </c>
      <c r="I657" s="61" t="s">
        <v>2500</v>
      </c>
      <c r="J657" t="s">
        <v>323</v>
      </c>
    </row>
    <row r="658" spans="1:10">
      <c r="A658" t="s">
        <v>2588</v>
      </c>
      <c r="B658" s="282">
        <v>68</v>
      </c>
      <c r="C658">
        <v>68</v>
      </c>
      <c r="D658" s="61" t="s">
        <v>2469</v>
      </c>
      <c r="E658" s="61" t="s">
        <v>2487</v>
      </c>
      <c r="F658" t="s">
        <v>186</v>
      </c>
      <c r="H658" t="s">
        <v>2654</v>
      </c>
      <c r="J658" t="s">
        <v>2654</v>
      </c>
    </row>
    <row r="659" spans="1:10">
      <c r="A659" t="s">
        <v>2588</v>
      </c>
      <c r="B659" s="282">
        <v>68</v>
      </c>
      <c r="C659">
        <f t="shared" ref="C659:C665" si="82">C658+B659</f>
        <v>136</v>
      </c>
      <c r="D659" s="61" t="s">
        <v>2469</v>
      </c>
      <c r="E659" s="61" t="s">
        <v>2487</v>
      </c>
      <c r="F659" t="s">
        <v>2482</v>
      </c>
      <c r="G659" s="61" t="s">
        <v>2483</v>
      </c>
      <c r="H659" t="s">
        <v>2654</v>
      </c>
      <c r="J659" t="s">
        <v>2654</v>
      </c>
    </row>
    <row r="660" spans="1:10">
      <c r="A660" t="s">
        <v>2588</v>
      </c>
      <c r="B660" s="282">
        <v>34</v>
      </c>
      <c r="C660">
        <f t="shared" si="82"/>
        <v>170</v>
      </c>
      <c r="D660" s="61" t="s">
        <v>2470</v>
      </c>
      <c r="E660" s="61" t="s">
        <v>9</v>
      </c>
      <c r="F660" t="s">
        <v>473</v>
      </c>
      <c r="H660" t="s">
        <v>2654</v>
      </c>
      <c r="J660" t="s">
        <v>2654</v>
      </c>
    </row>
    <row r="661" spans="1:10">
      <c r="A661" t="s">
        <v>2588</v>
      </c>
      <c r="B661" s="282">
        <v>34</v>
      </c>
      <c r="C661">
        <f t="shared" si="82"/>
        <v>204</v>
      </c>
      <c r="D661" s="61" t="s">
        <v>2470</v>
      </c>
      <c r="E661" s="61" t="s">
        <v>2487</v>
      </c>
      <c r="F661" t="s">
        <v>2482</v>
      </c>
      <c r="G661" s="61" t="s">
        <v>2483</v>
      </c>
      <c r="H661" t="s">
        <v>2654</v>
      </c>
      <c r="J661" t="s">
        <v>2654</v>
      </c>
    </row>
    <row r="662" spans="1:10">
      <c r="A662" t="s">
        <v>2588</v>
      </c>
      <c r="B662" s="282">
        <v>17</v>
      </c>
      <c r="C662">
        <f t="shared" si="82"/>
        <v>221</v>
      </c>
      <c r="D662" s="61" t="s">
        <v>2471</v>
      </c>
      <c r="E662" s="61" t="s">
        <v>9</v>
      </c>
      <c r="F662" t="s">
        <v>263</v>
      </c>
      <c r="H662" t="s">
        <v>2654</v>
      </c>
      <c r="J662" t="s">
        <v>2654</v>
      </c>
    </row>
    <row r="663" spans="1:10">
      <c r="A663" t="s">
        <v>2588</v>
      </c>
      <c r="B663" s="282">
        <v>17</v>
      </c>
      <c r="C663">
        <f t="shared" si="82"/>
        <v>238</v>
      </c>
      <c r="D663" s="61" t="s">
        <v>2471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2651</v>
      </c>
    </row>
    <row r="664" spans="1:10">
      <c r="A664" t="s">
        <v>2588</v>
      </c>
      <c r="B664" s="282">
        <v>10</v>
      </c>
      <c r="C664">
        <f t="shared" si="82"/>
        <v>248</v>
      </c>
      <c r="D664" s="61" t="s">
        <v>2472</v>
      </c>
      <c r="E664" s="61" t="s">
        <v>9</v>
      </c>
      <c r="F664" t="s">
        <v>263</v>
      </c>
      <c r="H664" t="s">
        <v>2654</v>
      </c>
      <c r="J664" t="s">
        <v>2654</v>
      </c>
    </row>
    <row r="665" spans="1:10">
      <c r="A665" t="s">
        <v>2588</v>
      </c>
      <c r="B665" s="282">
        <v>8</v>
      </c>
      <c r="C665">
        <f t="shared" si="82"/>
        <v>256</v>
      </c>
      <c r="D665" s="61" t="s">
        <v>2473</v>
      </c>
      <c r="E665" s="61" t="s">
        <v>2467</v>
      </c>
      <c r="F665" t="s">
        <v>166</v>
      </c>
      <c r="G665" s="61" t="s">
        <v>2467</v>
      </c>
      <c r="H665" t="s">
        <v>422</v>
      </c>
      <c r="J665" t="s">
        <v>2654</v>
      </c>
    </row>
    <row r="666" spans="1:10">
      <c r="A666" t="s">
        <v>2589</v>
      </c>
      <c r="B666" s="282">
        <v>68</v>
      </c>
      <c r="C666">
        <v>68</v>
      </c>
      <c r="D666" s="61" t="s">
        <v>2469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2651</v>
      </c>
    </row>
    <row r="667" spans="1:10">
      <c r="A667" t="s">
        <v>2589</v>
      </c>
      <c r="B667" s="282">
        <v>68</v>
      </c>
      <c r="C667">
        <f t="shared" ref="C667:C673" si="83">C666+B667</f>
        <v>136</v>
      </c>
      <c r="D667" s="61" t="s">
        <v>2469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2589</v>
      </c>
      <c r="B668" s="282">
        <v>34</v>
      </c>
      <c r="C668">
        <f t="shared" si="83"/>
        <v>170</v>
      </c>
      <c r="D668" s="61" t="s">
        <v>2470</v>
      </c>
      <c r="E668" s="61" t="s">
        <v>2487</v>
      </c>
      <c r="F668" t="s">
        <v>186</v>
      </c>
      <c r="H668" t="s">
        <v>2654</v>
      </c>
      <c r="J668" t="s">
        <v>2654</v>
      </c>
    </row>
    <row r="669" spans="1:10">
      <c r="A669" t="s">
        <v>2589</v>
      </c>
      <c r="B669" s="282">
        <v>34</v>
      </c>
      <c r="C669">
        <f t="shared" si="83"/>
        <v>204</v>
      </c>
      <c r="D669" s="61" t="s">
        <v>2470</v>
      </c>
      <c r="E669" s="61" t="s">
        <v>2467</v>
      </c>
      <c r="F669" t="s">
        <v>166</v>
      </c>
      <c r="G669" s="61" t="s">
        <v>2467</v>
      </c>
      <c r="H669" t="s">
        <v>422</v>
      </c>
      <c r="J669" t="s">
        <v>2654</v>
      </c>
    </row>
    <row r="670" spans="1:10">
      <c r="A670" t="s">
        <v>2589</v>
      </c>
      <c r="B670" s="282">
        <v>17</v>
      </c>
      <c r="C670">
        <f t="shared" si="83"/>
        <v>221</v>
      </c>
      <c r="D670" s="61" t="s">
        <v>2471</v>
      </c>
      <c r="E670" s="61" t="s">
        <v>9</v>
      </c>
      <c r="F670" t="s">
        <v>473</v>
      </c>
      <c r="H670" t="s">
        <v>2654</v>
      </c>
      <c r="J670" t="s">
        <v>2654</v>
      </c>
    </row>
    <row r="671" spans="1:10">
      <c r="A671" t="s">
        <v>2589</v>
      </c>
      <c r="B671" s="282">
        <v>17</v>
      </c>
      <c r="C671">
        <f t="shared" si="83"/>
        <v>238</v>
      </c>
      <c r="D671" s="61" t="s">
        <v>2471</v>
      </c>
      <c r="E671" s="61" t="s">
        <v>2467</v>
      </c>
      <c r="F671" t="s">
        <v>293</v>
      </c>
      <c r="G671" s="61" t="s">
        <v>2467</v>
      </c>
      <c r="H671" t="s">
        <v>487</v>
      </c>
      <c r="J671" t="s">
        <v>2654</v>
      </c>
    </row>
    <row r="672" spans="1:10">
      <c r="A672" t="s">
        <v>2589</v>
      </c>
      <c r="B672" s="282">
        <v>10</v>
      </c>
      <c r="C672">
        <f t="shared" si="83"/>
        <v>248</v>
      </c>
      <c r="D672" s="61" t="s">
        <v>2472</v>
      </c>
      <c r="E672" s="61" t="s">
        <v>9</v>
      </c>
      <c r="F672" t="s">
        <v>263</v>
      </c>
      <c r="H672" t="s">
        <v>2654</v>
      </c>
      <c r="J672" t="s">
        <v>2654</v>
      </c>
    </row>
    <row r="673" spans="1:10">
      <c r="A673" t="s">
        <v>2589</v>
      </c>
      <c r="B673" s="282">
        <v>8</v>
      </c>
      <c r="C673">
        <f t="shared" si="83"/>
        <v>256</v>
      </c>
      <c r="D673" s="61" t="s">
        <v>2473</v>
      </c>
      <c r="E673" s="61" t="s">
        <v>2467</v>
      </c>
      <c r="F673" t="s">
        <v>293</v>
      </c>
      <c r="G673" s="61" t="s">
        <v>2467</v>
      </c>
      <c r="H673" t="s">
        <v>487</v>
      </c>
      <c r="J673" t="s">
        <v>2654</v>
      </c>
    </row>
    <row r="674" spans="1:10">
      <c r="A674" t="s">
        <v>2590</v>
      </c>
      <c r="B674" s="282">
        <v>68</v>
      </c>
      <c r="C674">
        <v>68</v>
      </c>
      <c r="D674" s="61" t="s">
        <v>2469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2590</v>
      </c>
      <c r="B675" s="282">
        <v>68</v>
      </c>
      <c r="C675">
        <f t="shared" ref="C675:C681" si="84">C674+B675</f>
        <v>136</v>
      </c>
      <c r="D675" s="61" t="s">
        <v>2469</v>
      </c>
      <c r="E675" s="61" t="s">
        <v>2467</v>
      </c>
      <c r="F675" t="s">
        <v>166</v>
      </c>
      <c r="G675" s="61" t="s">
        <v>2467</v>
      </c>
      <c r="H675" t="s">
        <v>422</v>
      </c>
      <c r="J675" t="s">
        <v>2654</v>
      </c>
    </row>
    <row r="676" spans="1:10">
      <c r="A676" t="s">
        <v>2590</v>
      </c>
      <c r="B676" s="282">
        <v>34</v>
      </c>
      <c r="C676">
        <f t="shared" si="84"/>
        <v>170</v>
      </c>
      <c r="D676" s="61" t="s">
        <v>2470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2651</v>
      </c>
    </row>
    <row r="677" spans="1:10">
      <c r="A677" t="s">
        <v>2590</v>
      </c>
      <c r="B677" s="282">
        <v>34</v>
      </c>
      <c r="C677">
        <f t="shared" si="84"/>
        <v>204</v>
      </c>
      <c r="D677" s="61" t="s">
        <v>2470</v>
      </c>
      <c r="E677" s="61" t="s">
        <v>2467</v>
      </c>
      <c r="F677" t="s">
        <v>293</v>
      </c>
      <c r="G677" s="61" t="s">
        <v>2467</v>
      </c>
      <c r="H677" t="s">
        <v>487</v>
      </c>
      <c r="J677" t="s">
        <v>2654</v>
      </c>
    </row>
    <row r="678" spans="1:10">
      <c r="A678" t="s">
        <v>2590</v>
      </c>
      <c r="B678" s="282">
        <v>17</v>
      </c>
      <c r="C678">
        <f t="shared" si="84"/>
        <v>221</v>
      </c>
      <c r="D678" s="61" t="s">
        <v>2471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2651</v>
      </c>
    </row>
    <row r="679" spans="1:10">
      <c r="A679" t="s">
        <v>2590</v>
      </c>
      <c r="B679" s="282">
        <v>17</v>
      </c>
      <c r="C679">
        <f t="shared" si="84"/>
        <v>238</v>
      </c>
      <c r="D679" s="61" t="s">
        <v>2471</v>
      </c>
      <c r="E679" s="61" t="s">
        <v>2496</v>
      </c>
      <c r="F679" t="s">
        <v>166</v>
      </c>
      <c r="H679" t="s">
        <v>2654</v>
      </c>
      <c r="J679" t="s">
        <v>2654</v>
      </c>
    </row>
    <row r="680" spans="1:10">
      <c r="A680" t="s">
        <v>2590</v>
      </c>
      <c r="B680" s="282">
        <v>10</v>
      </c>
      <c r="C680">
        <f t="shared" si="84"/>
        <v>248</v>
      </c>
      <c r="D680" s="61" t="s">
        <v>2472</v>
      </c>
      <c r="E680" s="61" t="s">
        <v>9</v>
      </c>
      <c r="F680" t="s">
        <v>263</v>
      </c>
      <c r="H680" t="s">
        <v>2654</v>
      </c>
      <c r="J680" t="s">
        <v>2654</v>
      </c>
    </row>
    <row r="681" spans="1:10">
      <c r="A681" t="s">
        <v>2590</v>
      </c>
      <c r="B681" s="282">
        <v>8</v>
      </c>
      <c r="C681">
        <f t="shared" si="84"/>
        <v>256</v>
      </c>
      <c r="D681" s="61" t="s">
        <v>2473</v>
      </c>
      <c r="E681" s="61" t="s">
        <v>2496</v>
      </c>
      <c r="F681" t="s">
        <v>166</v>
      </c>
      <c r="H681" t="s">
        <v>2654</v>
      </c>
      <c r="J681" t="s">
        <v>2654</v>
      </c>
    </row>
    <row r="682" spans="1:10">
      <c r="A682" t="s">
        <v>2591</v>
      </c>
      <c r="B682" s="282">
        <v>68</v>
      </c>
      <c r="C682">
        <v>68</v>
      </c>
      <c r="D682" s="61" t="s">
        <v>2469</v>
      </c>
      <c r="E682" s="61" t="s">
        <v>2467</v>
      </c>
      <c r="F682" t="s">
        <v>166</v>
      </c>
      <c r="G682" s="61" t="s">
        <v>2467</v>
      </c>
      <c r="H682" t="s">
        <v>422</v>
      </c>
      <c r="J682" t="s">
        <v>2654</v>
      </c>
    </row>
    <row r="683" spans="1:10">
      <c r="A683" t="s">
        <v>2591</v>
      </c>
      <c r="B683" s="282">
        <v>68</v>
      </c>
      <c r="C683">
        <f t="shared" ref="C683:C689" si="85">C682+B683</f>
        <v>136</v>
      </c>
      <c r="D683" s="61" t="s">
        <v>2469</v>
      </c>
      <c r="E683" s="61" t="s">
        <v>2467</v>
      </c>
      <c r="F683" t="s">
        <v>293</v>
      </c>
      <c r="G683" s="61" t="s">
        <v>2467</v>
      </c>
      <c r="H683" t="s">
        <v>487</v>
      </c>
      <c r="J683" t="s">
        <v>2654</v>
      </c>
    </row>
    <row r="684" spans="1:10">
      <c r="A684" t="s">
        <v>2591</v>
      </c>
      <c r="B684" s="282">
        <v>34</v>
      </c>
      <c r="C684">
        <f t="shared" si="85"/>
        <v>170</v>
      </c>
      <c r="D684" s="61" t="s">
        <v>2470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2591</v>
      </c>
      <c r="B685" s="282">
        <v>34</v>
      </c>
      <c r="C685">
        <f t="shared" si="85"/>
        <v>204</v>
      </c>
      <c r="D685" s="61" t="s">
        <v>2470</v>
      </c>
      <c r="E685" s="61" t="s">
        <v>2496</v>
      </c>
      <c r="F685" t="s">
        <v>166</v>
      </c>
      <c r="H685" t="s">
        <v>2654</v>
      </c>
      <c r="J685" t="s">
        <v>2654</v>
      </c>
    </row>
    <row r="686" spans="1:10">
      <c r="A686" t="s">
        <v>2591</v>
      </c>
      <c r="B686" s="282">
        <v>17</v>
      </c>
      <c r="C686">
        <f t="shared" si="85"/>
        <v>221</v>
      </c>
      <c r="D686" s="61" t="s">
        <v>2471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2651</v>
      </c>
    </row>
    <row r="687" spans="1:10">
      <c r="A687" t="s">
        <v>2591</v>
      </c>
      <c r="B687" s="282">
        <v>17</v>
      </c>
      <c r="C687">
        <f t="shared" si="85"/>
        <v>238</v>
      </c>
      <c r="D687" s="61" t="s">
        <v>2471</v>
      </c>
      <c r="E687" s="61" t="s">
        <v>2496</v>
      </c>
      <c r="F687" t="s">
        <v>580</v>
      </c>
      <c r="H687" t="s">
        <v>2654</v>
      </c>
      <c r="J687" t="s">
        <v>2654</v>
      </c>
    </row>
    <row r="688" spans="1:10">
      <c r="A688" t="s">
        <v>2591</v>
      </c>
      <c r="B688" s="282">
        <v>10</v>
      </c>
      <c r="C688">
        <f t="shared" si="85"/>
        <v>248</v>
      </c>
      <c r="D688" s="61" t="s">
        <v>2472</v>
      </c>
      <c r="E688" s="61" t="s">
        <v>9</v>
      </c>
      <c r="F688" t="s">
        <v>263</v>
      </c>
      <c r="H688" t="s">
        <v>2654</v>
      </c>
      <c r="J688" t="s">
        <v>2654</v>
      </c>
    </row>
    <row r="689" spans="1:10">
      <c r="A689" t="s">
        <v>2591</v>
      </c>
      <c r="B689" s="282">
        <v>8</v>
      </c>
      <c r="C689">
        <f t="shared" si="85"/>
        <v>256</v>
      </c>
      <c r="D689" s="61" t="s">
        <v>2473</v>
      </c>
      <c r="E689" s="61" t="s">
        <v>2467</v>
      </c>
      <c r="F689" t="s">
        <v>63</v>
      </c>
      <c r="G689" s="61" t="s">
        <v>2467</v>
      </c>
      <c r="H689" t="s">
        <v>116</v>
      </c>
      <c r="I689" s="61" t="s">
        <v>2467</v>
      </c>
      <c r="J689" s="279" t="s">
        <v>682</v>
      </c>
    </row>
    <row r="690" spans="1:10">
      <c r="A690" t="s">
        <v>2592</v>
      </c>
      <c r="B690" s="282">
        <v>68</v>
      </c>
      <c r="C690">
        <v>68</v>
      </c>
      <c r="D690" s="61" t="s">
        <v>2469</v>
      </c>
      <c r="E690" s="61" t="s">
        <v>2467</v>
      </c>
      <c r="F690" t="s">
        <v>293</v>
      </c>
      <c r="G690" s="61" t="s">
        <v>2467</v>
      </c>
      <c r="H690" t="s">
        <v>487</v>
      </c>
      <c r="J690" t="s">
        <v>2654</v>
      </c>
    </row>
    <row r="691" spans="1:10">
      <c r="A691" t="s">
        <v>2592</v>
      </c>
      <c r="B691" s="282">
        <v>68</v>
      </c>
      <c r="C691">
        <f t="shared" ref="C691:C697" si="86">C690+B691</f>
        <v>136</v>
      </c>
      <c r="D691" s="61" t="s">
        <v>2469</v>
      </c>
      <c r="E691" s="61" t="s">
        <v>2496</v>
      </c>
      <c r="F691" t="s">
        <v>166</v>
      </c>
      <c r="H691" t="s">
        <v>2654</v>
      </c>
      <c r="J691" t="s">
        <v>2654</v>
      </c>
    </row>
    <row r="692" spans="1:10">
      <c r="A692" t="s">
        <v>2592</v>
      </c>
      <c r="B692" s="282">
        <v>34</v>
      </c>
      <c r="C692">
        <f t="shared" si="86"/>
        <v>170</v>
      </c>
      <c r="D692" s="61" t="s">
        <v>2470</v>
      </c>
      <c r="E692" s="61" t="s">
        <v>2467</v>
      </c>
      <c r="F692" t="s">
        <v>166</v>
      </c>
      <c r="G692" s="61" t="s">
        <v>2467</v>
      </c>
      <c r="H692" t="s">
        <v>422</v>
      </c>
      <c r="J692" t="s">
        <v>2654</v>
      </c>
    </row>
    <row r="693" spans="1:10">
      <c r="A693" t="s">
        <v>2592</v>
      </c>
      <c r="B693" s="282">
        <v>34</v>
      </c>
      <c r="C693">
        <f t="shared" si="86"/>
        <v>204</v>
      </c>
      <c r="D693" s="61" t="s">
        <v>2470</v>
      </c>
      <c r="E693" s="61" t="s">
        <v>2496</v>
      </c>
      <c r="F693" t="s">
        <v>580</v>
      </c>
      <c r="H693" t="s">
        <v>2654</v>
      </c>
      <c r="J693" t="s">
        <v>2654</v>
      </c>
    </row>
    <row r="694" spans="1:10">
      <c r="A694" t="s">
        <v>2592</v>
      </c>
      <c r="B694" s="282">
        <v>17</v>
      </c>
      <c r="C694">
        <f t="shared" si="86"/>
        <v>221</v>
      </c>
      <c r="D694" s="61" t="s">
        <v>2471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2651</v>
      </c>
    </row>
    <row r="695" spans="1:10">
      <c r="A695" t="s">
        <v>2592</v>
      </c>
      <c r="B695" s="282">
        <v>17</v>
      </c>
      <c r="C695">
        <f t="shared" si="86"/>
        <v>238</v>
      </c>
      <c r="D695" s="61" t="s">
        <v>2471</v>
      </c>
      <c r="E695" s="61" t="s">
        <v>2496</v>
      </c>
      <c r="F695" t="s">
        <v>580</v>
      </c>
      <c r="H695" t="s">
        <v>2654</v>
      </c>
      <c r="J695" t="s">
        <v>2654</v>
      </c>
    </row>
    <row r="696" spans="1:10">
      <c r="A696" t="s">
        <v>2592</v>
      </c>
      <c r="B696" s="282">
        <v>10</v>
      </c>
      <c r="C696">
        <f t="shared" si="86"/>
        <v>248</v>
      </c>
      <c r="D696" s="61" t="s">
        <v>2472</v>
      </c>
      <c r="E696" s="61" t="s">
        <v>9</v>
      </c>
      <c r="F696" t="s">
        <v>473</v>
      </c>
      <c r="H696" t="s">
        <v>2654</v>
      </c>
      <c r="J696" t="s">
        <v>2654</v>
      </c>
    </row>
    <row r="697" spans="1:10">
      <c r="A697" t="s">
        <v>2592</v>
      </c>
      <c r="B697" s="282">
        <v>8</v>
      </c>
      <c r="C697">
        <f t="shared" si="86"/>
        <v>256</v>
      </c>
      <c r="D697" s="61" t="s">
        <v>2473</v>
      </c>
      <c r="E697" s="61" t="s">
        <v>2467</v>
      </c>
      <c r="F697" t="s">
        <v>63</v>
      </c>
      <c r="G697" s="61" t="s">
        <v>2467</v>
      </c>
      <c r="H697" t="s">
        <v>116</v>
      </c>
      <c r="I697" s="61" t="s">
        <v>2467</v>
      </c>
      <c r="J697" s="279" t="s">
        <v>682</v>
      </c>
    </row>
    <row r="698" spans="1:10">
      <c r="A698" t="s">
        <v>2593</v>
      </c>
      <c r="B698" s="282">
        <v>68</v>
      </c>
      <c r="C698">
        <v>68</v>
      </c>
      <c r="D698" s="61" t="s">
        <v>2469</v>
      </c>
      <c r="E698" s="61" t="s">
        <v>2496</v>
      </c>
      <c r="F698" t="s">
        <v>166</v>
      </c>
      <c r="H698" t="s">
        <v>2654</v>
      </c>
      <c r="J698" t="s">
        <v>2654</v>
      </c>
    </row>
    <row r="699" spans="1:10">
      <c r="A699" t="s">
        <v>2593</v>
      </c>
      <c r="B699" s="282">
        <v>68</v>
      </c>
      <c r="C699">
        <f t="shared" ref="C699:C705" si="87">C698+B699</f>
        <v>136</v>
      </c>
      <c r="D699" s="61" t="s">
        <v>2469</v>
      </c>
      <c r="E699" s="61" t="s">
        <v>2496</v>
      </c>
      <c r="F699" t="s">
        <v>580</v>
      </c>
      <c r="H699" t="s">
        <v>2654</v>
      </c>
      <c r="J699" t="s">
        <v>2654</v>
      </c>
    </row>
    <row r="700" spans="1:10">
      <c r="A700" t="s">
        <v>2593</v>
      </c>
      <c r="B700" s="282">
        <v>34</v>
      </c>
      <c r="C700">
        <f t="shared" si="87"/>
        <v>170</v>
      </c>
      <c r="D700" s="61" t="s">
        <v>2470</v>
      </c>
      <c r="E700" s="61" t="s">
        <v>2496</v>
      </c>
      <c r="F700" t="s">
        <v>166</v>
      </c>
      <c r="H700" t="s">
        <v>2654</v>
      </c>
      <c r="J700" t="s">
        <v>2654</v>
      </c>
    </row>
    <row r="701" spans="1:10">
      <c r="A701" t="s">
        <v>2593</v>
      </c>
      <c r="B701" s="282">
        <v>34</v>
      </c>
      <c r="C701">
        <f t="shared" si="87"/>
        <v>204</v>
      </c>
      <c r="D701" s="61" t="s">
        <v>2470</v>
      </c>
      <c r="E701" s="61" t="s">
        <v>2467</v>
      </c>
      <c r="F701" t="s">
        <v>186</v>
      </c>
      <c r="G701" s="61" t="s">
        <v>2467</v>
      </c>
      <c r="H701" t="s">
        <v>606</v>
      </c>
      <c r="I701" s="61" t="s">
        <v>2467</v>
      </c>
      <c r="J701" t="s">
        <v>349</v>
      </c>
    </row>
    <row r="702" spans="1:10">
      <c r="A702" t="s">
        <v>2593</v>
      </c>
      <c r="B702" s="282">
        <v>17</v>
      </c>
      <c r="C702">
        <f t="shared" si="87"/>
        <v>221</v>
      </c>
      <c r="D702" s="61" t="s">
        <v>2471</v>
      </c>
      <c r="E702" s="61" t="s">
        <v>2467</v>
      </c>
      <c r="F702" t="s">
        <v>293</v>
      </c>
      <c r="G702" s="61" t="s">
        <v>2467</v>
      </c>
      <c r="H702" t="s">
        <v>487</v>
      </c>
      <c r="J702" t="s">
        <v>2654</v>
      </c>
    </row>
    <row r="703" spans="1:10">
      <c r="A703" t="s">
        <v>2593</v>
      </c>
      <c r="B703" s="282">
        <v>17</v>
      </c>
      <c r="C703">
        <f t="shared" si="87"/>
        <v>238</v>
      </c>
      <c r="D703" s="61" t="s">
        <v>2471</v>
      </c>
      <c r="E703" s="61" t="s">
        <v>2467</v>
      </c>
      <c r="F703" t="s">
        <v>63</v>
      </c>
      <c r="G703" s="61" t="s">
        <v>2467</v>
      </c>
      <c r="H703" t="s">
        <v>116</v>
      </c>
      <c r="I703" s="61" t="s">
        <v>2467</v>
      </c>
      <c r="J703" s="279" t="s">
        <v>682</v>
      </c>
    </row>
    <row r="704" spans="1:10">
      <c r="A704" t="s">
        <v>2593</v>
      </c>
      <c r="B704" s="282">
        <v>10</v>
      </c>
      <c r="C704">
        <f t="shared" si="87"/>
        <v>248</v>
      </c>
      <c r="D704" s="61" t="s">
        <v>2472</v>
      </c>
      <c r="E704" s="61" t="s">
        <v>2467</v>
      </c>
      <c r="F704" t="s">
        <v>166</v>
      </c>
      <c r="G704" s="61" t="s">
        <v>2467</v>
      </c>
      <c r="H704" t="s">
        <v>422</v>
      </c>
      <c r="J704" t="s">
        <v>2654</v>
      </c>
    </row>
    <row r="705" spans="1:10">
      <c r="A705" t="s">
        <v>2593</v>
      </c>
      <c r="B705" s="282">
        <v>8</v>
      </c>
      <c r="C705">
        <f t="shared" si="87"/>
        <v>256</v>
      </c>
      <c r="D705" s="61" t="s">
        <v>2473</v>
      </c>
      <c r="E705" s="61" t="s">
        <v>2467</v>
      </c>
      <c r="F705" t="s">
        <v>63</v>
      </c>
      <c r="G705" s="61" t="s">
        <v>2467</v>
      </c>
      <c r="H705" t="s">
        <v>116</v>
      </c>
      <c r="I705" s="61" t="s">
        <v>2467</v>
      </c>
      <c r="J705" s="279" t="s">
        <v>682</v>
      </c>
    </row>
    <row r="706" spans="1:10">
      <c r="A706" t="s">
        <v>2594</v>
      </c>
      <c r="B706" s="282">
        <v>68</v>
      </c>
      <c r="C706">
        <v>68</v>
      </c>
      <c r="D706" s="61" t="s">
        <v>2469</v>
      </c>
      <c r="E706" s="61" t="s">
        <v>2496</v>
      </c>
      <c r="F706" t="s">
        <v>580</v>
      </c>
      <c r="H706" t="s">
        <v>2654</v>
      </c>
      <c r="J706" t="s">
        <v>2654</v>
      </c>
    </row>
    <row r="707" spans="1:10">
      <c r="A707" t="s">
        <v>2594</v>
      </c>
      <c r="B707" s="282">
        <v>68</v>
      </c>
      <c r="C707">
        <f t="shared" ref="C707:C713" si="88">C706+B707</f>
        <v>136</v>
      </c>
      <c r="D707" s="61" t="s">
        <v>2469</v>
      </c>
      <c r="E707" s="61" t="s">
        <v>2467</v>
      </c>
      <c r="F707" t="s">
        <v>186</v>
      </c>
      <c r="G707" s="61" t="s">
        <v>2467</v>
      </c>
      <c r="H707" t="s">
        <v>606</v>
      </c>
      <c r="I707" s="61" t="s">
        <v>2467</v>
      </c>
      <c r="J707" t="s">
        <v>349</v>
      </c>
    </row>
    <row r="708" spans="1:10">
      <c r="A708" t="s">
        <v>2594</v>
      </c>
      <c r="B708" s="282">
        <v>34</v>
      </c>
      <c r="C708">
        <f t="shared" si="88"/>
        <v>170</v>
      </c>
      <c r="D708" s="61" t="s">
        <v>2470</v>
      </c>
      <c r="E708" s="61" t="s">
        <v>2496</v>
      </c>
      <c r="F708" t="s">
        <v>166</v>
      </c>
      <c r="H708" t="s">
        <v>2654</v>
      </c>
      <c r="J708" t="s">
        <v>2654</v>
      </c>
    </row>
    <row r="709" spans="1:10">
      <c r="A709" t="s">
        <v>2594</v>
      </c>
      <c r="B709" s="282">
        <v>34</v>
      </c>
      <c r="C709">
        <f t="shared" si="88"/>
        <v>204</v>
      </c>
      <c r="D709" s="61" t="s">
        <v>2470</v>
      </c>
      <c r="E709" s="61" t="s">
        <v>2467</v>
      </c>
      <c r="F709" t="s">
        <v>186</v>
      </c>
      <c r="G709" s="61" t="s">
        <v>2467</v>
      </c>
      <c r="H709" t="s">
        <v>606</v>
      </c>
      <c r="I709" s="61" t="s">
        <v>2467</v>
      </c>
      <c r="J709" t="s">
        <v>349</v>
      </c>
    </row>
    <row r="710" spans="1:10">
      <c r="A710" t="s">
        <v>2594</v>
      </c>
      <c r="B710" s="282">
        <v>17</v>
      </c>
      <c r="C710">
        <f t="shared" si="88"/>
        <v>221</v>
      </c>
      <c r="D710" s="61" t="s">
        <v>2471</v>
      </c>
      <c r="E710" s="61" t="s">
        <v>2496</v>
      </c>
      <c r="F710" t="s">
        <v>166</v>
      </c>
      <c r="H710" t="s">
        <v>2654</v>
      </c>
      <c r="J710" t="s">
        <v>2654</v>
      </c>
    </row>
    <row r="711" spans="1:10">
      <c r="A711" t="s">
        <v>2594</v>
      </c>
      <c r="B711" s="282">
        <v>17</v>
      </c>
      <c r="C711">
        <f t="shared" si="88"/>
        <v>238</v>
      </c>
      <c r="D711" s="61" t="s">
        <v>2471</v>
      </c>
      <c r="E711" s="61" t="s">
        <v>2467</v>
      </c>
      <c r="F711" t="s">
        <v>63</v>
      </c>
      <c r="G711" s="61" t="s">
        <v>2467</v>
      </c>
      <c r="H711" t="s">
        <v>116</v>
      </c>
      <c r="I711" s="61" t="s">
        <v>2467</v>
      </c>
      <c r="J711" s="279" t="s">
        <v>682</v>
      </c>
    </row>
    <row r="712" spans="1:10">
      <c r="A712" t="s">
        <v>2594</v>
      </c>
      <c r="B712" s="282">
        <v>10</v>
      </c>
      <c r="C712">
        <f t="shared" si="88"/>
        <v>248</v>
      </c>
      <c r="D712" s="61" t="s">
        <v>2472</v>
      </c>
      <c r="E712" s="61" t="s">
        <v>2467</v>
      </c>
      <c r="F712" t="s">
        <v>293</v>
      </c>
      <c r="G712" s="61" t="s">
        <v>2467</v>
      </c>
      <c r="H712" t="s">
        <v>487</v>
      </c>
      <c r="J712" t="s">
        <v>2654</v>
      </c>
    </row>
    <row r="713" spans="1:10">
      <c r="A713" t="s">
        <v>2594</v>
      </c>
      <c r="B713" s="282">
        <v>8</v>
      </c>
      <c r="C713">
        <f t="shared" si="88"/>
        <v>256</v>
      </c>
      <c r="D713" s="61" t="s">
        <v>2473</v>
      </c>
      <c r="E713" s="61" t="s">
        <v>2505</v>
      </c>
      <c r="F713" t="s">
        <v>422</v>
      </c>
      <c r="G713" s="61" t="s">
        <v>2474</v>
      </c>
      <c r="H713" t="s">
        <v>99</v>
      </c>
      <c r="J713" t="s">
        <v>2654</v>
      </c>
    </row>
    <row r="714" spans="1:10">
      <c r="A714" t="s">
        <v>2595</v>
      </c>
      <c r="B714" s="282">
        <v>68</v>
      </c>
      <c r="C714">
        <v>68</v>
      </c>
      <c r="D714" s="61" t="s">
        <v>2469</v>
      </c>
      <c r="E714" s="61" t="s">
        <v>2467</v>
      </c>
      <c r="F714" t="s">
        <v>186</v>
      </c>
      <c r="G714" s="61" t="s">
        <v>2467</v>
      </c>
      <c r="H714" t="s">
        <v>606</v>
      </c>
      <c r="I714" s="61" t="s">
        <v>2467</v>
      </c>
      <c r="J714" t="s">
        <v>349</v>
      </c>
    </row>
    <row r="715" spans="1:10">
      <c r="A715" t="s">
        <v>2595</v>
      </c>
      <c r="B715" s="282">
        <v>68</v>
      </c>
      <c r="C715">
        <f t="shared" ref="C715:C721" si="89">C714+B715</f>
        <v>136</v>
      </c>
      <c r="D715" s="61" t="s">
        <v>2469</v>
      </c>
      <c r="E715" s="61" t="s">
        <v>2467</v>
      </c>
      <c r="F715" t="s">
        <v>63</v>
      </c>
      <c r="G715" s="61" t="s">
        <v>2467</v>
      </c>
      <c r="H715" t="s">
        <v>116</v>
      </c>
      <c r="I715" s="61" t="s">
        <v>2467</v>
      </c>
      <c r="J715" s="279" t="s">
        <v>682</v>
      </c>
    </row>
    <row r="716" spans="1:10">
      <c r="A716" t="s">
        <v>2595</v>
      </c>
      <c r="B716" s="282">
        <v>34</v>
      </c>
      <c r="C716">
        <f t="shared" si="89"/>
        <v>170</v>
      </c>
      <c r="D716" s="61" t="s">
        <v>2470</v>
      </c>
      <c r="E716" s="61" t="s">
        <v>2496</v>
      </c>
      <c r="F716" t="s">
        <v>580</v>
      </c>
      <c r="H716" t="s">
        <v>2654</v>
      </c>
      <c r="J716" t="s">
        <v>2654</v>
      </c>
    </row>
    <row r="717" spans="1:10">
      <c r="A717" t="s">
        <v>2595</v>
      </c>
      <c r="B717" s="282">
        <v>34</v>
      </c>
      <c r="C717">
        <f t="shared" si="89"/>
        <v>204</v>
      </c>
      <c r="D717" s="61" t="s">
        <v>2470</v>
      </c>
      <c r="E717" s="61" t="s">
        <v>2467</v>
      </c>
      <c r="F717" t="s">
        <v>63</v>
      </c>
      <c r="G717" s="61" t="s">
        <v>2467</v>
      </c>
      <c r="H717" t="s">
        <v>116</v>
      </c>
      <c r="I717" s="61" t="s">
        <v>2467</v>
      </c>
      <c r="J717" s="279" t="s">
        <v>682</v>
      </c>
    </row>
    <row r="718" spans="1:10">
      <c r="A718" t="s">
        <v>2595</v>
      </c>
      <c r="B718" s="282">
        <v>17</v>
      </c>
      <c r="C718">
        <f t="shared" si="89"/>
        <v>221</v>
      </c>
      <c r="D718" s="61" t="s">
        <v>2471</v>
      </c>
      <c r="E718" s="61" t="s">
        <v>2496</v>
      </c>
      <c r="F718" t="s">
        <v>580</v>
      </c>
      <c r="H718" t="s">
        <v>2654</v>
      </c>
      <c r="J718" t="s">
        <v>2654</v>
      </c>
    </row>
    <row r="719" spans="1:10">
      <c r="A719" t="s">
        <v>2595</v>
      </c>
      <c r="B719" s="282">
        <v>17</v>
      </c>
      <c r="C719">
        <f t="shared" si="89"/>
        <v>238</v>
      </c>
      <c r="D719" s="61" t="s">
        <v>2471</v>
      </c>
      <c r="E719" s="61" t="s">
        <v>2505</v>
      </c>
      <c r="F719" t="s">
        <v>422</v>
      </c>
      <c r="G719" s="61" t="s">
        <v>2474</v>
      </c>
      <c r="H719" t="s">
        <v>99</v>
      </c>
      <c r="J719" t="s">
        <v>2654</v>
      </c>
    </row>
    <row r="720" spans="1:10">
      <c r="A720" t="s">
        <v>2595</v>
      </c>
      <c r="B720" s="282">
        <v>10</v>
      </c>
      <c r="C720">
        <f t="shared" si="89"/>
        <v>248</v>
      </c>
      <c r="D720" s="61" t="s">
        <v>2472</v>
      </c>
      <c r="E720" s="61" t="s">
        <v>2467</v>
      </c>
      <c r="F720" t="s">
        <v>293</v>
      </c>
      <c r="G720" s="61" t="s">
        <v>2467</v>
      </c>
      <c r="H720" t="s">
        <v>487</v>
      </c>
      <c r="J720" t="s">
        <v>2654</v>
      </c>
    </row>
    <row r="721" spans="1:10">
      <c r="A721" t="s">
        <v>2595</v>
      </c>
      <c r="B721" s="282">
        <v>8</v>
      </c>
      <c r="C721">
        <f t="shared" si="89"/>
        <v>256</v>
      </c>
      <c r="D721" s="61" t="s">
        <v>2473</v>
      </c>
      <c r="E721" s="61" t="s">
        <v>2505</v>
      </c>
      <c r="F721" t="s">
        <v>422</v>
      </c>
      <c r="G721" s="61" t="s">
        <v>2474</v>
      </c>
      <c r="H721" t="s">
        <v>99</v>
      </c>
      <c r="J721" t="s">
        <v>2654</v>
      </c>
    </row>
    <row r="722" spans="1:10">
      <c r="A722" t="s">
        <v>2596</v>
      </c>
      <c r="B722" s="282">
        <v>68</v>
      </c>
      <c r="C722">
        <v>68</v>
      </c>
      <c r="D722" s="61" t="s">
        <v>2469</v>
      </c>
      <c r="E722" s="61" t="s">
        <v>2496</v>
      </c>
      <c r="F722" t="s">
        <v>580</v>
      </c>
      <c r="H722" t="s">
        <v>2654</v>
      </c>
      <c r="J722" t="s">
        <v>2654</v>
      </c>
    </row>
    <row r="723" spans="1:10">
      <c r="A723" t="s">
        <v>2596</v>
      </c>
      <c r="B723" s="282">
        <v>68</v>
      </c>
      <c r="C723">
        <f t="shared" ref="C723:C729" si="90">C722+B723</f>
        <v>136</v>
      </c>
      <c r="D723" s="61" t="s">
        <v>2469</v>
      </c>
      <c r="E723" s="61" t="s">
        <v>2467</v>
      </c>
      <c r="F723" t="s">
        <v>186</v>
      </c>
      <c r="G723" s="61" t="s">
        <v>2467</v>
      </c>
      <c r="H723" t="s">
        <v>606</v>
      </c>
      <c r="I723" s="61" t="s">
        <v>2467</v>
      </c>
      <c r="J723" t="s">
        <v>349</v>
      </c>
    </row>
    <row r="724" spans="1:10">
      <c r="A724" t="s">
        <v>2596</v>
      </c>
      <c r="B724" s="282">
        <v>34</v>
      </c>
      <c r="C724">
        <f t="shared" si="90"/>
        <v>170</v>
      </c>
      <c r="D724" s="61" t="s">
        <v>2470</v>
      </c>
      <c r="E724" s="61" t="s">
        <v>2496</v>
      </c>
      <c r="F724" t="s">
        <v>166</v>
      </c>
      <c r="H724" t="s">
        <v>2654</v>
      </c>
      <c r="J724" t="s">
        <v>2654</v>
      </c>
    </row>
    <row r="725" spans="1:10">
      <c r="A725" t="s">
        <v>2596</v>
      </c>
      <c r="B725" s="282">
        <v>34</v>
      </c>
      <c r="C725">
        <f t="shared" si="90"/>
        <v>204</v>
      </c>
      <c r="D725" s="61" t="s">
        <v>2470</v>
      </c>
      <c r="E725" s="61" t="s">
        <v>2467</v>
      </c>
      <c r="F725" t="s">
        <v>186</v>
      </c>
      <c r="G725" s="61" t="s">
        <v>2467</v>
      </c>
      <c r="H725" t="s">
        <v>606</v>
      </c>
      <c r="I725" s="61" t="s">
        <v>2467</v>
      </c>
      <c r="J725" t="s">
        <v>349</v>
      </c>
    </row>
    <row r="726" spans="1:10">
      <c r="A726" t="s">
        <v>2596</v>
      </c>
      <c r="B726" s="282">
        <v>17</v>
      </c>
      <c r="C726">
        <f t="shared" si="90"/>
        <v>221</v>
      </c>
      <c r="D726" s="61" t="s">
        <v>2471</v>
      </c>
      <c r="E726" s="61" t="s">
        <v>2496</v>
      </c>
      <c r="F726" t="s">
        <v>166</v>
      </c>
      <c r="H726" t="s">
        <v>2654</v>
      </c>
      <c r="J726" t="s">
        <v>2654</v>
      </c>
    </row>
    <row r="727" spans="1:10">
      <c r="A727" t="s">
        <v>2596</v>
      </c>
      <c r="B727" s="282">
        <v>17</v>
      </c>
      <c r="C727">
        <f t="shared" si="90"/>
        <v>238</v>
      </c>
      <c r="D727" s="61" t="s">
        <v>2471</v>
      </c>
      <c r="E727" s="61" t="s">
        <v>2467</v>
      </c>
      <c r="F727" t="s">
        <v>63</v>
      </c>
      <c r="G727" s="61" t="s">
        <v>2467</v>
      </c>
      <c r="H727" t="s">
        <v>116</v>
      </c>
      <c r="I727" s="61" t="s">
        <v>2467</v>
      </c>
      <c r="J727" s="279" t="s">
        <v>682</v>
      </c>
    </row>
    <row r="728" spans="1:10">
      <c r="A728" t="s">
        <v>2596</v>
      </c>
      <c r="B728" s="282">
        <v>10</v>
      </c>
      <c r="C728">
        <f t="shared" si="90"/>
        <v>248</v>
      </c>
      <c r="D728" s="61" t="s">
        <v>2472</v>
      </c>
      <c r="E728" s="61" t="s">
        <v>2467</v>
      </c>
      <c r="F728" t="s">
        <v>293</v>
      </c>
      <c r="G728" s="61" t="s">
        <v>2467</v>
      </c>
      <c r="H728" t="s">
        <v>487</v>
      </c>
      <c r="J728" t="s">
        <v>2654</v>
      </c>
    </row>
    <row r="729" spans="1:10">
      <c r="A729" t="s">
        <v>2596</v>
      </c>
      <c r="B729" s="282">
        <v>8</v>
      </c>
      <c r="C729">
        <f t="shared" si="90"/>
        <v>256</v>
      </c>
      <c r="D729" s="61" t="s">
        <v>2473</v>
      </c>
      <c r="E729" s="61" t="s">
        <v>2505</v>
      </c>
      <c r="F729" t="s">
        <v>422</v>
      </c>
      <c r="G729" s="61" t="s">
        <v>2474</v>
      </c>
      <c r="H729" t="s">
        <v>99</v>
      </c>
      <c r="J729" t="s">
        <v>2654</v>
      </c>
    </row>
    <row r="730" spans="1:10">
      <c r="A730" t="s">
        <v>2597</v>
      </c>
      <c r="B730" s="282">
        <v>68</v>
      </c>
      <c r="C730">
        <v>68</v>
      </c>
      <c r="D730" s="61" t="s">
        <v>2469</v>
      </c>
      <c r="E730" s="61" t="s">
        <v>2467</v>
      </c>
      <c r="F730" t="s">
        <v>186</v>
      </c>
      <c r="G730" s="61" t="s">
        <v>2467</v>
      </c>
      <c r="H730" t="s">
        <v>606</v>
      </c>
      <c r="I730" s="61" t="s">
        <v>2467</v>
      </c>
      <c r="J730" t="s">
        <v>349</v>
      </c>
    </row>
    <row r="731" spans="1:10">
      <c r="A731" t="s">
        <v>2597</v>
      </c>
      <c r="B731" s="282">
        <v>68</v>
      </c>
      <c r="C731">
        <f t="shared" ref="C731:C737" si="91">C730+B731</f>
        <v>136</v>
      </c>
      <c r="D731" s="61" t="s">
        <v>2469</v>
      </c>
      <c r="E731" s="61" t="s">
        <v>2467</v>
      </c>
      <c r="F731" t="s">
        <v>63</v>
      </c>
      <c r="G731" s="61" t="s">
        <v>2467</v>
      </c>
      <c r="H731" t="s">
        <v>116</v>
      </c>
      <c r="I731" s="61" t="s">
        <v>2467</v>
      </c>
      <c r="J731" s="279" t="s">
        <v>682</v>
      </c>
    </row>
    <row r="732" spans="1:10">
      <c r="A732" t="s">
        <v>2597</v>
      </c>
      <c r="B732" s="282">
        <v>34</v>
      </c>
      <c r="C732">
        <f t="shared" si="91"/>
        <v>170</v>
      </c>
      <c r="D732" s="61" t="s">
        <v>2470</v>
      </c>
      <c r="E732" s="61" t="s">
        <v>2496</v>
      </c>
      <c r="F732" t="s">
        <v>580</v>
      </c>
      <c r="H732" t="s">
        <v>2654</v>
      </c>
      <c r="J732" t="s">
        <v>2654</v>
      </c>
    </row>
    <row r="733" spans="1:10">
      <c r="A733" t="s">
        <v>2597</v>
      </c>
      <c r="B733" s="282">
        <v>34</v>
      </c>
      <c r="C733">
        <f t="shared" si="91"/>
        <v>204</v>
      </c>
      <c r="D733" s="61" t="s">
        <v>2470</v>
      </c>
      <c r="E733" s="61" t="s">
        <v>2467</v>
      </c>
      <c r="F733" t="s">
        <v>63</v>
      </c>
      <c r="G733" s="61" t="s">
        <v>2467</v>
      </c>
      <c r="H733" t="s">
        <v>116</v>
      </c>
      <c r="I733" s="61" t="s">
        <v>2467</v>
      </c>
      <c r="J733" s="279" t="s">
        <v>682</v>
      </c>
    </row>
    <row r="734" spans="1:10">
      <c r="A734" t="s">
        <v>2597</v>
      </c>
      <c r="B734" s="282">
        <v>17</v>
      </c>
      <c r="C734">
        <f t="shared" si="91"/>
        <v>221</v>
      </c>
      <c r="D734" s="61" t="s">
        <v>2471</v>
      </c>
      <c r="E734" s="61" t="s">
        <v>2496</v>
      </c>
      <c r="F734" t="s">
        <v>580</v>
      </c>
      <c r="H734" t="s">
        <v>2654</v>
      </c>
      <c r="J734" t="s">
        <v>2654</v>
      </c>
    </row>
    <row r="735" spans="1:10">
      <c r="A735" t="s">
        <v>2597</v>
      </c>
      <c r="B735" s="282">
        <v>17</v>
      </c>
      <c r="C735">
        <f t="shared" si="91"/>
        <v>238</v>
      </c>
      <c r="D735" s="61" t="s">
        <v>2471</v>
      </c>
      <c r="E735" s="61" t="s">
        <v>2505</v>
      </c>
      <c r="F735" t="s">
        <v>422</v>
      </c>
      <c r="G735" s="61" t="s">
        <v>2474</v>
      </c>
      <c r="H735" t="s">
        <v>99</v>
      </c>
      <c r="J735" t="s">
        <v>2654</v>
      </c>
    </row>
    <row r="736" spans="1:10">
      <c r="A736" t="s">
        <v>2597</v>
      </c>
      <c r="B736" s="282">
        <v>10</v>
      </c>
      <c r="C736">
        <f t="shared" si="91"/>
        <v>248</v>
      </c>
      <c r="D736" s="61" t="s">
        <v>2472</v>
      </c>
      <c r="E736" s="61" t="s">
        <v>2467</v>
      </c>
      <c r="F736" t="s">
        <v>293</v>
      </c>
      <c r="G736" s="61" t="s">
        <v>2467</v>
      </c>
      <c r="H736" t="s">
        <v>487</v>
      </c>
      <c r="J736" t="s">
        <v>2654</v>
      </c>
    </row>
    <row r="737" spans="1:10">
      <c r="A737" t="s">
        <v>2597</v>
      </c>
      <c r="B737" s="282">
        <v>8</v>
      </c>
      <c r="C737">
        <f t="shared" si="91"/>
        <v>256</v>
      </c>
      <c r="D737" s="61" t="s">
        <v>2473</v>
      </c>
      <c r="E737" s="61" t="s">
        <v>2505</v>
      </c>
      <c r="F737" t="s">
        <v>422</v>
      </c>
      <c r="G737" s="61" t="s">
        <v>2474</v>
      </c>
      <c r="H737" t="s">
        <v>99</v>
      </c>
      <c r="J737" t="s">
        <v>2654</v>
      </c>
    </row>
    <row r="738" spans="1:10">
      <c r="A738" t="s">
        <v>2598</v>
      </c>
      <c r="B738" s="282">
        <v>68</v>
      </c>
      <c r="C738">
        <v>68</v>
      </c>
      <c r="D738" s="61" t="s">
        <v>2469</v>
      </c>
      <c r="E738" s="61" t="s">
        <v>2467</v>
      </c>
      <c r="F738" t="s">
        <v>186</v>
      </c>
      <c r="G738" s="61" t="s">
        <v>2467</v>
      </c>
      <c r="H738" t="s">
        <v>606</v>
      </c>
      <c r="I738" s="61" t="s">
        <v>2467</v>
      </c>
      <c r="J738" t="s">
        <v>349</v>
      </c>
    </row>
    <row r="739" spans="1:10">
      <c r="A739" t="s">
        <v>2598</v>
      </c>
      <c r="B739" s="282">
        <v>68</v>
      </c>
      <c r="C739">
        <f t="shared" ref="C739:C745" si="92">C738+B739</f>
        <v>136</v>
      </c>
      <c r="D739" s="61" t="s">
        <v>2469</v>
      </c>
      <c r="E739" s="61" t="s">
        <v>2467</v>
      </c>
      <c r="F739" t="s">
        <v>63</v>
      </c>
      <c r="G739" s="61" t="s">
        <v>2467</v>
      </c>
      <c r="H739" t="s">
        <v>116</v>
      </c>
      <c r="I739" s="61" t="s">
        <v>2467</v>
      </c>
      <c r="J739" s="279" t="s">
        <v>682</v>
      </c>
    </row>
    <row r="740" spans="1:10">
      <c r="A740" t="s">
        <v>2598</v>
      </c>
      <c r="B740" s="282">
        <v>34</v>
      </c>
      <c r="C740">
        <f t="shared" si="92"/>
        <v>170</v>
      </c>
      <c r="D740" s="61" t="s">
        <v>2470</v>
      </c>
      <c r="E740" s="61" t="s">
        <v>2467</v>
      </c>
      <c r="F740" t="s">
        <v>186</v>
      </c>
      <c r="G740" s="61" t="s">
        <v>2467</v>
      </c>
      <c r="H740" t="s">
        <v>606</v>
      </c>
      <c r="I740" s="61" t="s">
        <v>2467</v>
      </c>
      <c r="J740" t="s">
        <v>349</v>
      </c>
    </row>
    <row r="741" spans="1:10">
      <c r="A741" t="s">
        <v>2598</v>
      </c>
      <c r="B741" s="282">
        <v>34</v>
      </c>
      <c r="C741">
        <f t="shared" si="92"/>
        <v>204</v>
      </c>
      <c r="D741" s="61" t="s">
        <v>2470</v>
      </c>
      <c r="E741" s="61" t="s">
        <v>2505</v>
      </c>
      <c r="F741" t="s">
        <v>422</v>
      </c>
      <c r="G741" s="61" t="s">
        <v>2474</v>
      </c>
      <c r="H741" t="s">
        <v>99</v>
      </c>
      <c r="J741" t="s">
        <v>2654</v>
      </c>
    </row>
    <row r="742" spans="1:10">
      <c r="A742" t="s">
        <v>2598</v>
      </c>
      <c r="B742" s="282">
        <v>17</v>
      </c>
      <c r="C742">
        <f t="shared" si="92"/>
        <v>221</v>
      </c>
      <c r="D742" s="61" t="s">
        <v>2471</v>
      </c>
      <c r="E742" s="61" t="s">
        <v>2496</v>
      </c>
      <c r="F742" t="s">
        <v>580</v>
      </c>
      <c r="H742" t="s">
        <v>2654</v>
      </c>
      <c r="J742" t="s">
        <v>2654</v>
      </c>
    </row>
    <row r="743" spans="1:10">
      <c r="A743" t="s">
        <v>2598</v>
      </c>
      <c r="B743" s="282">
        <v>17</v>
      </c>
      <c r="C743">
        <f t="shared" si="92"/>
        <v>238</v>
      </c>
      <c r="D743" s="61" t="s">
        <v>2471</v>
      </c>
      <c r="E743" s="61" t="s">
        <v>2505</v>
      </c>
      <c r="F743" t="s">
        <v>422</v>
      </c>
      <c r="G743" s="61" t="s">
        <v>2474</v>
      </c>
      <c r="H743" t="s">
        <v>99</v>
      </c>
      <c r="J743" t="s">
        <v>2654</v>
      </c>
    </row>
    <row r="744" spans="1:10">
      <c r="A744" t="s">
        <v>2598</v>
      </c>
      <c r="B744" s="282">
        <v>10</v>
      </c>
      <c r="C744">
        <f t="shared" si="92"/>
        <v>248</v>
      </c>
      <c r="D744" s="61" t="s">
        <v>2472</v>
      </c>
      <c r="E744" s="61" t="s">
        <v>2496</v>
      </c>
      <c r="F744" t="s">
        <v>580</v>
      </c>
      <c r="H744" t="s">
        <v>2654</v>
      </c>
      <c r="J744" t="s">
        <v>2654</v>
      </c>
    </row>
    <row r="745" spans="1:10">
      <c r="A745" t="s">
        <v>2598</v>
      </c>
      <c r="B745" s="282">
        <v>8</v>
      </c>
      <c r="C745">
        <f t="shared" si="92"/>
        <v>256</v>
      </c>
      <c r="D745" s="61" t="s">
        <v>2473</v>
      </c>
      <c r="E745" s="61" t="s">
        <v>2474</v>
      </c>
      <c r="F745" t="s">
        <v>523</v>
      </c>
      <c r="G745" s="61" t="s">
        <v>2505</v>
      </c>
      <c r="H745" t="s">
        <v>349</v>
      </c>
      <c r="J745" t="s">
        <v>2654</v>
      </c>
    </row>
    <row r="746" spans="1:10">
      <c r="A746" t="s">
        <v>2599</v>
      </c>
      <c r="B746" s="282">
        <v>68</v>
      </c>
      <c r="C746">
        <v>68</v>
      </c>
      <c r="D746" s="61" t="s">
        <v>2469</v>
      </c>
      <c r="E746" s="61" t="s">
        <v>2467</v>
      </c>
      <c r="F746" t="s">
        <v>63</v>
      </c>
      <c r="G746" s="61" t="s">
        <v>2467</v>
      </c>
      <c r="H746" t="s">
        <v>116</v>
      </c>
      <c r="I746" s="61" t="s">
        <v>2467</v>
      </c>
      <c r="J746" s="279" t="s">
        <v>682</v>
      </c>
    </row>
    <row r="747" spans="1:10">
      <c r="A747" t="s">
        <v>2599</v>
      </c>
      <c r="B747" s="282">
        <v>68</v>
      </c>
      <c r="C747">
        <f t="shared" ref="C747:C753" si="93">C746+B747</f>
        <v>136</v>
      </c>
      <c r="D747" s="61" t="s">
        <v>2469</v>
      </c>
      <c r="E747" s="61" t="s">
        <v>2505</v>
      </c>
      <c r="F747" t="s">
        <v>422</v>
      </c>
      <c r="G747" s="61" t="s">
        <v>2474</v>
      </c>
      <c r="H747" t="s">
        <v>99</v>
      </c>
      <c r="J747" t="s">
        <v>2654</v>
      </c>
    </row>
    <row r="748" spans="1:10">
      <c r="A748" t="s">
        <v>2599</v>
      </c>
      <c r="B748" s="282">
        <v>34</v>
      </c>
      <c r="C748">
        <f t="shared" si="93"/>
        <v>170</v>
      </c>
      <c r="D748" s="61" t="s">
        <v>2470</v>
      </c>
      <c r="E748" s="61" t="s">
        <v>2467</v>
      </c>
      <c r="F748" t="s">
        <v>63</v>
      </c>
      <c r="G748" s="61" t="s">
        <v>2467</v>
      </c>
      <c r="H748" t="s">
        <v>116</v>
      </c>
      <c r="I748" s="61" t="s">
        <v>2467</v>
      </c>
      <c r="J748" s="279" t="s">
        <v>682</v>
      </c>
    </row>
    <row r="749" spans="1:10">
      <c r="A749" t="s">
        <v>2599</v>
      </c>
      <c r="B749" s="282">
        <v>34</v>
      </c>
      <c r="C749">
        <f t="shared" si="93"/>
        <v>204</v>
      </c>
      <c r="D749" s="61" t="s">
        <v>2470</v>
      </c>
      <c r="E749" s="61" t="s">
        <v>2474</v>
      </c>
      <c r="F749" t="s">
        <v>523</v>
      </c>
      <c r="G749" s="61" t="s">
        <v>2505</v>
      </c>
      <c r="H749" t="s">
        <v>349</v>
      </c>
      <c r="J749" t="s">
        <v>2654</v>
      </c>
    </row>
    <row r="750" spans="1:10">
      <c r="A750" t="s">
        <v>2599</v>
      </c>
      <c r="B750" s="282">
        <v>17</v>
      </c>
      <c r="C750">
        <f t="shared" si="93"/>
        <v>221</v>
      </c>
      <c r="D750" s="61" t="s">
        <v>2471</v>
      </c>
      <c r="E750" s="61" t="s">
        <v>2467</v>
      </c>
      <c r="F750" t="s">
        <v>186</v>
      </c>
      <c r="G750" s="61" t="s">
        <v>2467</v>
      </c>
      <c r="H750" t="s">
        <v>606</v>
      </c>
      <c r="I750" s="61" t="s">
        <v>2467</v>
      </c>
      <c r="J750" t="s">
        <v>349</v>
      </c>
    </row>
    <row r="751" spans="1:10">
      <c r="A751" t="s">
        <v>2599</v>
      </c>
      <c r="B751" s="282">
        <v>17</v>
      </c>
      <c r="C751">
        <f t="shared" si="93"/>
        <v>238</v>
      </c>
      <c r="D751" s="61" t="s">
        <v>2471</v>
      </c>
      <c r="E751" s="61" t="s">
        <v>2474</v>
      </c>
      <c r="F751" t="s">
        <v>523</v>
      </c>
      <c r="G751" s="61" t="s">
        <v>2505</v>
      </c>
      <c r="H751" t="s">
        <v>349</v>
      </c>
      <c r="J751" t="s">
        <v>2654</v>
      </c>
    </row>
    <row r="752" spans="1:10">
      <c r="A752" t="s">
        <v>2599</v>
      </c>
      <c r="B752" s="282">
        <v>10</v>
      </c>
      <c r="C752">
        <f t="shared" si="93"/>
        <v>248</v>
      </c>
      <c r="D752" s="61" t="s">
        <v>2472</v>
      </c>
      <c r="E752" s="61" t="s">
        <v>2467</v>
      </c>
      <c r="F752" t="s">
        <v>186</v>
      </c>
      <c r="G752" s="61" t="s">
        <v>2467</v>
      </c>
      <c r="H752" t="s">
        <v>606</v>
      </c>
      <c r="I752" s="61" t="s">
        <v>2467</v>
      </c>
      <c r="J752" t="s">
        <v>349</v>
      </c>
    </row>
    <row r="753" spans="1:10">
      <c r="A753" t="s">
        <v>2599</v>
      </c>
      <c r="B753" s="282">
        <v>8</v>
      </c>
      <c r="C753">
        <f t="shared" si="93"/>
        <v>256</v>
      </c>
      <c r="D753" s="61" t="s">
        <v>2473</v>
      </c>
      <c r="E753" s="61" t="s">
        <v>2474</v>
      </c>
      <c r="F753" t="s">
        <v>523</v>
      </c>
      <c r="G753" s="61" t="s">
        <v>2505</v>
      </c>
      <c r="H753" t="s">
        <v>349</v>
      </c>
      <c r="J753" t="s">
        <v>2654</v>
      </c>
    </row>
    <row r="754" spans="1:10">
      <c r="A754" t="s">
        <v>2600</v>
      </c>
      <c r="B754" s="282">
        <v>68</v>
      </c>
      <c r="C754">
        <v>68</v>
      </c>
      <c r="D754" s="61" t="s">
        <v>2469</v>
      </c>
      <c r="E754" s="61" t="s">
        <v>2505</v>
      </c>
      <c r="F754" t="s">
        <v>422</v>
      </c>
      <c r="G754" s="61" t="s">
        <v>2474</v>
      </c>
      <c r="H754" t="s">
        <v>99</v>
      </c>
      <c r="J754" t="s">
        <v>2654</v>
      </c>
    </row>
    <row r="755" spans="1:10">
      <c r="A755" t="s">
        <v>2600</v>
      </c>
      <c r="B755" s="282">
        <v>68</v>
      </c>
      <c r="C755">
        <f t="shared" ref="C755:C761" si="94">C754+B755</f>
        <v>136</v>
      </c>
      <c r="D755" s="61" t="s">
        <v>2469</v>
      </c>
      <c r="E755" s="61" t="s">
        <v>2474</v>
      </c>
      <c r="F755" t="s">
        <v>523</v>
      </c>
      <c r="G755" s="61" t="s">
        <v>2505</v>
      </c>
      <c r="H755" t="s">
        <v>349</v>
      </c>
      <c r="J755" t="s">
        <v>2654</v>
      </c>
    </row>
    <row r="756" spans="1:10">
      <c r="A756" t="s">
        <v>2600</v>
      </c>
      <c r="B756" s="282">
        <v>34</v>
      </c>
      <c r="C756">
        <f t="shared" si="94"/>
        <v>170</v>
      </c>
      <c r="D756" s="61" t="s">
        <v>2470</v>
      </c>
      <c r="E756" s="61" t="s">
        <v>2505</v>
      </c>
      <c r="F756" t="s">
        <v>422</v>
      </c>
      <c r="G756" s="61" t="s">
        <v>2474</v>
      </c>
      <c r="H756" t="s">
        <v>99</v>
      </c>
      <c r="J756" t="s">
        <v>2654</v>
      </c>
    </row>
    <row r="757" spans="1:10">
      <c r="A757" t="s">
        <v>2600</v>
      </c>
      <c r="B757" s="282">
        <v>34</v>
      </c>
      <c r="C757">
        <f t="shared" si="94"/>
        <v>204</v>
      </c>
      <c r="D757" s="61" t="s">
        <v>2470</v>
      </c>
      <c r="E757" s="61" t="s">
        <v>2500</v>
      </c>
      <c r="F757" t="s">
        <v>580</v>
      </c>
      <c r="G757" s="61" t="s">
        <v>2474</v>
      </c>
      <c r="H757" t="s">
        <v>166</v>
      </c>
      <c r="I757" s="61" t="s">
        <v>2474</v>
      </c>
      <c r="J757" t="s">
        <v>606</v>
      </c>
    </row>
    <row r="758" spans="1:10">
      <c r="A758" t="s">
        <v>2600</v>
      </c>
      <c r="B758" s="282">
        <v>17</v>
      </c>
      <c r="C758">
        <f t="shared" si="94"/>
        <v>221</v>
      </c>
      <c r="D758" s="61" t="s">
        <v>2471</v>
      </c>
      <c r="E758" s="61" t="s">
        <v>2505</v>
      </c>
      <c r="F758" t="s">
        <v>422</v>
      </c>
      <c r="G758" s="61" t="s">
        <v>2474</v>
      </c>
      <c r="H758" t="s">
        <v>99</v>
      </c>
      <c r="J758" t="s">
        <v>2654</v>
      </c>
    </row>
    <row r="759" spans="1:10">
      <c r="A759" t="s">
        <v>2600</v>
      </c>
      <c r="B759" s="282">
        <v>17</v>
      </c>
      <c r="C759">
        <f t="shared" si="94"/>
        <v>238</v>
      </c>
      <c r="D759" s="61" t="s">
        <v>2471</v>
      </c>
      <c r="E759" s="61" t="s">
        <v>2474</v>
      </c>
      <c r="F759" t="s">
        <v>293</v>
      </c>
      <c r="G759" s="61" t="s">
        <v>2474</v>
      </c>
      <c r="H759" t="s">
        <v>82</v>
      </c>
      <c r="I759" s="61" t="s">
        <v>2500</v>
      </c>
      <c r="J759" t="s">
        <v>487</v>
      </c>
    </row>
    <row r="760" spans="1:10">
      <c r="A760" t="s">
        <v>2600</v>
      </c>
      <c r="B760" s="282">
        <v>10</v>
      </c>
      <c r="C760">
        <f t="shared" si="94"/>
        <v>248</v>
      </c>
      <c r="D760" s="61" t="s">
        <v>2472</v>
      </c>
      <c r="E760" s="61" t="s">
        <v>2505</v>
      </c>
      <c r="F760" t="s">
        <v>422</v>
      </c>
      <c r="G760" s="61" t="s">
        <v>2474</v>
      </c>
      <c r="H760" t="s">
        <v>99</v>
      </c>
      <c r="J760" t="s">
        <v>2654</v>
      </c>
    </row>
    <row r="761" spans="1:10">
      <c r="A761" t="s">
        <v>2600</v>
      </c>
      <c r="B761" s="282">
        <v>8</v>
      </c>
      <c r="C761">
        <f t="shared" si="94"/>
        <v>256</v>
      </c>
      <c r="D761" s="61" t="s">
        <v>2473</v>
      </c>
      <c r="E761" s="61" t="s">
        <v>2505</v>
      </c>
      <c r="F761" t="s">
        <v>82</v>
      </c>
      <c r="G761" s="61" t="s">
        <v>2505</v>
      </c>
      <c r="H761" t="s">
        <v>186</v>
      </c>
      <c r="J761" t="s">
        <v>2654</v>
      </c>
    </row>
    <row r="762" spans="1:10">
      <c r="A762" t="s">
        <v>2601</v>
      </c>
      <c r="B762" s="282">
        <v>68</v>
      </c>
      <c r="C762">
        <v>68</v>
      </c>
      <c r="D762" s="61" t="s">
        <v>2469</v>
      </c>
      <c r="E762" s="61" t="s">
        <v>2474</v>
      </c>
      <c r="F762" t="s">
        <v>523</v>
      </c>
      <c r="G762" s="61" t="s">
        <v>2505</v>
      </c>
      <c r="H762" t="s">
        <v>349</v>
      </c>
      <c r="J762" t="s">
        <v>2654</v>
      </c>
    </row>
    <row r="763" spans="1:10">
      <c r="A763" t="s">
        <v>2601</v>
      </c>
      <c r="B763" s="282">
        <v>68</v>
      </c>
      <c r="C763">
        <f t="shared" ref="C763:C769" si="95">C762+B763</f>
        <v>136</v>
      </c>
      <c r="D763" s="61" t="s">
        <v>2469</v>
      </c>
      <c r="E763" s="61" t="s">
        <v>2500</v>
      </c>
      <c r="F763" t="s">
        <v>580</v>
      </c>
      <c r="G763" s="61" t="s">
        <v>2474</v>
      </c>
      <c r="H763" t="s">
        <v>166</v>
      </c>
      <c r="I763" s="61" t="s">
        <v>2474</v>
      </c>
      <c r="J763" t="s">
        <v>606</v>
      </c>
    </row>
    <row r="764" spans="1:10">
      <c r="A764" t="s">
        <v>2601</v>
      </c>
      <c r="B764" s="282">
        <v>34</v>
      </c>
      <c r="C764">
        <f t="shared" si="95"/>
        <v>170</v>
      </c>
      <c r="D764" s="61" t="s">
        <v>2470</v>
      </c>
      <c r="E764" s="61" t="s">
        <v>2474</v>
      </c>
      <c r="F764" t="s">
        <v>523</v>
      </c>
      <c r="G764" s="61" t="s">
        <v>2505</v>
      </c>
      <c r="H764" t="s">
        <v>349</v>
      </c>
      <c r="J764" t="s">
        <v>2654</v>
      </c>
    </row>
    <row r="765" spans="1:10">
      <c r="A765" t="s">
        <v>2601</v>
      </c>
      <c r="B765" s="282">
        <v>34</v>
      </c>
      <c r="C765">
        <f t="shared" si="95"/>
        <v>204</v>
      </c>
      <c r="D765" s="61" t="s">
        <v>2470</v>
      </c>
      <c r="E765" s="61" t="s">
        <v>2500</v>
      </c>
      <c r="F765" t="s">
        <v>580</v>
      </c>
      <c r="G765" s="61" t="s">
        <v>2474</v>
      </c>
      <c r="H765" t="s">
        <v>166</v>
      </c>
      <c r="I765" s="61" t="s">
        <v>2474</v>
      </c>
      <c r="J765" t="s">
        <v>606</v>
      </c>
    </row>
    <row r="766" spans="1:10">
      <c r="A766" t="s">
        <v>2601</v>
      </c>
      <c r="B766" s="282">
        <v>17</v>
      </c>
      <c r="C766">
        <f t="shared" si="95"/>
        <v>221</v>
      </c>
      <c r="D766" s="61" t="s">
        <v>2471</v>
      </c>
      <c r="E766" s="61" t="s">
        <v>2474</v>
      </c>
      <c r="F766" t="s">
        <v>523</v>
      </c>
      <c r="G766" s="61" t="s">
        <v>2505</v>
      </c>
      <c r="H766" t="s">
        <v>349</v>
      </c>
      <c r="J766" t="s">
        <v>2654</v>
      </c>
    </row>
    <row r="767" spans="1:10">
      <c r="A767" t="s">
        <v>2601</v>
      </c>
      <c r="B767" s="282">
        <v>17</v>
      </c>
      <c r="C767">
        <f t="shared" si="95"/>
        <v>238</v>
      </c>
      <c r="D767" s="61" t="s">
        <v>2471</v>
      </c>
      <c r="E767" s="61" t="s">
        <v>2474</v>
      </c>
      <c r="F767" t="s">
        <v>293</v>
      </c>
      <c r="G767" s="61" t="s">
        <v>2474</v>
      </c>
      <c r="H767" t="s">
        <v>82</v>
      </c>
      <c r="I767" s="61" t="s">
        <v>2500</v>
      </c>
      <c r="J767" t="s">
        <v>487</v>
      </c>
    </row>
    <row r="768" spans="1:10">
      <c r="A768" t="s">
        <v>2601</v>
      </c>
      <c r="B768" s="282">
        <v>10</v>
      </c>
      <c r="C768">
        <f t="shared" si="95"/>
        <v>248</v>
      </c>
      <c r="D768" s="61" t="s">
        <v>2472</v>
      </c>
      <c r="E768" s="61" t="s">
        <v>2505</v>
      </c>
      <c r="F768" t="s">
        <v>422</v>
      </c>
      <c r="G768" s="61" t="s">
        <v>2474</v>
      </c>
      <c r="H768" t="s">
        <v>99</v>
      </c>
      <c r="J768" t="s">
        <v>2654</v>
      </c>
    </row>
    <row r="769" spans="1:10">
      <c r="A769" t="s">
        <v>2601</v>
      </c>
      <c r="B769" s="282">
        <v>8</v>
      </c>
      <c r="C769">
        <f t="shared" si="95"/>
        <v>256</v>
      </c>
      <c r="D769" s="61" t="s">
        <v>2473</v>
      </c>
      <c r="E769" s="61" t="s">
        <v>2505</v>
      </c>
      <c r="F769" t="s">
        <v>82</v>
      </c>
      <c r="G769" s="61" t="s">
        <v>2505</v>
      </c>
      <c r="H769" t="s">
        <v>186</v>
      </c>
      <c r="J769" t="s">
        <v>2654</v>
      </c>
    </row>
    <row r="770" spans="1:10">
      <c r="A770" t="s">
        <v>2602</v>
      </c>
      <c r="B770" s="282">
        <v>68</v>
      </c>
      <c r="C770">
        <v>68</v>
      </c>
      <c r="D770" s="61" t="s">
        <v>2469</v>
      </c>
      <c r="E770" s="61" t="s">
        <v>2474</v>
      </c>
      <c r="F770" t="s">
        <v>293</v>
      </c>
      <c r="G770" s="61" t="s">
        <v>2474</v>
      </c>
      <c r="H770" t="s">
        <v>82</v>
      </c>
      <c r="I770" s="61" t="s">
        <v>2500</v>
      </c>
      <c r="J770" t="s">
        <v>487</v>
      </c>
    </row>
    <row r="771" spans="1:10">
      <c r="A771" t="s">
        <v>2602</v>
      </c>
      <c r="B771" s="282">
        <v>68</v>
      </c>
      <c r="C771">
        <f t="shared" ref="C771:C777" si="96">C770+B771</f>
        <v>136</v>
      </c>
      <c r="D771" s="61" t="s">
        <v>2469</v>
      </c>
      <c r="E771" s="61" t="s">
        <v>2474</v>
      </c>
      <c r="F771" t="s">
        <v>538</v>
      </c>
      <c r="G771" s="61" t="s">
        <v>2500</v>
      </c>
      <c r="H771" t="s">
        <v>99</v>
      </c>
      <c r="I771" s="61" t="s">
        <v>2474</v>
      </c>
      <c r="J771" t="s">
        <v>580</v>
      </c>
    </row>
    <row r="772" spans="1:10">
      <c r="A772" t="s">
        <v>2602</v>
      </c>
      <c r="B772" s="282">
        <v>34</v>
      </c>
      <c r="C772">
        <f t="shared" si="96"/>
        <v>170</v>
      </c>
      <c r="D772" s="61" t="s">
        <v>2470</v>
      </c>
      <c r="E772" s="61" t="s">
        <v>2500</v>
      </c>
      <c r="F772" t="s">
        <v>580</v>
      </c>
      <c r="G772" s="61" t="s">
        <v>2474</v>
      </c>
      <c r="H772" t="s">
        <v>166</v>
      </c>
      <c r="I772" s="61" t="s">
        <v>2474</v>
      </c>
      <c r="J772" t="s">
        <v>606</v>
      </c>
    </row>
    <row r="773" spans="1:10">
      <c r="A773" t="s">
        <v>2602</v>
      </c>
      <c r="B773" s="282">
        <v>34</v>
      </c>
      <c r="C773">
        <f t="shared" si="96"/>
        <v>204</v>
      </c>
      <c r="D773" s="61" t="s">
        <v>2470</v>
      </c>
      <c r="E773" s="61" t="s">
        <v>2505</v>
      </c>
      <c r="F773" t="s">
        <v>82</v>
      </c>
      <c r="G773" s="61" t="s">
        <v>2505</v>
      </c>
      <c r="H773" t="s">
        <v>186</v>
      </c>
      <c r="J773" t="s">
        <v>2654</v>
      </c>
    </row>
    <row r="774" spans="1:10">
      <c r="A774" t="s">
        <v>2602</v>
      </c>
      <c r="B774" s="282">
        <v>17</v>
      </c>
      <c r="C774">
        <f t="shared" si="96"/>
        <v>221</v>
      </c>
      <c r="D774" s="61" t="s">
        <v>2471</v>
      </c>
      <c r="E774" s="61" t="s">
        <v>2474</v>
      </c>
      <c r="F774" t="s">
        <v>523</v>
      </c>
      <c r="G774" s="61" t="s">
        <v>2505</v>
      </c>
      <c r="H774" t="s">
        <v>349</v>
      </c>
      <c r="J774" t="s">
        <v>2654</v>
      </c>
    </row>
    <row r="775" spans="1:10">
      <c r="A775" t="s">
        <v>2602</v>
      </c>
      <c r="B775" s="282">
        <v>17</v>
      </c>
      <c r="C775">
        <f t="shared" si="96"/>
        <v>238</v>
      </c>
      <c r="D775" s="61" t="s">
        <v>2471</v>
      </c>
      <c r="E775" s="61" t="s">
        <v>2505</v>
      </c>
      <c r="F775" t="s">
        <v>82</v>
      </c>
      <c r="G775" s="61" t="s">
        <v>2505</v>
      </c>
      <c r="H775" t="s">
        <v>186</v>
      </c>
      <c r="J775" t="s">
        <v>2654</v>
      </c>
    </row>
    <row r="776" spans="1:10">
      <c r="A776" t="s">
        <v>2602</v>
      </c>
      <c r="B776" s="282">
        <v>10</v>
      </c>
      <c r="C776">
        <f t="shared" si="96"/>
        <v>248</v>
      </c>
      <c r="D776" s="61" t="s">
        <v>2472</v>
      </c>
      <c r="E776" s="61" t="s">
        <v>2474</v>
      </c>
      <c r="F776" t="s">
        <v>523</v>
      </c>
      <c r="G776" s="61" t="s">
        <v>2505</v>
      </c>
      <c r="H776" t="s">
        <v>349</v>
      </c>
      <c r="J776" t="s">
        <v>2654</v>
      </c>
    </row>
    <row r="777" spans="1:10">
      <c r="A777" t="s">
        <v>2602</v>
      </c>
      <c r="B777" s="282">
        <v>8</v>
      </c>
      <c r="C777">
        <f t="shared" si="96"/>
        <v>256</v>
      </c>
      <c r="D777" s="61" t="s">
        <v>2473</v>
      </c>
      <c r="E777" s="61" t="s">
        <v>2474</v>
      </c>
      <c r="F777" t="s">
        <v>422</v>
      </c>
      <c r="G777" s="61" t="s">
        <v>2500</v>
      </c>
      <c r="H777" t="s">
        <v>523</v>
      </c>
      <c r="I777" s="61" t="s">
        <v>2500</v>
      </c>
      <c r="J777" t="s">
        <v>263</v>
      </c>
    </row>
    <row r="778" spans="1:10">
      <c r="A778" t="s">
        <v>2603</v>
      </c>
      <c r="B778" s="282">
        <v>68</v>
      </c>
      <c r="C778">
        <v>68</v>
      </c>
      <c r="D778" s="61" t="s">
        <v>2469</v>
      </c>
      <c r="E778" s="61" t="s">
        <v>2474</v>
      </c>
      <c r="F778" t="s">
        <v>293</v>
      </c>
      <c r="G778" s="61" t="s">
        <v>2474</v>
      </c>
      <c r="H778" t="s">
        <v>82</v>
      </c>
      <c r="I778" s="61" t="s">
        <v>2500</v>
      </c>
      <c r="J778" t="s">
        <v>487</v>
      </c>
    </row>
    <row r="779" spans="1:10">
      <c r="A779" t="s">
        <v>2603</v>
      </c>
      <c r="B779" s="282">
        <v>68</v>
      </c>
      <c r="C779">
        <f t="shared" ref="C779:C785" si="97">C778+B779</f>
        <v>136</v>
      </c>
      <c r="D779" s="61" t="s">
        <v>2469</v>
      </c>
      <c r="E779" s="61" t="s">
        <v>2474</v>
      </c>
      <c r="F779" t="s">
        <v>538</v>
      </c>
      <c r="G779" s="61" t="s">
        <v>2500</v>
      </c>
      <c r="H779" t="s">
        <v>99</v>
      </c>
      <c r="I779" s="61" t="s">
        <v>2474</v>
      </c>
      <c r="J779" t="s">
        <v>580</v>
      </c>
    </row>
    <row r="780" spans="1:10">
      <c r="A780" t="s">
        <v>2603</v>
      </c>
      <c r="B780" s="282">
        <v>34</v>
      </c>
      <c r="C780">
        <f t="shared" si="97"/>
        <v>170</v>
      </c>
      <c r="D780" s="61" t="s">
        <v>2470</v>
      </c>
      <c r="E780" s="61" t="s">
        <v>2500</v>
      </c>
      <c r="F780" t="s">
        <v>580</v>
      </c>
      <c r="G780" s="61" t="s">
        <v>2474</v>
      </c>
      <c r="H780" t="s">
        <v>166</v>
      </c>
      <c r="I780" s="61" t="s">
        <v>2474</v>
      </c>
      <c r="J780" t="s">
        <v>606</v>
      </c>
    </row>
    <row r="781" spans="1:10">
      <c r="A781" t="s">
        <v>2603</v>
      </c>
      <c r="B781" s="282">
        <v>34</v>
      </c>
      <c r="C781">
        <f t="shared" si="97"/>
        <v>204</v>
      </c>
      <c r="D781" s="61" t="s">
        <v>2470</v>
      </c>
      <c r="E781" s="61" t="s">
        <v>2505</v>
      </c>
      <c r="F781" t="s">
        <v>82</v>
      </c>
      <c r="G781" s="61" t="s">
        <v>2505</v>
      </c>
      <c r="H781" t="s">
        <v>186</v>
      </c>
      <c r="J781" t="s">
        <v>2654</v>
      </c>
    </row>
    <row r="782" spans="1:10">
      <c r="A782" t="s">
        <v>2603</v>
      </c>
      <c r="B782" s="282">
        <v>17</v>
      </c>
      <c r="C782">
        <f t="shared" si="97"/>
        <v>221</v>
      </c>
      <c r="D782" s="61" t="s">
        <v>2471</v>
      </c>
      <c r="E782" s="61" t="s">
        <v>2500</v>
      </c>
      <c r="F782" t="s">
        <v>580</v>
      </c>
      <c r="G782" s="61" t="s">
        <v>2474</v>
      </c>
      <c r="H782" t="s">
        <v>166</v>
      </c>
      <c r="I782" s="61" t="s">
        <v>2474</v>
      </c>
      <c r="J782" t="s">
        <v>606</v>
      </c>
    </row>
    <row r="783" spans="1:10">
      <c r="A783" t="s">
        <v>2603</v>
      </c>
      <c r="B783" s="282">
        <v>17</v>
      </c>
      <c r="C783">
        <f t="shared" si="97"/>
        <v>238</v>
      </c>
      <c r="D783" s="61" t="s">
        <v>2471</v>
      </c>
      <c r="E783" s="61" t="s">
        <v>2505</v>
      </c>
      <c r="F783" t="s">
        <v>82</v>
      </c>
      <c r="G783" s="61" t="s">
        <v>2505</v>
      </c>
      <c r="H783" t="s">
        <v>186</v>
      </c>
      <c r="J783" t="s">
        <v>2654</v>
      </c>
    </row>
    <row r="784" spans="1:10">
      <c r="A784" t="s">
        <v>2603</v>
      </c>
      <c r="B784" s="282">
        <v>10</v>
      </c>
      <c r="C784">
        <f t="shared" si="97"/>
        <v>248</v>
      </c>
      <c r="D784" s="61" t="s">
        <v>2472</v>
      </c>
      <c r="E784" s="61" t="s">
        <v>2474</v>
      </c>
      <c r="F784" t="s">
        <v>523</v>
      </c>
      <c r="G784" s="61" t="s">
        <v>2505</v>
      </c>
      <c r="H784" t="s">
        <v>349</v>
      </c>
      <c r="J784" t="s">
        <v>2654</v>
      </c>
    </row>
    <row r="785" spans="1:10">
      <c r="A785" t="s">
        <v>2603</v>
      </c>
      <c r="B785" s="282">
        <v>8</v>
      </c>
      <c r="C785">
        <f t="shared" si="97"/>
        <v>256</v>
      </c>
      <c r="D785" s="61" t="s">
        <v>2473</v>
      </c>
      <c r="E785" s="61" t="s">
        <v>2474</v>
      </c>
      <c r="F785" t="s">
        <v>422</v>
      </c>
      <c r="G785" s="61" t="s">
        <v>2500</v>
      </c>
      <c r="H785" t="s">
        <v>523</v>
      </c>
      <c r="I785" s="61" t="s">
        <v>2500</v>
      </c>
      <c r="J785" t="s">
        <v>263</v>
      </c>
    </row>
    <row r="786" spans="1:10">
      <c r="A786" t="s">
        <v>2604</v>
      </c>
      <c r="B786" s="282">
        <v>68</v>
      </c>
      <c r="C786">
        <v>68</v>
      </c>
      <c r="D786" s="61" t="s">
        <v>2469</v>
      </c>
      <c r="E786" s="61" t="s">
        <v>2474</v>
      </c>
      <c r="F786" t="s">
        <v>538</v>
      </c>
      <c r="G786" s="61" t="s">
        <v>2500</v>
      </c>
      <c r="H786" t="s">
        <v>99</v>
      </c>
      <c r="I786" s="61" t="s">
        <v>2474</v>
      </c>
      <c r="J786" t="s">
        <v>580</v>
      </c>
    </row>
    <row r="787" spans="1:10">
      <c r="A787" t="s">
        <v>2604</v>
      </c>
      <c r="B787" s="282">
        <v>68</v>
      </c>
      <c r="C787">
        <f t="shared" ref="C787:C793" si="98">C786+B787</f>
        <v>136</v>
      </c>
      <c r="D787" s="61" t="s">
        <v>2469</v>
      </c>
      <c r="E787" s="61" t="s">
        <v>2505</v>
      </c>
      <c r="F787" t="s">
        <v>82</v>
      </c>
      <c r="G787" s="61" t="s">
        <v>2505</v>
      </c>
      <c r="H787" t="s">
        <v>186</v>
      </c>
      <c r="J787" t="s">
        <v>2654</v>
      </c>
    </row>
    <row r="788" spans="1:10">
      <c r="A788" t="s">
        <v>2604</v>
      </c>
      <c r="B788" s="282">
        <v>34</v>
      </c>
      <c r="C788">
        <f t="shared" si="98"/>
        <v>170</v>
      </c>
      <c r="D788" s="61" t="s">
        <v>2470</v>
      </c>
      <c r="E788" s="61" t="s">
        <v>2474</v>
      </c>
      <c r="F788" t="s">
        <v>293</v>
      </c>
      <c r="G788" s="61" t="s">
        <v>2474</v>
      </c>
      <c r="H788" t="s">
        <v>82</v>
      </c>
      <c r="I788" s="61" t="s">
        <v>2500</v>
      </c>
      <c r="J788" t="s">
        <v>487</v>
      </c>
    </row>
    <row r="789" spans="1:10">
      <c r="A789" t="s">
        <v>2604</v>
      </c>
      <c r="B789" s="282">
        <v>34</v>
      </c>
      <c r="C789">
        <f t="shared" si="98"/>
        <v>204</v>
      </c>
      <c r="D789" s="61" t="s">
        <v>2470</v>
      </c>
      <c r="E789" s="61" t="s">
        <v>2474</v>
      </c>
      <c r="F789" t="s">
        <v>422</v>
      </c>
      <c r="G789" s="61" t="s">
        <v>2500</v>
      </c>
      <c r="H789" t="s">
        <v>523</v>
      </c>
      <c r="I789" s="61" t="s">
        <v>2500</v>
      </c>
      <c r="J789" t="s">
        <v>263</v>
      </c>
    </row>
    <row r="790" spans="1:10">
      <c r="A790" t="s">
        <v>2604</v>
      </c>
      <c r="B790" s="282">
        <v>17</v>
      </c>
      <c r="C790">
        <f t="shared" si="98"/>
        <v>221</v>
      </c>
      <c r="D790" s="61" t="s">
        <v>2471</v>
      </c>
      <c r="E790" s="61" t="s">
        <v>2474</v>
      </c>
      <c r="F790" t="s">
        <v>293</v>
      </c>
      <c r="G790" s="61" t="s">
        <v>2474</v>
      </c>
      <c r="H790" t="s">
        <v>82</v>
      </c>
      <c r="I790" s="61" t="s">
        <v>2500</v>
      </c>
      <c r="J790" t="s">
        <v>487</v>
      </c>
    </row>
    <row r="791" spans="1:10">
      <c r="A791" t="s">
        <v>2604</v>
      </c>
      <c r="B791" s="282">
        <v>17</v>
      </c>
      <c r="C791">
        <f t="shared" si="98"/>
        <v>238</v>
      </c>
      <c r="D791" s="61" t="s">
        <v>2471</v>
      </c>
      <c r="E791" s="61" t="s">
        <v>2474</v>
      </c>
      <c r="F791" t="s">
        <v>422</v>
      </c>
      <c r="G791" s="61" t="s">
        <v>2500</v>
      </c>
      <c r="H791" t="s">
        <v>523</v>
      </c>
      <c r="I791" s="61" t="s">
        <v>2500</v>
      </c>
      <c r="J791" t="s">
        <v>263</v>
      </c>
    </row>
    <row r="792" spans="1:10">
      <c r="A792" t="s">
        <v>2604</v>
      </c>
      <c r="B792" s="282">
        <v>10</v>
      </c>
      <c r="C792">
        <f t="shared" si="98"/>
        <v>248</v>
      </c>
      <c r="D792" s="61" t="s">
        <v>2472</v>
      </c>
      <c r="E792" s="61" t="s">
        <v>2500</v>
      </c>
      <c r="F792" t="s">
        <v>580</v>
      </c>
      <c r="G792" s="61" t="s">
        <v>2474</v>
      </c>
      <c r="H792" t="s">
        <v>166</v>
      </c>
      <c r="I792" s="61" t="s">
        <v>2474</v>
      </c>
      <c r="J792" t="s">
        <v>606</v>
      </c>
    </row>
    <row r="793" spans="1:10">
      <c r="A793" t="s">
        <v>2604</v>
      </c>
      <c r="B793" s="282">
        <v>8</v>
      </c>
      <c r="C793">
        <f t="shared" si="98"/>
        <v>256</v>
      </c>
      <c r="D793" s="61" t="s">
        <v>2473</v>
      </c>
      <c r="E793" s="61" t="s">
        <v>2500</v>
      </c>
      <c r="F793" t="s">
        <v>487</v>
      </c>
      <c r="G793" s="61" t="s">
        <v>2500</v>
      </c>
      <c r="H793" t="s">
        <v>263</v>
      </c>
      <c r="I793" s="61" t="s">
        <v>2500</v>
      </c>
      <c r="J793" t="s">
        <v>473</v>
      </c>
    </row>
    <row r="794" spans="1:10">
      <c r="A794" t="s">
        <v>2605</v>
      </c>
      <c r="B794" s="282">
        <v>68</v>
      </c>
      <c r="C794">
        <v>68</v>
      </c>
      <c r="D794" s="61" t="s">
        <v>2469</v>
      </c>
      <c r="E794" s="61" t="s">
        <v>2474</v>
      </c>
      <c r="F794" t="s">
        <v>422</v>
      </c>
      <c r="G794" s="61" t="s">
        <v>2500</v>
      </c>
      <c r="H794" t="s">
        <v>523</v>
      </c>
      <c r="I794" s="61" t="s">
        <v>2500</v>
      </c>
      <c r="J794" t="s">
        <v>263</v>
      </c>
    </row>
    <row r="795" spans="1:10">
      <c r="A795" t="s">
        <v>2605</v>
      </c>
      <c r="B795" s="282">
        <v>68</v>
      </c>
      <c r="C795">
        <f t="shared" ref="C795:C801" si="99">C794+B795</f>
        <v>136</v>
      </c>
      <c r="D795" s="61" t="s">
        <v>2469</v>
      </c>
      <c r="E795" s="61" t="s">
        <v>2500</v>
      </c>
      <c r="F795" t="s">
        <v>487</v>
      </c>
      <c r="G795" s="61" t="s">
        <v>2500</v>
      </c>
      <c r="H795" t="s">
        <v>263</v>
      </c>
      <c r="I795" s="61" t="s">
        <v>2500</v>
      </c>
      <c r="J795" t="s">
        <v>473</v>
      </c>
    </row>
    <row r="796" spans="1:10">
      <c r="A796" t="s">
        <v>2605</v>
      </c>
      <c r="B796" s="282">
        <v>34</v>
      </c>
      <c r="C796">
        <f t="shared" si="99"/>
        <v>170</v>
      </c>
      <c r="D796" s="61" t="s">
        <v>2470</v>
      </c>
      <c r="E796" s="61" t="s">
        <v>2474</v>
      </c>
      <c r="F796" t="s">
        <v>422</v>
      </c>
      <c r="G796" s="61" t="s">
        <v>2500</v>
      </c>
      <c r="H796" t="s">
        <v>523</v>
      </c>
      <c r="I796" s="61" t="s">
        <v>2500</v>
      </c>
      <c r="J796" t="s">
        <v>263</v>
      </c>
    </row>
    <row r="797" spans="1:10">
      <c r="A797" t="s">
        <v>2605</v>
      </c>
      <c r="B797" s="282">
        <v>34</v>
      </c>
      <c r="C797">
        <f t="shared" si="99"/>
        <v>204</v>
      </c>
      <c r="D797" s="61" t="s">
        <v>2470</v>
      </c>
      <c r="E797" s="61" t="s">
        <v>2500</v>
      </c>
      <c r="F797" t="s">
        <v>487</v>
      </c>
      <c r="G797" s="61" t="s">
        <v>2500</v>
      </c>
      <c r="H797" t="s">
        <v>263</v>
      </c>
      <c r="I797" s="61" t="s">
        <v>2500</v>
      </c>
      <c r="J797" t="s">
        <v>473</v>
      </c>
    </row>
    <row r="798" spans="1:10">
      <c r="A798" t="s">
        <v>2605</v>
      </c>
      <c r="B798" s="282">
        <v>17</v>
      </c>
      <c r="C798">
        <f t="shared" si="99"/>
        <v>221</v>
      </c>
      <c r="D798" s="61" t="s">
        <v>2471</v>
      </c>
      <c r="E798" s="61" t="s">
        <v>2505</v>
      </c>
      <c r="F798" t="s">
        <v>82</v>
      </c>
      <c r="G798" s="61" t="s">
        <v>2505</v>
      </c>
      <c r="H798" t="s">
        <v>186</v>
      </c>
      <c r="J798" t="s">
        <v>2654</v>
      </c>
    </row>
    <row r="799" spans="1:10">
      <c r="A799" t="s">
        <v>2605</v>
      </c>
      <c r="B799" s="282">
        <v>17</v>
      </c>
      <c r="C799">
        <f t="shared" si="99"/>
        <v>238</v>
      </c>
      <c r="D799" s="61" t="s">
        <v>2471</v>
      </c>
      <c r="E799" s="61" t="s">
        <v>2500</v>
      </c>
      <c r="F799" t="s">
        <v>487</v>
      </c>
      <c r="G799" s="61" t="s">
        <v>2500</v>
      </c>
      <c r="H799" t="s">
        <v>263</v>
      </c>
      <c r="I799" s="61" t="s">
        <v>2500</v>
      </c>
      <c r="J799" t="s">
        <v>473</v>
      </c>
    </row>
    <row r="800" spans="1:10">
      <c r="A800" t="s">
        <v>2605</v>
      </c>
      <c r="B800" s="282">
        <v>10</v>
      </c>
      <c r="C800">
        <f t="shared" si="99"/>
        <v>248</v>
      </c>
      <c r="D800" s="61" t="s">
        <v>2472</v>
      </c>
      <c r="E800" s="61" t="s">
        <v>2474</v>
      </c>
      <c r="F800" t="s">
        <v>293</v>
      </c>
      <c r="G800" s="61" t="s">
        <v>2474</v>
      </c>
      <c r="H800" t="s">
        <v>82</v>
      </c>
      <c r="I800" s="61" t="s">
        <v>2500</v>
      </c>
      <c r="J800" t="s">
        <v>487</v>
      </c>
    </row>
    <row r="801" spans="1:10">
      <c r="A801" t="s">
        <v>2605</v>
      </c>
      <c r="B801" s="282">
        <v>8</v>
      </c>
      <c r="C801">
        <f t="shared" si="99"/>
        <v>256</v>
      </c>
      <c r="D801" s="61" t="s">
        <v>2473</v>
      </c>
      <c r="E801" s="61" t="s">
        <v>2500</v>
      </c>
      <c r="F801" t="s">
        <v>487</v>
      </c>
      <c r="G801" s="61" t="s">
        <v>2500</v>
      </c>
      <c r="H801" t="s">
        <v>263</v>
      </c>
      <c r="I801" s="61" t="s">
        <v>2500</v>
      </c>
      <c r="J801" t="s">
        <v>473</v>
      </c>
    </row>
    <row r="802" spans="1:10">
      <c r="A802" t="s">
        <v>2606</v>
      </c>
      <c r="B802" s="282">
        <v>68</v>
      </c>
      <c r="C802">
        <v>68</v>
      </c>
      <c r="D802" s="61" t="s">
        <v>2469</v>
      </c>
      <c r="E802" s="61" t="s">
        <v>2487</v>
      </c>
      <c r="F802" t="s">
        <v>221</v>
      </c>
      <c r="H802" t="s">
        <v>2654</v>
      </c>
      <c r="J802" t="s">
        <v>2654</v>
      </c>
    </row>
    <row r="803" spans="1:10">
      <c r="A803" t="s">
        <v>2606</v>
      </c>
      <c r="B803" s="282">
        <v>68</v>
      </c>
      <c r="C803">
        <f t="shared" ref="C803:C809" si="100">C802+B803</f>
        <v>136</v>
      </c>
      <c r="D803" s="61" t="s">
        <v>2469</v>
      </c>
      <c r="E803" s="61" t="s">
        <v>2487</v>
      </c>
      <c r="F803" t="s">
        <v>397</v>
      </c>
      <c r="H803" t="s">
        <v>2654</v>
      </c>
      <c r="J803" t="s">
        <v>2654</v>
      </c>
    </row>
    <row r="804" spans="1:10">
      <c r="A804" t="s">
        <v>2606</v>
      </c>
      <c r="B804" s="282">
        <v>34</v>
      </c>
      <c r="C804">
        <f t="shared" si="100"/>
        <v>170</v>
      </c>
      <c r="D804" s="61" t="s">
        <v>2470</v>
      </c>
      <c r="E804" s="61" t="s">
        <v>9</v>
      </c>
      <c r="F804" t="s">
        <v>435</v>
      </c>
      <c r="H804" t="s">
        <v>2654</v>
      </c>
      <c r="J804" t="s">
        <v>2654</v>
      </c>
    </row>
    <row r="805" spans="1:10">
      <c r="A805" t="s">
        <v>2606</v>
      </c>
      <c r="B805" s="282">
        <v>34</v>
      </c>
      <c r="C805">
        <f t="shared" si="100"/>
        <v>204</v>
      </c>
      <c r="D805" s="61" t="s">
        <v>2470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2606</v>
      </c>
      <c r="B806" s="282">
        <v>17</v>
      </c>
      <c r="C806">
        <f t="shared" si="100"/>
        <v>221</v>
      </c>
      <c r="D806" s="61" t="s">
        <v>2471</v>
      </c>
      <c r="E806" s="61" t="s">
        <v>9</v>
      </c>
      <c r="F806" t="s">
        <v>304</v>
      </c>
      <c r="H806" t="s">
        <v>2654</v>
      </c>
      <c r="J806" t="s">
        <v>2654</v>
      </c>
    </row>
    <row r="807" spans="1:10">
      <c r="A807" t="s">
        <v>2606</v>
      </c>
      <c r="B807" s="282">
        <v>17</v>
      </c>
      <c r="C807">
        <f t="shared" si="100"/>
        <v>238</v>
      </c>
      <c r="D807" s="61" t="s">
        <v>2471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2606</v>
      </c>
      <c r="B808" s="282">
        <v>10</v>
      </c>
      <c r="C808">
        <f t="shared" si="100"/>
        <v>248</v>
      </c>
      <c r="D808" s="61" t="s">
        <v>2472</v>
      </c>
      <c r="E808" s="61" t="s">
        <v>2487</v>
      </c>
      <c r="F808" t="s">
        <v>221</v>
      </c>
      <c r="H808" t="s">
        <v>2654</v>
      </c>
      <c r="J808" t="s">
        <v>2654</v>
      </c>
    </row>
    <row r="809" spans="1:10">
      <c r="A809" t="s">
        <v>2606</v>
      </c>
      <c r="B809" s="282">
        <v>8</v>
      </c>
      <c r="C809">
        <f t="shared" si="100"/>
        <v>256</v>
      </c>
      <c r="D809" s="61" t="s">
        <v>2473</v>
      </c>
      <c r="E809" s="61" t="s">
        <v>2496</v>
      </c>
      <c r="F809" t="s">
        <v>326</v>
      </c>
      <c r="H809" t="s">
        <v>2654</v>
      </c>
      <c r="J809" t="s">
        <v>2654</v>
      </c>
    </row>
    <row r="810" spans="1:10">
      <c r="A810" t="s">
        <v>2607</v>
      </c>
      <c r="B810" s="282">
        <v>68</v>
      </c>
      <c r="C810">
        <v>68</v>
      </c>
      <c r="D810" s="61" t="s">
        <v>2469</v>
      </c>
      <c r="E810" s="61" t="s">
        <v>2487</v>
      </c>
      <c r="F810" t="s">
        <v>221</v>
      </c>
      <c r="H810" t="s">
        <v>2654</v>
      </c>
      <c r="J810" t="s">
        <v>2654</v>
      </c>
    </row>
    <row r="811" spans="1:10">
      <c r="A811" t="s">
        <v>2607</v>
      </c>
      <c r="B811" s="282">
        <v>68</v>
      </c>
      <c r="C811">
        <f t="shared" ref="C811:C817" si="101">C810+B811</f>
        <v>136</v>
      </c>
      <c r="D811" s="61" t="s">
        <v>2469</v>
      </c>
      <c r="E811" s="61" t="s">
        <v>2487</v>
      </c>
      <c r="F811" t="s">
        <v>397</v>
      </c>
      <c r="H811" t="s">
        <v>2654</v>
      </c>
      <c r="J811" t="s">
        <v>2654</v>
      </c>
    </row>
    <row r="812" spans="1:10">
      <c r="A812" t="s">
        <v>2607</v>
      </c>
      <c r="B812" s="282">
        <v>34</v>
      </c>
      <c r="C812">
        <f t="shared" si="101"/>
        <v>170</v>
      </c>
      <c r="D812" s="61" t="s">
        <v>2470</v>
      </c>
      <c r="E812" s="61" t="s">
        <v>9</v>
      </c>
      <c r="F812" t="s">
        <v>435</v>
      </c>
      <c r="H812" t="s">
        <v>2654</v>
      </c>
      <c r="J812" t="s">
        <v>2654</v>
      </c>
    </row>
    <row r="813" spans="1:10">
      <c r="A813" t="s">
        <v>2607</v>
      </c>
      <c r="B813" s="282">
        <v>34</v>
      </c>
      <c r="C813">
        <f t="shared" si="101"/>
        <v>204</v>
      </c>
      <c r="D813" s="61" t="s">
        <v>2470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2607</v>
      </c>
      <c r="B814" s="282">
        <v>17</v>
      </c>
      <c r="C814">
        <f t="shared" si="101"/>
        <v>221</v>
      </c>
      <c r="D814" s="61" t="s">
        <v>2471</v>
      </c>
      <c r="E814" s="61" t="s">
        <v>9</v>
      </c>
      <c r="F814" t="s">
        <v>304</v>
      </c>
      <c r="H814" t="s">
        <v>2654</v>
      </c>
      <c r="J814" t="s">
        <v>2654</v>
      </c>
    </row>
    <row r="815" spans="1:10">
      <c r="A815" t="s">
        <v>2607</v>
      </c>
      <c r="B815" s="282">
        <v>17</v>
      </c>
      <c r="C815">
        <f t="shared" si="101"/>
        <v>238</v>
      </c>
      <c r="D815" s="61" t="s">
        <v>2471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2607</v>
      </c>
      <c r="B816" s="282">
        <v>10</v>
      </c>
      <c r="C816">
        <f t="shared" si="101"/>
        <v>248</v>
      </c>
      <c r="D816" s="61" t="s">
        <v>2472</v>
      </c>
      <c r="E816" s="61" t="s">
        <v>2487</v>
      </c>
      <c r="F816" t="s">
        <v>221</v>
      </c>
      <c r="H816" t="s">
        <v>2654</v>
      </c>
      <c r="J816" t="s">
        <v>2654</v>
      </c>
    </row>
    <row r="817" spans="1:10">
      <c r="A817" t="s">
        <v>2607</v>
      </c>
      <c r="B817" s="282">
        <v>8</v>
      </c>
      <c r="C817">
        <f t="shared" si="101"/>
        <v>256</v>
      </c>
      <c r="D817" s="61" t="s">
        <v>2473</v>
      </c>
      <c r="E817" s="61" t="s">
        <v>2496</v>
      </c>
      <c r="F817" t="s">
        <v>326</v>
      </c>
      <c r="H817" t="s">
        <v>2654</v>
      </c>
      <c r="J817" t="s">
        <v>2654</v>
      </c>
    </row>
    <row r="818" spans="1:10">
      <c r="A818" t="s">
        <v>2608</v>
      </c>
      <c r="B818" s="282">
        <v>68</v>
      </c>
      <c r="C818">
        <v>68</v>
      </c>
      <c r="D818" s="61" t="s">
        <v>2469</v>
      </c>
      <c r="E818" s="61" t="s">
        <v>2505</v>
      </c>
      <c r="F818" t="s">
        <v>475</v>
      </c>
      <c r="G818" s="61" t="s">
        <v>2474</v>
      </c>
      <c r="H818" t="s">
        <v>119</v>
      </c>
      <c r="J818" t="s">
        <v>2654</v>
      </c>
    </row>
    <row r="819" spans="1:10">
      <c r="A819" t="s">
        <v>2608</v>
      </c>
      <c r="B819" s="282">
        <v>68</v>
      </c>
      <c r="C819">
        <f t="shared" ref="C819:C825" si="102">C818+B819</f>
        <v>136</v>
      </c>
      <c r="D819" s="61" t="s">
        <v>2469</v>
      </c>
      <c r="E819" s="61" t="s">
        <v>2474</v>
      </c>
      <c r="F819" t="s">
        <v>335</v>
      </c>
      <c r="G819" s="61" t="s">
        <v>2505</v>
      </c>
      <c r="H819" t="s">
        <v>435</v>
      </c>
      <c r="J819" t="s">
        <v>2654</v>
      </c>
    </row>
    <row r="820" spans="1:10">
      <c r="A820" t="s">
        <v>2608</v>
      </c>
      <c r="B820" s="282">
        <v>34</v>
      </c>
      <c r="C820">
        <f t="shared" si="102"/>
        <v>170</v>
      </c>
      <c r="D820" s="61" t="s">
        <v>2470</v>
      </c>
      <c r="E820" s="61" t="s">
        <v>2467</v>
      </c>
      <c r="F820" t="s">
        <v>250</v>
      </c>
      <c r="G820" s="61" t="s">
        <v>2467</v>
      </c>
      <c r="H820" t="s">
        <v>384</v>
      </c>
      <c r="I820" s="61" t="s">
        <v>2467</v>
      </c>
      <c r="J820" t="s">
        <v>446</v>
      </c>
    </row>
    <row r="821" spans="1:10">
      <c r="A821" t="s">
        <v>2608</v>
      </c>
      <c r="B821" s="282">
        <v>34</v>
      </c>
      <c r="C821">
        <f t="shared" si="102"/>
        <v>204</v>
      </c>
      <c r="D821" s="61" t="s">
        <v>2470</v>
      </c>
      <c r="E821" s="61" t="s">
        <v>2500</v>
      </c>
      <c r="F821" t="s">
        <v>151</v>
      </c>
      <c r="G821" s="61" t="s">
        <v>2474</v>
      </c>
      <c r="H821" t="s">
        <v>221</v>
      </c>
      <c r="I821" s="61" t="s">
        <v>2474</v>
      </c>
      <c r="J821" t="s">
        <v>335</v>
      </c>
    </row>
    <row r="822" spans="1:10">
      <c r="A822" t="s">
        <v>2608</v>
      </c>
      <c r="B822" s="282">
        <v>17</v>
      </c>
      <c r="C822">
        <f t="shared" si="102"/>
        <v>221</v>
      </c>
      <c r="D822" s="61" t="s">
        <v>2471</v>
      </c>
      <c r="E822" s="61" t="s">
        <v>2467</v>
      </c>
      <c r="F822" t="s">
        <v>250</v>
      </c>
      <c r="G822" s="61" t="s">
        <v>2467</v>
      </c>
      <c r="H822" t="s">
        <v>384</v>
      </c>
      <c r="I822" s="61" t="s">
        <v>2467</v>
      </c>
      <c r="J822" t="s">
        <v>446</v>
      </c>
    </row>
    <row r="823" spans="1:10">
      <c r="A823" t="s">
        <v>2608</v>
      </c>
      <c r="B823" s="282">
        <v>17</v>
      </c>
      <c r="C823">
        <f t="shared" si="102"/>
        <v>238</v>
      </c>
      <c r="D823" s="61" t="s">
        <v>2471</v>
      </c>
      <c r="E823" s="61" t="s">
        <v>2474</v>
      </c>
      <c r="F823" t="s">
        <v>119</v>
      </c>
      <c r="G823" s="61" t="s">
        <v>2500</v>
      </c>
      <c r="H823" t="s">
        <v>435</v>
      </c>
      <c r="I823" s="61" t="s">
        <v>2500</v>
      </c>
      <c r="J823" t="s">
        <v>397</v>
      </c>
    </row>
    <row r="824" spans="1:10">
      <c r="A824" t="s">
        <v>2608</v>
      </c>
      <c r="B824" s="282">
        <v>10</v>
      </c>
      <c r="C824">
        <f t="shared" si="102"/>
        <v>248</v>
      </c>
      <c r="D824" s="61" t="s">
        <v>2472</v>
      </c>
      <c r="E824" s="61" t="s">
        <v>2467</v>
      </c>
      <c r="F824" t="s">
        <v>513</v>
      </c>
      <c r="G824" s="61" t="s">
        <v>2467</v>
      </c>
      <c r="H824" t="s">
        <v>557</v>
      </c>
      <c r="I824" s="61" t="s">
        <v>2467</v>
      </c>
      <c r="J824" t="s">
        <v>326</v>
      </c>
    </row>
    <row r="825" spans="1:10">
      <c r="A825" t="s">
        <v>2608</v>
      </c>
      <c r="B825" s="282">
        <v>8</v>
      </c>
      <c r="C825">
        <f t="shared" si="102"/>
        <v>256</v>
      </c>
      <c r="D825" s="61" t="s">
        <v>2473</v>
      </c>
      <c r="E825" s="61" t="s">
        <v>2500</v>
      </c>
      <c r="F825" t="s">
        <v>326</v>
      </c>
      <c r="G825" s="61" t="s">
        <v>2500</v>
      </c>
      <c r="H825" t="s">
        <v>304</v>
      </c>
      <c r="I825" s="61" t="s">
        <v>2500</v>
      </c>
      <c r="J825" t="s">
        <v>384</v>
      </c>
    </row>
    <row r="826" spans="1:10">
      <c r="A826" t="s">
        <v>2609</v>
      </c>
      <c r="B826" s="282">
        <v>68</v>
      </c>
      <c r="C826">
        <v>68</v>
      </c>
      <c r="D826" s="61" t="s">
        <v>2469</v>
      </c>
      <c r="E826" s="61" t="s">
        <v>2474</v>
      </c>
      <c r="F826" t="s">
        <v>335</v>
      </c>
      <c r="G826" s="61" t="s">
        <v>2505</v>
      </c>
      <c r="H826" t="s">
        <v>435</v>
      </c>
      <c r="J826" t="s">
        <v>2654</v>
      </c>
    </row>
    <row r="827" spans="1:10">
      <c r="A827" t="s">
        <v>2609</v>
      </c>
      <c r="B827" s="282">
        <v>68</v>
      </c>
      <c r="C827">
        <f t="shared" ref="C827:C833" si="103">C826+B827</f>
        <v>136</v>
      </c>
      <c r="D827" s="61" t="s">
        <v>2469</v>
      </c>
      <c r="E827" s="61" t="s">
        <v>2500</v>
      </c>
      <c r="F827" t="s">
        <v>151</v>
      </c>
      <c r="G827" s="61" t="s">
        <v>2474</v>
      </c>
      <c r="H827" t="s">
        <v>221</v>
      </c>
      <c r="I827" s="61" t="s">
        <v>2474</v>
      </c>
      <c r="J827" t="s">
        <v>335</v>
      </c>
    </row>
    <row r="828" spans="1:10">
      <c r="A828" t="s">
        <v>2609</v>
      </c>
      <c r="B828" s="282">
        <v>34</v>
      </c>
      <c r="C828">
        <f t="shared" si="103"/>
        <v>170</v>
      </c>
      <c r="D828" s="61" t="s">
        <v>2470</v>
      </c>
      <c r="E828" s="61" t="s">
        <v>2505</v>
      </c>
      <c r="F828" t="s">
        <v>475</v>
      </c>
      <c r="G828" s="61" t="s">
        <v>2474</v>
      </c>
      <c r="H828" t="s">
        <v>119</v>
      </c>
      <c r="J828" t="s">
        <v>2654</v>
      </c>
    </row>
    <row r="829" spans="1:10">
      <c r="A829" t="s">
        <v>2609</v>
      </c>
      <c r="B829" s="282">
        <v>34</v>
      </c>
      <c r="C829">
        <f t="shared" si="103"/>
        <v>204</v>
      </c>
      <c r="D829" s="61" t="s">
        <v>2470</v>
      </c>
      <c r="E829" s="61" t="s">
        <v>2505</v>
      </c>
      <c r="F829" t="s">
        <v>475</v>
      </c>
      <c r="G829" s="61" t="s">
        <v>2505</v>
      </c>
      <c r="H829" t="s">
        <v>304</v>
      </c>
      <c r="J829" t="s">
        <v>2654</v>
      </c>
    </row>
    <row r="830" spans="1:10">
      <c r="A830" t="s">
        <v>2609</v>
      </c>
      <c r="B830" s="282">
        <v>17</v>
      </c>
      <c r="C830">
        <f t="shared" si="103"/>
        <v>221</v>
      </c>
      <c r="D830" s="61" t="s">
        <v>2471</v>
      </c>
      <c r="E830" s="61" t="s">
        <v>2467</v>
      </c>
      <c r="F830" t="s">
        <v>250</v>
      </c>
      <c r="G830" s="61" t="s">
        <v>2467</v>
      </c>
      <c r="H830" t="s">
        <v>384</v>
      </c>
      <c r="I830" s="61" t="s">
        <v>2467</v>
      </c>
      <c r="J830" t="s">
        <v>446</v>
      </c>
    </row>
    <row r="831" spans="1:10">
      <c r="A831" t="s">
        <v>2609</v>
      </c>
      <c r="B831" s="282">
        <v>17</v>
      </c>
      <c r="C831">
        <f t="shared" si="103"/>
        <v>238</v>
      </c>
      <c r="D831" s="61" t="s">
        <v>2471</v>
      </c>
      <c r="E831" s="61" t="s">
        <v>2474</v>
      </c>
      <c r="F831" t="s">
        <v>119</v>
      </c>
      <c r="G831" s="61" t="s">
        <v>2500</v>
      </c>
      <c r="H831" t="s">
        <v>435</v>
      </c>
      <c r="I831" s="61" t="s">
        <v>2500</v>
      </c>
      <c r="J831" t="s">
        <v>397</v>
      </c>
    </row>
    <row r="832" spans="1:10">
      <c r="A832" t="s">
        <v>2609</v>
      </c>
      <c r="B832" s="282">
        <v>10</v>
      </c>
      <c r="C832">
        <f t="shared" si="103"/>
        <v>248</v>
      </c>
      <c r="D832" s="61" t="s">
        <v>2472</v>
      </c>
      <c r="E832" s="61" t="s">
        <v>2467</v>
      </c>
      <c r="F832" t="s">
        <v>250</v>
      </c>
      <c r="G832" s="61" t="s">
        <v>2467</v>
      </c>
      <c r="H832" t="s">
        <v>384</v>
      </c>
      <c r="I832" s="61" t="s">
        <v>2467</v>
      </c>
      <c r="J832" t="s">
        <v>446</v>
      </c>
    </row>
    <row r="833" spans="1:10">
      <c r="A833" t="s">
        <v>2609</v>
      </c>
      <c r="B833" s="282">
        <v>8</v>
      </c>
      <c r="C833">
        <f t="shared" si="103"/>
        <v>256</v>
      </c>
      <c r="D833" s="61" t="s">
        <v>2473</v>
      </c>
      <c r="E833" s="61" t="s">
        <v>2500</v>
      </c>
      <c r="F833" t="s">
        <v>326</v>
      </c>
      <c r="G833" s="61" t="s">
        <v>2500</v>
      </c>
      <c r="H833" t="s">
        <v>304</v>
      </c>
      <c r="I833" s="61" t="s">
        <v>2500</v>
      </c>
      <c r="J833" t="s">
        <v>384</v>
      </c>
    </row>
    <row r="834" spans="1:10">
      <c r="A834" t="s">
        <v>2610</v>
      </c>
      <c r="B834" s="282">
        <v>68</v>
      </c>
      <c r="C834">
        <v>68</v>
      </c>
      <c r="D834" s="61" t="s">
        <v>2469</v>
      </c>
      <c r="E834" s="61" t="s">
        <v>2505</v>
      </c>
      <c r="F834" t="s">
        <v>475</v>
      </c>
      <c r="G834" s="61" t="s">
        <v>2505</v>
      </c>
      <c r="H834" t="s">
        <v>304</v>
      </c>
      <c r="J834" t="s">
        <v>2654</v>
      </c>
    </row>
    <row r="835" spans="1:10">
      <c r="A835" t="s">
        <v>2610</v>
      </c>
      <c r="B835" s="282">
        <v>68</v>
      </c>
      <c r="C835">
        <f t="shared" ref="C835:C841" si="104">C834+B835</f>
        <v>136</v>
      </c>
      <c r="D835" s="61" t="s">
        <v>2469</v>
      </c>
      <c r="E835" s="61" t="s">
        <v>2474</v>
      </c>
      <c r="F835" t="s">
        <v>119</v>
      </c>
      <c r="G835" s="61" t="s">
        <v>2500</v>
      </c>
      <c r="H835" t="s">
        <v>435</v>
      </c>
      <c r="I835" s="61" t="s">
        <v>2500</v>
      </c>
      <c r="J835" t="s">
        <v>397</v>
      </c>
    </row>
    <row r="836" spans="1:10">
      <c r="A836" t="s">
        <v>2610</v>
      </c>
      <c r="B836" s="282">
        <v>34</v>
      </c>
      <c r="C836">
        <f t="shared" si="104"/>
        <v>170</v>
      </c>
      <c r="D836" s="61" t="s">
        <v>2470</v>
      </c>
      <c r="E836" s="61" t="s">
        <v>2500</v>
      </c>
      <c r="F836" t="s">
        <v>151</v>
      </c>
      <c r="G836" s="61" t="s">
        <v>2474</v>
      </c>
      <c r="H836" t="s">
        <v>221</v>
      </c>
      <c r="I836" s="61" t="s">
        <v>2474</v>
      </c>
      <c r="J836" t="s">
        <v>335</v>
      </c>
    </row>
    <row r="837" spans="1:10">
      <c r="A837" t="s">
        <v>2610</v>
      </c>
      <c r="B837" s="282">
        <v>34</v>
      </c>
      <c r="C837">
        <f t="shared" si="104"/>
        <v>204</v>
      </c>
      <c r="D837" s="61" t="s">
        <v>2470</v>
      </c>
      <c r="E837" s="61" t="s">
        <v>2500</v>
      </c>
      <c r="F837" t="s">
        <v>326</v>
      </c>
      <c r="G837" s="61" t="s">
        <v>2500</v>
      </c>
      <c r="H837" t="s">
        <v>304</v>
      </c>
      <c r="I837" s="61" t="s">
        <v>2500</v>
      </c>
      <c r="J837" t="s">
        <v>384</v>
      </c>
    </row>
    <row r="838" spans="1:10">
      <c r="A838" t="s">
        <v>2610</v>
      </c>
      <c r="B838" s="282">
        <v>17</v>
      </c>
      <c r="C838">
        <f t="shared" si="104"/>
        <v>221</v>
      </c>
      <c r="D838" s="61" t="s">
        <v>2471</v>
      </c>
      <c r="E838" s="61" t="s">
        <v>2474</v>
      </c>
      <c r="F838" t="s">
        <v>335</v>
      </c>
      <c r="G838" s="61" t="s">
        <v>2505</v>
      </c>
      <c r="H838" t="s">
        <v>435</v>
      </c>
      <c r="J838" t="s">
        <v>2654</v>
      </c>
    </row>
    <row r="839" spans="1:10">
      <c r="A839" t="s">
        <v>2610</v>
      </c>
      <c r="B839" s="282">
        <v>17</v>
      </c>
      <c r="C839">
        <f t="shared" si="104"/>
        <v>238</v>
      </c>
      <c r="D839" s="61" t="s">
        <v>2471</v>
      </c>
      <c r="E839" s="61" t="s">
        <v>2500</v>
      </c>
      <c r="F839" t="s">
        <v>326</v>
      </c>
      <c r="G839" s="61" t="s">
        <v>2500</v>
      </c>
      <c r="H839" t="s">
        <v>304</v>
      </c>
      <c r="I839" s="61" t="s">
        <v>2500</v>
      </c>
      <c r="J839" t="s">
        <v>384</v>
      </c>
    </row>
    <row r="840" spans="1:10">
      <c r="A840" t="s">
        <v>2610</v>
      </c>
      <c r="B840" s="282">
        <v>10</v>
      </c>
      <c r="C840">
        <f t="shared" si="104"/>
        <v>248</v>
      </c>
      <c r="D840" s="61" t="s">
        <v>2472</v>
      </c>
      <c r="E840" s="61" t="s">
        <v>2505</v>
      </c>
      <c r="F840" t="s">
        <v>475</v>
      </c>
      <c r="G840" s="61" t="s">
        <v>2474</v>
      </c>
      <c r="H840" t="s">
        <v>119</v>
      </c>
      <c r="J840" t="s">
        <v>2654</v>
      </c>
    </row>
    <row r="841" spans="1:10">
      <c r="A841" t="s">
        <v>2610</v>
      </c>
      <c r="B841" s="282">
        <v>8</v>
      </c>
      <c r="C841">
        <f t="shared" si="104"/>
        <v>256</v>
      </c>
      <c r="D841" s="61" t="s">
        <v>2473</v>
      </c>
      <c r="E841" s="61" t="s">
        <v>2500</v>
      </c>
      <c r="F841" t="s">
        <v>326</v>
      </c>
      <c r="G841" s="61" t="s">
        <v>2500</v>
      </c>
      <c r="H841" t="s">
        <v>304</v>
      </c>
      <c r="I841" s="61" t="s">
        <v>2500</v>
      </c>
      <c r="J841" t="s">
        <v>384</v>
      </c>
    </row>
    <row r="842" spans="1:10">
      <c r="A842" t="s">
        <v>2611</v>
      </c>
      <c r="B842" s="282">
        <v>68</v>
      </c>
      <c r="C842">
        <v>68</v>
      </c>
      <c r="D842" s="61" t="s">
        <v>2469</v>
      </c>
      <c r="E842" s="61" t="s">
        <v>2487</v>
      </c>
      <c r="F842" t="s">
        <v>221</v>
      </c>
      <c r="H842" t="s">
        <v>2654</v>
      </c>
      <c r="J842" t="s">
        <v>2654</v>
      </c>
    </row>
    <row r="843" spans="1:10">
      <c r="A843" t="s">
        <v>2611</v>
      </c>
      <c r="B843" s="282">
        <v>68</v>
      </c>
      <c r="C843">
        <f t="shared" ref="C843:C849" si="105">C842+B843</f>
        <v>136</v>
      </c>
      <c r="D843" s="61" t="s">
        <v>2469</v>
      </c>
      <c r="E843" s="61" t="s">
        <v>2487</v>
      </c>
      <c r="F843" t="s">
        <v>397</v>
      </c>
      <c r="H843" t="s">
        <v>2654</v>
      </c>
      <c r="J843" t="s">
        <v>2654</v>
      </c>
    </row>
    <row r="844" spans="1:10">
      <c r="A844" t="s">
        <v>2611</v>
      </c>
      <c r="B844" s="282">
        <v>34</v>
      </c>
      <c r="C844">
        <f t="shared" si="105"/>
        <v>170</v>
      </c>
      <c r="D844" s="61" t="s">
        <v>2470</v>
      </c>
      <c r="E844" s="61" t="s">
        <v>9</v>
      </c>
      <c r="F844" t="s">
        <v>435</v>
      </c>
      <c r="H844" t="s">
        <v>2654</v>
      </c>
      <c r="J844" t="s">
        <v>2654</v>
      </c>
    </row>
    <row r="845" spans="1:10">
      <c r="A845" t="s">
        <v>2611</v>
      </c>
      <c r="B845" s="282">
        <v>34</v>
      </c>
      <c r="C845">
        <f t="shared" si="105"/>
        <v>204</v>
      </c>
      <c r="D845" s="61" t="s">
        <v>2470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2611</v>
      </c>
      <c r="B846" s="282">
        <v>17</v>
      </c>
      <c r="C846">
        <f t="shared" si="105"/>
        <v>221</v>
      </c>
      <c r="D846" s="61" t="s">
        <v>2471</v>
      </c>
      <c r="E846" s="61" t="s">
        <v>9</v>
      </c>
      <c r="F846" t="s">
        <v>304</v>
      </c>
      <c r="H846" t="s">
        <v>2654</v>
      </c>
      <c r="J846" t="s">
        <v>2654</v>
      </c>
    </row>
    <row r="847" spans="1:10">
      <c r="A847" t="s">
        <v>2611</v>
      </c>
      <c r="B847" s="282">
        <v>17</v>
      </c>
      <c r="C847">
        <f t="shared" si="105"/>
        <v>238</v>
      </c>
      <c r="D847" s="61" t="s">
        <v>2471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2611</v>
      </c>
      <c r="B848" s="282">
        <v>10</v>
      </c>
      <c r="C848">
        <f t="shared" si="105"/>
        <v>248</v>
      </c>
      <c r="D848" s="61" t="s">
        <v>2472</v>
      </c>
      <c r="E848" s="61" t="s">
        <v>2487</v>
      </c>
      <c r="F848" t="s">
        <v>221</v>
      </c>
      <c r="H848" t="s">
        <v>2654</v>
      </c>
      <c r="J848" t="s">
        <v>2654</v>
      </c>
    </row>
    <row r="849" spans="1:10">
      <c r="A849" t="s">
        <v>2611</v>
      </c>
      <c r="B849" s="282">
        <v>8</v>
      </c>
      <c r="C849">
        <f t="shared" si="105"/>
        <v>256</v>
      </c>
      <c r="D849" s="61" t="s">
        <v>2473</v>
      </c>
      <c r="E849" s="61" t="s">
        <v>2496</v>
      </c>
      <c r="F849" t="s">
        <v>326</v>
      </c>
      <c r="H849" t="s">
        <v>2654</v>
      </c>
      <c r="J849" t="s">
        <v>2654</v>
      </c>
    </row>
    <row r="850" spans="1:10">
      <c r="A850" t="s">
        <v>2612</v>
      </c>
      <c r="B850" s="282">
        <v>68</v>
      </c>
      <c r="C850">
        <v>68</v>
      </c>
      <c r="D850" s="61" t="s">
        <v>2469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2612</v>
      </c>
      <c r="B851" s="282">
        <v>68</v>
      </c>
      <c r="C851">
        <f t="shared" ref="C851:C857" si="106">C850+B851</f>
        <v>136</v>
      </c>
      <c r="D851" s="61" t="s">
        <v>2469</v>
      </c>
      <c r="E851" s="61" t="s">
        <v>2467</v>
      </c>
      <c r="F851" t="s">
        <v>525</v>
      </c>
      <c r="G851" s="61" t="s">
        <v>2467</v>
      </c>
      <c r="H851" t="s">
        <v>119</v>
      </c>
      <c r="J851" t="s">
        <v>2654</v>
      </c>
    </row>
    <row r="852" spans="1:10">
      <c r="A852" t="s">
        <v>2612</v>
      </c>
      <c r="B852" s="282">
        <v>34</v>
      </c>
      <c r="C852">
        <f t="shared" si="106"/>
        <v>170</v>
      </c>
      <c r="D852" s="61" t="s">
        <v>2470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2612</v>
      </c>
      <c r="B853" s="282">
        <v>34</v>
      </c>
      <c r="C853">
        <f t="shared" si="106"/>
        <v>204</v>
      </c>
      <c r="D853" s="61" t="s">
        <v>2470</v>
      </c>
      <c r="E853" s="61" t="s">
        <v>2467</v>
      </c>
      <c r="F853" t="s">
        <v>446</v>
      </c>
      <c r="G853" s="61" t="s">
        <v>2467</v>
      </c>
      <c r="H853" t="s">
        <v>557</v>
      </c>
      <c r="J853" t="s">
        <v>2654</v>
      </c>
    </row>
    <row r="854" spans="1:10">
      <c r="A854" t="s">
        <v>2612</v>
      </c>
      <c r="B854" s="282">
        <v>17</v>
      </c>
      <c r="C854">
        <f t="shared" si="106"/>
        <v>221</v>
      </c>
      <c r="D854" s="61" t="s">
        <v>2471</v>
      </c>
      <c r="E854" s="61" t="s">
        <v>9</v>
      </c>
      <c r="F854" t="s">
        <v>304</v>
      </c>
      <c r="H854" t="s">
        <v>2654</v>
      </c>
      <c r="J854" t="s">
        <v>2654</v>
      </c>
    </row>
    <row r="855" spans="1:10">
      <c r="A855" t="s">
        <v>2612</v>
      </c>
      <c r="B855" s="282">
        <v>17</v>
      </c>
      <c r="C855">
        <f t="shared" si="106"/>
        <v>238</v>
      </c>
      <c r="D855" s="61" t="s">
        <v>2471</v>
      </c>
      <c r="E855" s="61" t="s">
        <v>2496</v>
      </c>
      <c r="F855" t="s">
        <v>326</v>
      </c>
      <c r="H855" t="s">
        <v>2654</v>
      </c>
      <c r="J855" t="s">
        <v>2654</v>
      </c>
    </row>
    <row r="856" spans="1:10">
      <c r="A856" t="s">
        <v>2612</v>
      </c>
      <c r="B856" s="282">
        <v>10</v>
      </c>
      <c r="C856">
        <f t="shared" si="106"/>
        <v>248</v>
      </c>
      <c r="D856" s="61" t="s">
        <v>2472</v>
      </c>
      <c r="E856" s="61" t="s">
        <v>2487</v>
      </c>
      <c r="F856" t="s">
        <v>397</v>
      </c>
      <c r="H856" t="s">
        <v>2654</v>
      </c>
      <c r="J856" t="s">
        <v>2654</v>
      </c>
    </row>
    <row r="857" spans="1:10">
      <c r="A857" t="s">
        <v>2612</v>
      </c>
      <c r="B857" s="282">
        <v>8</v>
      </c>
      <c r="C857">
        <f t="shared" si="106"/>
        <v>256</v>
      </c>
      <c r="D857" s="61" t="s">
        <v>2473</v>
      </c>
      <c r="E857" s="61" t="s">
        <v>2467</v>
      </c>
      <c r="F857" t="s">
        <v>513</v>
      </c>
      <c r="G857" s="61" t="s">
        <v>2467</v>
      </c>
      <c r="H857" t="s">
        <v>557</v>
      </c>
      <c r="I857" s="61" t="s">
        <v>2467</v>
      </c>
      <c r="J857" t="s">
        <v>326</v>
      </c>
    </row>
    <row r="858" spans="1:10">
      <c r="A858" t="s">
        <v>2613</v>
      </c>
      <c r="B858" s="282">
        <v>68</v>
      </c>
      <c r="C858">
        <v>68</v>
      </c>
      <c r="D858" s="61" t="s">
        <v>2469</v>
      </c>
      <c r="E858" s="61" t="s">
        <v>2467</v>
      </c>
      <c r="F858" t="s">
        <v>525</v>
      </c>
      <c r="G858" s="61" t="s">
        <v>2467</v>
      </c>
      <c r="H858" t="s">
        <v>119</v>
      </c>
      <c r="J858" t="s">
        <v>2654</v>
      </c>
    </row>
    <row r="859" spans="1:10">
      <c r="A859" t="s">
        <v>2613</v>
      </c>
      <c r="B859" s="282">
        <v>68</v>
      </c>
      <c r="C859">
        <f t="shared" ref="C859:C865" si="107">C858+B859</f>
        <v>136</v>
      </c>
      <c r="D859" s="61" t="s">
        <v>2469</v>
      </c>
      <c r="E859" s="61" t="s">
        <v>2467</v>
      </c>
      <c r="F859" t="s">
        <v>446</v>
      </c>
      <c r="G859" s="61" t="s">
        <v>2467</v>
      </c>
      <c r="H859" t="s">
        <v>557</v>
      </c>
      <c r="J859" t="s">
        <v>2654</v>
      </c>
    </row>
    <row r="860" spans="1:10">
      <c r="A860" t="s">
        <v>2613</v>
      </c>
      <c r="B860" s="282">
        <v>34</v>
      </c>
      <c r="C860">
        <f t="shared" si="107"/>
        <v>170</v>
      </c>
      <c r="D860" s="61" t="s">
        <v>2470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2613</v>
      </c>
      <c r="B861" s="282">
        <v>34</v>
      </c>
      <c r="C861">
        <f t="shared" si="107"/>
        <v>204</v>
      </c>
      <c r="D861" s="61" t="s">
        <v>2470</v>
      </c>
      <c r="E861" s="61" t="s">
        <v>2496</v>
      </c>
      <c r="F861" t="s">
        <v>326</v>
      </c>
      <c r="H861" t="s">
        <v>2654</v>
      </c>
      <c r="J861" t="s">
        <v>2654</v>
      </c>
    </row>
    <row r="862" spans="1:10">
      <c r="A862" t="s">
        <v>2613</v>
      </c>
      <c r="B862" s="282">
        <v>17</v>
      </c>
      <c r="C862">
        <f t="shared" si="107"/>
        <v>221</v>
      </c>
      <c r="D862" s="61" t="s">
        <v>2471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2613</v>
      </c>
      <c r="B863" s="282">
        <v>17</v>
      </c>
      <c r="C863">
        <f t="shared" si="107"/>
        <v>238</v>
      </c>
      <c r="D863" s="61" t="s">
        <v>2471</v>
      </c>
      <c r="E863" s="61" t="s">
        <v>2467</v>
      </c>
      <c r="F863" t="s">
        <v>513</v>
      </c>
      <c r="G863" s="61" t="s">
        <v>2467</v>
      </c>
      <c r="H863" t="s">
        <v>557</v>
      </c>
      <c r="I863" s="61" t="s">
        <v>2467</v>
      </c>
      <c r="J863" t="s">
        <v>326</v>
      </c>
    </row>
    <row r="864" spans="1:10">
      <c r="A864" t="s">
        <v>2613</v>
      </c>
      <c r="B864" s="282">
        <v>10</v>
      </c>
      <c r="C864">
        <f t="shared" si="107"/>
        <v>248</v>
      </c>
      <c r="D864" s="61" t="s">
        <v>2472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2613</v>
      </c>
      <c r="B865" s="282">
        <v>8</v>
      </c>
      <c r="C865">
        <f t="shared" si="107"/>
        <v>256</v>
      </c>
      <c r="D865" s="61" t="s">
        <v>2473</v>
      </c>
      <c r="E865" s="61" t="s">
        <v>2467</v>
      </c>
      <c r="F865" t="s">
        <v>250</v>
      </c>
      <c r="G865" s="61" t="s">
        <v>2467</v>
      </c>
      <c r="H865" t="s">
        <v>384</v>
      </c>
      <c r="I865" s="61" t="s">
        <v>2467</v>
      </c>
      <c r="J865" t="s">
        <v>446</v>
      </c>
    </row>
    <row r="866" spans="1:10">
      <c r="A866" t="s">
        <v>2614</v>
      </c>
      <c r="B866" s="282">
        <v>68</v>
      </c>
      <c r="C866">
        <v>68</v>
      </c>
      <c r="D866" s="61" t="s">
        <v>2469</v>
      </c>
      <c r="E866" s="61" t="s">
        <v>2496</v>
      </c>
      <c r="F866" t="s">
        <v>326</v>
      </c>
      <c r="H866" t="s">
        <v>2654</v>
      </c>
      <c r="J866" t="s">
        <v>2654</v>
      </c>
    </row>
    <row r="867" spans="1:10">
      <c r="A867" t="s">
        <v>2614</v>
      </c>
      <c r="B867" s="282">
        <v>68</v>
      </c>
      <c r="C867">
        <f t="shared" ref="C867:C873" si="108">C866+B867</f>
        <v>136</v>
      </c>
      <c r="D867" s="61" t="s">
        <v>2469</v>
      </c>
      <c r="E867" s="61" t="s">
        <v>2496</v>
      </c>
      <c r="F867" t="s">
        <v>250</v>
      </c>
      <c r="H867" t="s">
        <v>2654</v>
      </c>
      <c r="J867" t="s">
        <v>2654</v>
      </c>
    </row>
    <row r="868" spans="1:10">
      <c r="A868" t="s">
        <v>2614</v>
      </c>
      <c r="B868" s="282">
        <v>34</v>
      </c>
      <c r="C868">
        <f t="shared" si="108"/>
        <v>170</v>
      </c>
      <c r="D868" s="61" t="s">
        <v>2470</v>
      </c>
      <c r="E868" s="61" t="s">
        <v>2467</v>
      </c>
      <c r="F868" t="s">
        <v>446</v>
      </c>
      <c r="G868" s="61" t="s">
        <v>2467</v>
      </c>
      <c r="H868" t="s">
        <v>557</v>
      </c>
      <c r="J868" t="s">
        <v>2654</v>
      </c>
    </row>
    <row r="869" spans="1:10">
      <c r="A869" t="s">
        <v>2614</v>
      </c>
      <c r="B869" s="282">
        <v>34</v>
      </c>
      <c r="C869">
        <f t="shared" si="108"/>
        <v>204</v>
      </c>
      <c r="D869" s="61" t="s">
        <v>2470</v>
      </c>
      <c r="E869" s="61" t="s">
        <v>2467</v>
      </c>
      <c r="F869" t="s">
        <v>513</v>
      </c>
      <c r="G869" s="61" t="s">
        <v>2467</v>
      </c>
      <c r="H869" t="s">
        <v>557</v>
      </c>
      <c r="I869" s="61" t="s">
        <v>2467</v>
      </c>
      <c r="J869" t="s">
        <v>326</v>
      </c>
    </row>
    <row r="870" spans="1:10">
      <c r="A870" t="s">
        <v>2614</v>
      </c>
      <c r="B870" s="282">
        <v>17</v>
      </c>
      <c r="C870">
        <f t="shared" si="108"/>
        <v>221</v>
      </c>
      <c r="D870" s="61" t="s">
        <v>2471</v>
      </c>
      <c r="E870" s="61" t="s">
        <v>2467</v>
      </c>
      <c r="F870" t="s">
        <v>525</v>
      </c>
      <c r="G870" s="61" t="s">
        <v>2467</v>
      </c>
      <c r="H870" t="s">
        <v>119</v>
      </c>
      <c r="J870" t="s">
        <v>2654</v>
      </c>
    </row>
    <row r="871" spans="1:10">
      <c r="A871" t="s">
        <v>2614</v>
      </c>
      <c r="B871" s="282">
        <v>17</v>
      </c>
      <c r="C871">
        <f t="shared" si="108"/>
        <v>238</v>
      </c>
      <c r="D871" s="61" t="s">
        <v>2471</v>
      </c>
      <c r="E871" s="61" t="s">
        <v>2467</v>
      </c>
      <c r="F871" t="s">
        <v>250</v>
      </c>
      <c r="G871" s="61" t="s">
        <v>2467</v>
      </c>
      <c r="H871" t="s">
        <v>384</v>
      </c>
      <c r="I871" s="61" t="s">
        <v>2467</v>
      </c>
      <c r="J871" t="s">
        <v>446</v>
      </c>
    </row>
    <row r="872" spans="1:10">
      <c r="A872" t="s">
        <v>2614</v>
      </c>
      <c r="B872" s="282">
        <v>10</v>
      </c>
      <c r="C872">
        <f t="shared" si="108"/>
        <v>248</v>
      </c>
      <c r="D872" s="61" t="s">
        <v>2472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2614</v>
      </c>
      <c r="B873" s="282">
        <v>8</v>
      </c>
      <c r="C873">
        <f t="shared" si="108"/>
        <v>256</v>
      </c>
      <c r="D873" s="61" t="s">
        <v>2473</v>
      </c>
      <c r="E873" s="61" t="s">
        <v>2505</v>
      </c>
      <c r="F873" t="s">
        <v>475</v>
      </c>
      <c r="G873" s="61" t="s">
        <v>2474</v>
      </c>
      <c r="H873" t="s">
        <v>119</v>
      </c>
      <c r="J873" t="s">
        <v>2654</v>
      </c>
    </row>
    <row r="874" spans="1:10">
      <c r="A874" t="s">
        <v>2615</v>
      </c>
      <c r="B874" s="282">
        <v>68</v>
      </c>
      <c r="C874">
        <v>68</v>
      </c>
      <c r="D874" s="61" t="s">
        <v>2469</v>
      </c>
      <c r="E874" s="61" t="s">
        <v>2496</v>
      </c>
      <c r="F874" t="s">
        <v>250</v>
      </c>
      <c r="H874" t="s">
        <v>2654</v>
      </c>
      <c r="J874" t="s">
        <v>2654</v>
      </c>
    </row>
    <row r="875" spans="1:10">
      <c r="A875" t="s">
        <v>2615</v>
      </c>
      <c r="B875" s="282">
        <v>68</v>
      </c>
      <c r="C875">
        <f t="shared" ref="C875:C881" si="109">C874+B875</f>
        <v>136</v>
      </c>
      <c r="D875" s="61" t="s">
        <v>2469</v>
      </c>
      <c r="E875" s="61" t="s">
        <v>2467</v>
      </c>
      <c r="F875" t="s">
        <v>513</v>
      </c>
      <c r="G875" s="61" t="s">
        <v>2467</v>
      </c>
      <c r="H875" t="s">
        <v>557</v>
      </c>
      <c r="I875" s="61" t="s">
        <v>2467</v>
      </c>
      <c r="J875" t="s">
        <v>326</v>
      </c>
    </row>
    <row r="876" spans="1:10">
      <c r="A876" t="s">
        <v>2615</v>
      </c>
      <c r="B876" s="282">
        <v>34</v>
      </c>
      <c r="C876">
        <f t="shared" si="109"/>
        <v>170</v>
      </c>
      <c r="D876" s="61" t="s">
        <v>2470</v>
      </c>
      <c r="E876" s="61" t="s">
        <v>2496</v>
      </c>
      <c r="F876" t="s">
        <v>326</v>
      </c>
      <c r="H876" t="s">
        <v>2654</v>
      </c>
      <c r="J876" t="s">
        <v>2654</v>
      </c>
    </row>
    <row r="877" spans="1:10">
      <c r="A877" t="s">
        <v>2615</v>
      </c>
      <c r="B877" s="282">
        <v>34</v>
      </c>
      <c r="C877">
        <f t="shared" si="109"/>
        <v>204</v>
      </c>
      <c r="D877" s="61" t="s">
        <v>2470</v>
      </c>
      <c r="E877" s="61" t="s">
        <v>2467</v>
      </c>
      <c r="F877" t="s">
        <v>250</v>
      </c>
      <c r="G877" s="61" t="s">
        <v>2467</v>
      </c>
      <c r="H877" t="s">
        <v>384</v>
      </c>
      <c r="I877" s="61" t="s">
        <v>2467</v>
      </c>
      <c r="J877" t="s">
        <v>446</v>
      </c>
    </row>
    <row r="878" spans="1:10">
      <c r="A878" t="s">
        <v>2615</v>
      </c>
      <c r="B878" s="282">
        <v>17</v>
      </c>
      <c r="C878">
        <f t="shared" si="109"/>
        <v>221</v>
      </c>
      <c r="D878" s="61" t="s">
        <v>2471</v>
      </c>
      <c r="E878" s="61" t="s">
        <v>2496</v>
      </c>
      <c r="F878" t="s">
        <v>326</v>
      </c>
      <c r="H878" t="s">
        <v>2654</v>
      </c>
      <c r="J878" t="s">
        <v>2654</v>
      </c>
    </row>
    <row r="879" spans="1:10">
      <c r="A879" t="s">
        <v>2615</v>
      </c>
      <c r="B879" s="282">
        <v>17</v>
      </c>
      <c r="C879">
        <f t="shared" si="109"/>
        <v>238</v>
      </c>
      <c r="D879" s="61" t="s">
        <v>2471</v>
      </c>
      <c r="E879" s="61" t="s">
        <v>2505</v>
      </c>
      <c r="F879" t="s">
        <v>475</v>
      </c>
      <c r="G879" s="61" t="s">
        <v>2474</v>
      </c>
      <c r="H879" t="s">
        <v>119</v>
      </c>
      <c r="J879" t="s">
        <v>2654</v>
      </c>
    </row>
    <row r="880" spans="1:10">
      <c r="A880" t="s">
        <v>2615</v>
      </c>
      <c r="B880" s="282">
        <v>10</v>
      </c>
      <c r="C880">
        <f t="shared" si="109"/>
        <v>248</v>
      </c>
      <c r="D880" s="61" t="s">
        <v>2472</v>
      </c>
      <c r="E880" s="61" t="s">
        <v>2467</v>
      </c>
      <c r="F880" t="s">
        <v>446</v>
      </c>
      <c r="G880" s="61" t="s">
        <v>2467</v>
      </c>
      <c r="H880" t="s">
        <v>557</v>
      </c>
      <c r="J880" t="s">
        <v>2654</v>
      </c>
    </row>
    <row r="881" spans="1:10">
      <c r="A881" t="s">
        <v>2615</v>
      </c>
      <c r="B881" s="282">
        <v>8</v>
      </c>
      <c r="C881">
        <f t="shared" si="109"/>
        <v>256</v>
      </c>
      <c r="D881" s="61" t="s">
        <v>2473</v>
      </c>
      <c r="E881" s="61" t="s">
        <v>2505</v>
      </c>
      <c r="F881" t="s">
        <v>475</v>
      </c>
      <c r="G881" s="61" t="s">
        <v>2505</v>
      </c>
      <c r="H881" t="s">
        <v>304</v>
      </c>
      <c r="J881" t="s">
        <v>2654</v>
      </c>
    </row>
    <row r="882" spans="1:10">
      <c r="A882" t="s">
        <v>2616</v>
      </c>
      <c r="B882" s="282">
        <v>68</v>
      </c>
      <c r="C882">
        <v>68</v>
      </c>
      <c r="D882" s="61" t="s">
        <v>2469</v>
      </c>
      <c r="E882" s="61" t="s">
        <v>2467</v>
      </c>
      <c r="F882" t="s">
        <v>513</v>
      </c>
      <c r="G882" s="61" t="s">
        <v>2467</v>
      </c>
      <c r="H882" t="s">
        <v>557</v>
      </c>
      <c r="I882" s="61" t="s">
        <v>2467</v>
      </c>
      <c r="J882" t="s">
        <v>326</v>
      </c>
    </row>
    <row r="883" spans="1:10">
      <c r="A883" t="s">
        <v>2616</v>
      </c>
      <c r="B883" s="282">
        <v>68</v>
      </c>
      <c r="C883">
        <f t="shared" ref="C883:C889" si="110">C882+B883</f>
        <v>136</v>
      </c>
      <c r="D883" s="61" t="s">
        <v>2469</v>
      </c>
      <c r="E883" s="61" t="s">
        <v>2467</v>
      </c>
      <c r="F883" t="s">
        <v>250</v>
      </c>
      <c r="G883" s="61" t="s">
        <v>2467</v>
      </c>
      <c r="H883" t="s">
        <v>384</v>
      </c>
      <c r="I883" s="61" t="s">
        <v>2467</v>
      </c>
      <c r="J883" t="s">
        <v>446</v>
      </c>
    </row>
    <row r="884" spans="1:10">
      <c r="A884" t="s">
        <v>2616</v>
      </c>
      <c r="B884" s="282">
        <v>34</v>
      </c>
      <c r="C884">
        <f t="shared" si="110"/>
        <v>170</v>
      </c>
      <c r="D884" s="61" t="s">
        <v>2470</v>
      </c>
      <c r="E884" s="61" t="s">
        <v>2496</v>
      </c>
      <c r="F884" t="s">
        <v>250</v>
      </c>
      <c r="H884" t="s">
        <v>2654</v>
      </c>
      <c r="J884" t="s">
        <v>2654</v>
      </c>
    </row>
    <row r="885" spans="1:10">
      <c r="A885" t="s">
        <v>2616</v>
      </c>
      <c r="B885" s="282">
        <v>34</v>
      </c>
      <c r="C885">
        <f t="shared" si="110"/>
        <v>204</v>
      </c>
      <c r="D885" s="61" t="s">
        <v>2470</v>
      </c>
      <c r="E885" s="61" t="s">
        <v>2505</v>
      </c>
      <c r="F885" t="s">
        <v>475</v>
      </c>
      <c r="G885" s="61" t="s">
        <v>2474</v>
      </c>
      <c r="H885" t="s">
        <v>119</v>
      </c>
      <c r="J885" t="s">
        <v>2654</v>
      </c>
    </row>
    <row r="886" spans="1:10">
      <c r="A886" t="s">
        <v>2616</v>
      </c>
      <c r="B886" s="282">
        <v>17</v>
      </c>
      <c r="C886">
        <f t="shared" si="110"/>
        <v>221</v>
      </c>
      <c r="D886" s="61" t="s">
        <v>2471</v>
      </c>
      <c r="E886" s="61" t="s">
        <v>2496</v>
      </c>
      <c r="F886" t="s">
        <v>250</v>
      </c>
      <c r="H886" t="s">
        <v>2654</v>
      </c>
      <c r="J886" t="s">
        <v>2654</v>
      </c>
    </row>
    <row r="887" spans="1:10">
      <c r="A887" t="s">
        <v>2616</v>
      </c>
      <c r="B887" s="282">
        <v>17</v>
      </c>
      <c r="C887">
        <f t="shared" si="110"/>
        <v>238</v>
      </c>
      <c r="D887" s="61" t="s">
        <v>2471</v>
      </c>
      <c r="E887" s="61" t="s">
        <v>2474</v>
      </c>
      <c r="F887" t="s">
        <v>335</v>
      </c>
      <c r="G887" s="61" t="s">
        <v>2505</v>
      </c>
      <c r="H887" t="s">
        <v>435</v>
      </c>
      <c r="J887" t="s">
        <v>2654</v>
      </c>
    </row>
    <row r="888" spans="1:10">
      <c r="A888" t="s">
        <v>2616</v>
      </c>
      <c r="B888" s="282">
        <v>10</v>
      </c>
      <c r="C888">
        <f t="shared" si="110"/>
        <v>248</v>
      </c>
      <c r="D888" s="61" t="s">
        <v>2472</v>
      </c>
      <c r="E888" s="61" t="s">
        <v>2496</v>
      </c>
      <c r="F888" t="s">
        <v>326</v>
      </c>
      <c r="H888" t="s">
        <v>2654</v>
      </c>
      <c r="J888" t="s">
        <v>2654</v>
      </c>
    </row>
    <row r="889" spans="1:10">
      <c r="A889" t="s">
        <v>2616</v>
      </c>
      <c r="B889" s="282">
        <v>8</v>
      </c>
      <c r="C889">
        <f t="shared" si="110"/>
        <v>256</v>
      </c>
      <c r="D889" s="61" t="s">
        <v>2473</v>
      </c>
      <c r="E889" s="61" t="s">
        <v>2505</v>
      </c>
      <c r="F889" t="s">
        <v>475</v>
      </c>
      <c r="G889" s="61" t="s">
        <v>2505</v>
      </c>
      <c r="H889" t="s">
        <v>304</v>
      </c>
      <c r="J889" t="s">
        <v>2654</v>
      </c>
    </row>
    <row r="890" spans="1:10">
      <c r="A890" t="s">
        <v>2617</v>
      </c>
      <c r="B890" s="282">
        <v>68</v>
      </c>
      <c r="C890">
        <v>68</v>
      </c>
      <c r="D890" s="61" t="s">
        <v>2469</v>
      </c>
      <c r="E890" s="61" t="s">
        <v>2505</v>
      </c>
      <c r="F890" t="s">
        <v>475</v>
      </c>
      <c r="G890" s="61" t="s">
        <v>2474</v>
      </c>
      <c r="H890" t="s">
        <v>119</v>
      </c>
      <c r="J890" t="s">
        <v>2654</v>
      </c>
    </row>
    <row r="891" spans="1:10">
      <c r="A891" t="s">
        <v>2617</v>
      </c>
      <c r="B891" s="282">
        <v>68</v>
      </c>
      <c r="C891">
        <f t="shared" ref="C891:C897" si="111">C890+B891</f>
        <v>136</v>
      </c>
      <c r="D891" s="61" t="s">
        <v>2469</v>
      </c>
      <c r="E891" s="61" t="s">
        <v>2474</v>
      </c>
      <c r="F891" t="s">
        <v>335</v>
      </c>
      <c r="G891" s="61" t="s">
        <v>2505</v>
      </c>
      <c r="H891" t="s">
        <v>435</v>
      </c>
      <c r="J891" t="s">
        <v>2654</v>
      </c>
    </row>
    <row r="892" spans="1:10">
      <c r="A892" t="s">
        <v>2617</v>
      </c>
      <c r="B892" s="282">
        <v>34</v>
      </c>
      <c r="C892">
        <f t="shared" si="111"/>
        <v>170</v>
      </c>
      <c r="D892" s="61" t="s">
        <v>2470</v>
      </c>
      <c r="E892" s="61" t="s">
        <v>2467</v>
      </c>
      <c r="F892" t="s">
        <v>250</v>
      </c>
      <c r="G892" s="61" t="s">
        <v>2467</v>
      </c>
      <c r="H892" t="s">
        <v>384</v>
      </c>
      <c r="I892" s="61" t="s">
        <v>2467</v>
      </c>
      <c r="J892" t="s">
        <v>446</v>
      </c>
    </row>
    <row r="893" spans="1:10">
      <c r="A893" t="s">
        <v>2617</v>
      </c>
      <c r="B893" s="282">
        <v>34</v>
      </c>
      <c r="C893">
        <f t="shared" si="111"/>
        <v>204</v>
      </c>
      <c r="D893" s="61" t="s">
        <v>2470</v>
      </c>
      <c r="E893" s="61" t="s">
        <v>2500</v>
      </c>
      <c r="F893" t="s">
        <v>151</v>
      </c>
      <c r="G893" s="61" t="s">
        <v>2474</v>
      </c>
      <c r="H893" t="s">
        <v>221</v>
      </c>
      <c r="I893" s="61" t="s">
        <v>2474</v>
      </c>
      <c r="J893" t="s">
        <v>335</v>
      </c>
    </row>
    <row r="894" spans="1:10">
      <c r="A894" t="s">
        <v>2617</v>
      </c>
      <c r="B894" s="282">
        <v>17</v>
      </c>
      <c r="C894">
        <f t="shared" si="111"/>
        <v>221</v>
      </c>
      <c r="D894" s="61" t="s">
        <v>2471</v>
      </c>
      <c r="E894" s="61" t="s">
        <v>2467</v>
      </c>
      <c r="F894" t="s">
        <v>250</v>
      </c>
      <c r="G894" s="61" t="s">
        <v>2467</v>
      </c>
      <c r="H894" t="s">
        <v>384</v>
      </c>
      <c r="I894" s="61" t="s">
        <v>2467</v>
      </c>
      <c r="J894" t="s">
        <v>446</v>
      </c>
    </row>
    <row r="895" spans="1:10">
      <c r="A895" t="s">
        <v>2617</v>
      </c>
      <c r="B895" s="282">
        <v>17</v>
      </c>
      <c r="C895">
        <f t="shared" si="111"/>
        <v>238</v>
      </c>
      <c r="D895" s="61" t="s">
        <v>2471</v>
      </c>
      <c r="E895" s="61" t="s">
        <v>2474</v>
      </c>
      <c r="F895" t="s">
        <v>119</v>
      </c>
      <c r="G895" s="61" t="s">
        <v>2500</v>
      </c>
      <c r="H895" t="s">
        <v>435</v>
      </c>
      <c r="I895" s="61" t="s">
        <v>2500</v>
      </c>
      <c r="J895" t="s">
        <v>397</v>
      </c>
    </row>
    <row r="896" spans="1:10">
      <c r="A896" t="s">
        <v>2617</v>
      </c>
      <c r="B896" s="282">
        <v>10</v>
      </c>
      <c r="C896">
        <f t="shared" si="111"/>
        <v>248</v>
      </c>
      <c r="D896" s="61" t="s">
        <v>2472</v>
      </c>
      <c r="E896" s="61" t="s">
        <v>2467</v>
      </c>
      <c r="F896" t="s">
        <v>513</v>
      </c>
      <c r="G896" s="61" t="s">
        <v>2467</v>
      </c>
      <c r="H896" t="s">
        <v>557</v>
      </c>
      <c r="I896" s="61" t="s">
        <v>2467</v>
      </c>
      <c r="J896" t="s">
        <v>326</v>
      </c>
    </row>
    <row r="897" spans="1:10">
      <c r="A897" t="s">
        <v>2617</v>
      </c>
      <c r="B897" s="282">
        <v>8</v>
      </c>
      <c r="C897">
        <f t="shared" si="111"/>
        <v>256</v>
      </c>
      <c r="D897" s="61" t="s">
        <v>2473</v>
      </c>
      <c r="E897" s="61" t="s">
        <v>2500</v>
      </c>
      <c r="F897" t="s">
        <v>326</v>
      </c>
      <c r="G897" s="61" t="s">
        <v>2500</v>
      </c>
      <c r="H897" t="s">
        <v>304</v>
      </c>
      <c r="I897" s="61" t="s">
        <v>2500</v>
      </c>
      <c r="J897" t="s">
        <v>384</v>
      </c>
    </row>
    <row r="898" spans="1:10">
      <c r="A898" t="s">
        <v>2618</v>
      </c>
      <c r="B898" s="282">
        <v>68</v>
      </c>
      <c r="C898">
        <v>68</v>
      </c>
      <c r="D898" s="61" t="s">
        <v>2469</v>
      </c>
      <c r="E898" s="61" t="s">
        <v>2474</v>
      </c>
      <c r="F898" t="s">
        <v>335</v>
      </c>
      <c r="G898" s="61" t="s">
        <v>2505</v>
      </c>
      <c r="H898" t="s">
        <v>435</v>
      </c>
      <c r="J898" t="s">
        <v>2654</v>
      </c>
    </row>
    <row r="899" spans="1:10">
      <c r="A899" t="s">
        <v>2618</v>
      </c>
      <c r="B899" s="282">
        <v>68</v>
      </c>
      <c r="C899">
        <f t="shared" ref="C899:C905" si="112">C898+B899</f>
        <v>136</v>
      </c>
      <c r="D899" s="61" t="s">
        <v>2469</v>
      </c>
      <c r="E899" s="61" t="s">
        <v>2500</v>
      </c>
      <c r="F899" t="s">
        <v>151</v>
      </c>
      <c r="G899" s="61" t="s">
        <v>2474</v>
      </c>
      <c r="H899" t="s">
        <v>221</v>
      </c>
      <c r="I899" s="61" t="s">
        <v>2474</v>
      </c>
      <c r="J899" t="s">
        <v>335</v>
      </c>
    </row>
    <row r="900" spans="1:10">
      <c r="A900" t="s">
        <v>2618</v>
      </c>
      <c r="B900" s="282">
        <v>34</v>
      </c>
      <c r="C900">
        <f t="shared" si="112"/>
        <v>170</v>
      </c>
      <c r="D900" s="61" t="s">
        <v>2470</v>
      </c>
      <c r="E900" s="61" t="s">
        <v>2505</v>
      </c>
      <c r="F900" t="s">
        <v>475</v>
      </c>
      <c r="G900" s="61" t="s">
        <v>2474</v>
      </c>
      <c r="H900" t="s">
        <v>119</v>
      </c>
      <c r="J900" t="s">
        <v>2654</v>
      </c>
    </row>
    <row r="901" spans="1:10">
      <c r="A901" t="s">
        <v>2618</v>
      </c>
      <c r="B901" s="282">
        <v>34</v>
      </c>
      <c r="C901">
        <f t="shared" si="112"/>
        <v>204</v>
      </c>
      <c r="D901" s="61" t="s">
        <v>2470</v>
      </c>
      <c r="E901" s="61" t="s">
        <v>2505</v>
      </c>
      <c r="F901" t="s">
        <v>475</v>
      </c>
      <c r="G901" s="61" t="s">
        <v>2505</v>
      </c>
      <c r="H901" t="s">
        <v>304</v>
      </c>
      <c r="J901" t="s">
        <v>2654</v>
      </c>
    </row>
    <row r="902" spans="1:10">
      <c r="A902" t="s">
        <v>2618</v>
      </c>
      <c r="B902" s="282">
        <v>17</v>
      </c>
      <c r="C902">
        <f t="shared" si="112"/>
        <v>221</v>
      </c>
      <c r="D902" s="61" t="s">
        <v>2471</v>
      </c>
      <c r="E902" s="61" t="s">
        <v>2467</v>
      </c>
      <c r="F902" t="s">
        <v>250</v>
      </c>
      <c r="G902" s="61" t="s">
        <v>2467</v>
      </c>
      <c r="H902" t="s">
        <v>384</v>
      </c>
      <c r="I902" s="61" t="s">
        <v>2467</v>
      </c>
      <c r="J902" t="s">
        <v>446</v>
      </c>
    </row>
    <row r="903" spans="1:10">
      <c r="A903" t="s">
        <v>2618</v>
      </c>
      <c r="B903" s="282">
        <v>17</v>
      </c>
      <c r="C903">
        <f t="shared" si="112"/>
        <v>238</v>
      </c>
      <c r="D903" s="61" t="s">
        <v>2471</v>
      </c>
      <c r="E903" s="61" t="s">
        <v>2474</v>
      </c>
      <c r="F903" t="s">
        <v>119</v>
      </c>
      <c r="G903" s="61" t="s">
        <v>2500</v>
      </c>
      <c r="H903" t="s">
        <v>435</v>
      </c>
      <c r="I903" s="61" t="s">
        <v>2500</v>
      </c>
      <c r="J903" t="s">
        <v>397</v>
      </c>
    </row>
    <row r="904" spans="1:10">
      <c r="A904" t="s">
        <v>2618</v>
      </c>
      <c r="B904" s="282">
        <v>10</v>
      </c>
      <c r="C904">
        <f t="shared" si="112"/>
        <v>248</v>
      </c>
      <c r="D904" s="61" t="s">
        <v>2472</v>
      </c>
      <c r="E904" s="61" t="s">
        <v>2467</v>
      </c>
      <c r="F904" t="s">
        <v>250</v>
      </c>
      <c r="G904" s="61" t="s">
        <v>2467</v>
      </c>
      <c r="H904" t="s">
        <v>384</v>
      </c>
      <c r="I904" s="61" t="s">
        <v>2467</v>
      </c>
      <c r="J904" t="s">
        <v>446</v>
      </c>
    </row>
    <row r="905" spans="1:10">
      <c r="A905" t="s">
        <v>2618</v>
      </c>
      <c r="B905" s="282">
        <v>8</v>
      </c>
      <c r="C905">
        <f t="shared" si="112"/>
        <v>256</v>
      </c>
      <c r="D905" s="61" t="s">
        <v>2473</v>
      </c>
      <c r="E905" s="61" t="s">
        <v>2500</v>
      </c>
      <c r="F905" t="s">
        <v>326</v>
      </c>
      <c r="G905" s="61" t="s">
        <v>2500</v>
      </c>
      <c r="H905" t="s">
        <v>304</v>
      </c>
      <c r="I905" s="61" t="s">
        <v>2500</v>
      </c>
      <c r="J905" t="s">
        <v>384</v>
      </c>
    </row>
    <row r="906" spans="1:10">
      <c r="A906" t="s">
        <v>2619</v>
      </c>
      <c r="B906" s="282">
        <v>68</v>
      </c>
      <c r="C906">
        <v>68</v>
      </c>
      <c r="D906" s="61" t="s">
        <v>2469</v>
      </c>
      <c r="E906" s="61" t="s">
        <v>2505</v>
      </c>
      <c r="F906" t="s">
        <v>475</v>
      </c>
      <c r="G906" s="61" t="s">
        <v>2505</v>
      </c>
      <c r="H906" t="s">
        <v>304</v>
      </c>
      <c r="J906" t="s">
        <v>2654</v>
      </c>
    </row>
    <row r="907" spans="1:10">
      <c r="A907" t="s">
        <v>2619</v>
      </c>
      <c r="B907" s="282">
        <v>68</v>
      </c>
      <c r="C907">
        <f t="shared" ref="C907:C913" si="113">C906+B907</f>
        <v>136</v>
      </c>
      <c r="D907" s="61" t="s">
        <v>2469</v>
      </c>
      <c r="E907" s="61" t="s">
        <v>2474</v>
      </c>
      <c r="F907" t="s">
        <v>119</v>
      </c>
      <c r="G907" s="61" t="s">
        <v>2500</v>
      </c>
      <c r="H907" t="s">
        <v>435</v>
      </c>
      <c r="I907" s="61" t="s">
        <v>2500</v>
      </c>
      <c r="J907" t="s">
        <v>397</v>
      </c>
    </row>
    <row r="908" spans="1:10">
      <c r="A908" t="s">
        <v>2619</v>
      </c>
      <c r="B908" s="282">
        <v>34</v>
      </c>
      <c r="C908">
        <f t="shared" si="113"/>
        <v>170</v>
      </c>
      <c r="D908" s="61" t="s">
        <v>2470</v>
      </c>
      <c r="E908" s="61" t="s">
        <v>2500</v>
      </c>
      <c r="F908" t="s">
        <v>151</v>
      </c>
      <c r="G908" s="61" t="s">
        <v>2474</v>
      </c>
      <c r="H908" t="s">
        <v>221</v>
      </c>
      <c r="I908" s="61" t="s">
        <v>2474</v>
      </c>
      <c r="J908" t="s">
        <v>335</v>
      </c>
    </row>
    <row r="909" spans="1:10">
      <c r="A909" t="s">
        <v>2619</v>
      </c>
      <c r="B909" s="282">
        <v>34</v>
      </c>
      <c r="C909">
        <f t="shared" si="113"/>
        <v>204</v>
      </c>
      <c r="D909" s="61" t="s">
        <v>2470</v>
      </c>
      <c r="E909" s="61" t="s">
        <v>2500</v>
      </c>
      <c r="F909" t="s">
        <v>326</v>
      </c>
      <c r="G909" s="61" t="s">
        <v>2500</v>
      </c>
      <c r="H909" t="s">
        <v>304</v>
      </c>
      <c r="I909" s="61" t="s">
        <v>2500</v>
      </c>
      <c r="J909" t="s">
        <v>384</v>
      </c>
    </row>
    <row r="910" spans="1:10">
      <c r="A910" t="s">
        <v>2619</v>
      </c>
      <c r="B910" s="282">
        <v>17</v>
      </c>
      <c r="C910">
        <f t="shared" si="113"/>
        <v>221</v>
      </c>
      <c r="D910" s="61" t="s">
        <v>2471</v>
      </c>
      <c r="E910" s="61" t="s">
        <v>2474</v>
      </c>
      <c r="F910" t="s">
        <v>335</v>
      </c>
      <c r="G910" s="61" t="s">
        <v>2505</v>
      </c>
      <c r="H910" t="s">
        <v>435</v>
      </c>
      <c r="J910" t="s">
        <v>2654</v>
      </c>
    </row>
    <row r="911" spans="1:10">
      <c r="A911" t="s">
        <v>2619</v>
      </c>
      <c r="B911" s="282">
        <v>17</v>
      </c>
      <c r="C911">
        <f t="shared" si="113"/>
        <v>238</v>
      </c>
      <c r="D911" s="61" t="s">
        <v>2471</v>
      </c>
      <c r="E911" s="61" t="s">
        <v>2500</v>
      </c>
      <c r="F911" t="s">
        <v>326</v>
      </c>
      <c r="G911" s="61" t="s">
        <v>2500</v>
      </c>
      <c r="H911" t="s">
        <v>304</v>
      </c>
      <c r="I911" s="61" t="s">
        <v>2500</v>
      </c>
      <c r="J911" t="s">
        <v>384</v>
      </c>
    </row>
    <row r="912" spans="1:10">
      <c r="A912" t="s">
        <v>2619</v>
      </c>
      <c r="B912" s="282">
        <v>10</v>
      </c>
      <c r="C912">
        <f t="shared" si="113"/>
        <v>248</v>
      </c>
      <c r="D912" s="61" t="s">
        <v>2472</v>
      </c>
      <c r="E912" s="61" t="s">
        <v>2505</v>
      </c>
      <c r="F912" t="s">
        <v>475</v>
      </c>
      <c r="G912" s="61" t="s">
        <v>2474</v>
      </c>
      <c r="H912" t="s">
        <v>119</v>
      </c>
      <c r="J912" t="s">
        <v>2654</v>
      </c>
    </row>
    <row r="913" spans="1:10">
      <c r="A913" t="s">
        <v>2619</v>
      </c>
      <c r="B913" s="282">
        <v>8</v>
      </c>
      <c r="C913">
        <f t="shared" si="113"/>
        <v>256</v>
      </c>
      <c r="D913" s="61" t="s">
        <v>2473</v>
      </c>
      <c r="E913" s="61" t="s">
        <v>2500</v>
      </c>
      <c r="F913" t="s">
        <v>326</v>
      </c>
      <c r="G913" s="61" t="s">
        <v>2500</v>
      </c>
      <c r="H913" t="s">
        <v>304</v>
      </c>
      <c r="I913" s="61" t="s">
        <v>2500</v>
      </c>
      <c r="J913" t="s">
        <v>384</v>
      </c>
    </row>
    <row r="914" spans="1:10">
      <c r="A914" t="s">
        <v>2620</v>
      </c>
      <c r="B914" s="282">
        <v>68</v>
      </c>
      <c r="C914">
        <v>68</v>
      </c>
      <c r="D914" s="61" t="s">
        <v>2469</v>
      </c>
      <c r="E914" s="61" t="s">
        <v>2467</v>
      </c>
      <c r="F914" t="s">
        <v>525</v>
      </c>
      <c r="G914" s="61" t="s">
        <v>2467</v>
      </c>
      <c r="H914" t="s">
        <v>119</v>
      </c>
      <c r="J914" t="s">
        <v>2654</v>
      </c>
    </row>
    <row r="915" spans="1:10">
      <c r="A915" t="s">
        <v>2620</v>
      </c>
      <c r="B915" s="282">
        <v>68</v>
      </c>
      <c r="C915">
        <f t="shared" ref="C915:C921" si="114">C914+B915</f>
        <v>136</v>
      </c>
      <c r="D915" s="61" t="s">
        <v>2469</v>
      </c>
      <c r="E915" s="61" t="s">
        <v>2467</v>
      </c>
      <c r="F915" t="s">
        <v>446</v>
      </c>
      <c r="G915" s="61" t="s">
        <v>2467</v>
      </c>
      <c r="H915" t="s">
        <v>557</v>
      </c>
      <c r="J915" t="s">
        <v>2654</v>
      </c>
    </row>
    <row r="916" spans="1:10">
      <c r="A916" t="s">
        <v>2620</v>
      </c>
      <c r="B916" s="282">
        <v>34</v>
      </c>
      <c r="C916">
        <f t="shared" si="114"/>
        <v>170</v>
      </c>
      <c r="D916" s="61" t="s">
        <v>2470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2620</v>
      </c>
      <c r="B917" s="282">
        <v>34</v>
      </c>
      <c r="C917">
        <f t="shared" si="114"/>
        <v>204</v>
      </c>
      <c r="D917" s="61" t="s">
        <v>2470</v>
      </c>
      <c r="E917" s="61" t="s">
        <v>2496</v>
      </c>
      <c r="F917" t="s">
        <v>326</v>
      </c>
      <c r="H917" t="s">
        <v>2654</v>
      </c>
      <c r="J917" t="s">
        <v>2654</v>
      </c>
    </row>
    <row r="918" spans="1:10">
      <c r="A918" t="s">
        <v>2620</v>
      </c>
      <c r="B918" s="282">
        <v>17</v>
      </c>
      <c r="C918">
        <f t="shared" si="114"/>
        <v>221</v>
      </c>
      <c r="D918" s="61" t="s">
        <v>2471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2620</v>
      </c>
      <c r="B919" s="282">
        <v>17</v>
      </c>
      <c r="C919">
        <f t="shared" si="114"/>
        <v>238</v>
      </c>
      <c r="D919" s="61" t="s">
        <v>2471</v>
      </c>
      <c r="E919" s="61" t="s">
        <v>2467</v>
      </c>
      <c r="F919" t="s">
        <v>513</v>
      </c>
      <c r="G919" s="61" t="s">
        <v>2467</v>
      </c>
      <c r="H919" t="s">
        <v>557</v>
      </c>
      <c r="I919" s="61" t="s">
        <v>2467</v>
      </c>
      <c r="J919" t="s">
        <v>326</v>
      </c>
    </row>
    <row r="920" spans="1:10">
      <c r="A920" t="s">
        <v>2620</v>
      </c>
      <c r="B920" s="282">
        <v>10</v>
      </c>
      <c r="C920">
        <f t="shared" si="114"/>
        <v>248</v>
      </c>
      <c r="D920" s="61" t="s">
        <v>2472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2620</v>
      </c>
      <c r="B921" s="282">
        <v>8</v>
      </c>
      <c r="C921">
        <f t="shared" si="114"/>
        <v>256</v>
      </c>
      <c r="D921" s="61" t="s">
        <v>2473</v>
      </c>
      <c r="E921" s="61" t="s">
        <v>2467</v>
      </c>
      <c r="F921" t="s">
        <v>250</v>
      </c>
      <c r="G921" s="61" t="s">
        <v>2467</v>
      </c>
      <c r="H921" t="s">
        <v>384</v>
      </c>
      <c r="I921" s="61" t="s">
        <v>2467</v>
      </c>
      <c r="J921" t="s">
        <v>446</v>
      </c>
    </row>
    <row r="922" spans="1:10">
      <c r="A922" t="s">
        <v>2621</v>
      </c>
      <c r="B922" s="282">
        <v>68</v>
      </c>
      <c r="C922">
        <v>68</v>
      </c>
      <c r="D922" s="61" t="s">
        <v>2469</v>
      </c>
      <c r="E922" s="61" t="s">
        <v>2505</v>
      </c>
      <c r="F922" t="s">
        <v>359</v>
      </c>
      <c r="G922" s="61" t="s">
        <v>2505</v>
      </c>
      <c r="H922" t="s">
        <v>170</v>
      </c>
      <c r="J922" t="s">
        <v>2654</v>
      </c>
    </row>
    <row r="923" spans="1:10">
      <c r="A923" t="s">
        <v>2621</v>
      </c>
      <c r="B923" s="282">
        <v>68</v>
      </c>
      <c r="C923">
        <f t="shared" ref="C923:C929" si="115">C922+B923</f>
        <v>136</v>
      </c>
      <c r="D923" s="61" t="s">
        <v>2469</v>
      </c>
      <c r="E923" s="61" t="s">
        <v>2500</v>
      </c>
      <c r="F923" t="s">
        <v>372</v>
      </c>
      <c r="G923" s="61" t="s">
        <v>2500</v>
      </c>
      <c r="H923" t="s">
        <v>43</v>
      </c>
      <c r="I923" s="61" t="s">
        <v>2474</v>
      </c>
      <c r="J923" t="s">
        <v>337</v>
      </c>
    </row>
    <row r="924" spans="1:10">
      <c r="A924" t="s">
        <v>2621</v>
      </c>
      <c r="B924" s="282">
        <v>34</v>
      </c>
      <c r="C924">
        <f t="shared" si="115"/>
        <v>170</v>
      </c>
      <c r="D924" s="61" t="s">
        <v>2470</v>
      </c>
      <c r="E924" s="61" t="s">
        <v>2505</v>
      </c>
      <c r="F924" t="s">
        <v>337</v>
      </c>
      <c r="G924" s="61" t="s">
        <v>2505</v>
      </c>
      <c r="H924" t="s">
        <v>410</v>
      </c>
      <c r="J924" t="s">
        <v>2654</v>
      </c>
    </row>
    <row r="925" spans="1:10">
      <c r="A925" t="s">
        <v>2621</v>
      </c>
      <c r="B925" s="282">
        <v>34</v>
      </c>
      <c r="C925">
        <f t="shared" si="115"/>
        <v>204</v>
      </c>
      <c r="D925" s="61" t="s">
        <v>2470</v>
      </c>
      <c r="E925" s="61" t="s">
        <v>2500</v>
      </c>
      <c r="F925" t="s">
        <v>448</v>
      </c>
      <c r="G925" s="61" t="s">
        <v>2474</v>
      </c>
      <c r="H925" t="s">
        <v>630</v>
      </c>
      <c r="I925" s="61" t="s">
        <v>2500</v>
      </c>
      <c r="J925" t="s">
        <v>410</v>
      </c>
    </row>
    <row r="926" spans="1:10">
      <c r="A926" t="s">
        <v>2621</v>
      </c>
      <c r="B926" s="282">
        <v>17</v>
      </c>
      <c r="C926">
        <f t="shared" si="115"/>
        <v>221</v>
      </c>
      <c r="D926" s="61" t="s">
        <v>2471</v>
      </c>
      <c r="E926" s="61" t="s">
        <v>2505</v>
      </c>
      <c r="F926" t="s">
        <v>337</v>
      </c>
      <c r="G926" s="61" t="s">
        <v>2505</v>
      </c>
      <c r="H926" t="s">
        <v>410</v>
      </c>
      <c r="J926" t="s">
        <v>2654</v>
      </c>
    </row>
    <row r="927" spans="1:10">
      <c r="A927" t="s">
        <v>2621</v>
      </c>
      <c r="B927" s="282">
        <v>17</v>
      </c>
      <c r="C927">
        <f t="shared" si="115"/>
        <v>238</v>
      </c>
      <c r="D927" s="61" t="s">
        <v>2471</v>
      </c>
      <c r="E927" s="61" t="s">
        <v>2500</v>
      </c>
      <c r="F927" t="s">
        <v>448</v>
      </c>
      <c r="G927" s="61" t="s">
        <v>2474</v>
      </c>
      <c r="H927" t="s">
        <v>630</v>
      </c>
      <c r="I927" s="61" t="s">
        <v>2500</v>
      </c>
      <c r="J927" t="s">
        <v>410</v>
      </c>
    </row>
    <row r="928" spans="1:10">
      <c r="A928" t="s">
        <v>2621</v>
      </c>
      <c r="B928" s="282">
        <v>10</v>
      </c>
      <c r="C928">
        <f t="shared" si="115"/>
        <v>248</v>
      </c>
      <c r="D928" s="61" t="s">
        <v>2472</v>
      </c>
      <c r="E928" s="61" t="s">
        <v>2500</v>
      </c>
      <c r="F928" t="s">
        <v>630</v>
      </c>
      <c r="G928" s="61" t="s">
        <v>2474</v>
      </c>
      <c r="H928" t="s">
        <v>662</v>
      </c>
      <c r="I928" s="61" t="s">
        <v>2474</v>
      </c>
      <c r="J928" t="s">
        <v>2652</v>
      </c>
    </row>
    <row r="929" spans="1:10">
      <c r="A929" t="s">
        <v>2621</v>
      </c>
      <c r="B929" s="282">
        <v>8</v>
      </c>
      <c r="C929">
        <f t="shared" si="115"/>
        <v>256</v>
      </c>
      <c r="D929" s="61" t="s">
        <v>2473</v>
      </c>
      <c r="E929" s="61" t="s">
        <v>2500</v>
      </c>
      <c r="F929" t="s">
        <v>280</v>
      </c>
      <c r="G929" s="61" t="s">
        <v>2500</v>
      </c>
      <c r="H929" t="s">
        <v>170</v>
      </c>
      <c r="I929" s="61" t="s">
        <v>2500</v>
      </c>
      <c r="J929" t="s">
        <v>448</v>
      </c>
    </row>
    <row r="930" spans="1:10">
      <c r="A930" t="s">
        <v>2622</v>
      </c>
      <c r="B930" s="282">
        <v>68</v>
      </c>
      <c r="C930">
        <v>68</v>
      </c>
      <c r="D930" s="61" t="s">
        <v>2469</v>
      </c>
      <c r="E930" s="61" t="s">
        <v>2500</v>
      </c>
      <c r="F930" t="s">
        <v>372</v>
      </c>
      <c r="G930" s="61" t="s">
        <v>2500</v>
      </c>
      <c r="H930" t="s">
        <v>43</v>
      </c>
      <c r="I930" s="61" t="s">
        <v>2474</v>
      </c>
      <c r="J930" t="s">
        <v>337</v>
      </c>
    </row>
    <row r="931" spans="1:10">
      <c r="A931" t="s">
        <v>2622</v>
      </c>
      <c r="B931" s="282">
        <v>68</v>
      </c>
      <c r="C931">
        <f t="shared" ref="C931:C937" si="116">C930+B931</f>
        <v>136</v>
      </c>
      <c r="D931" s="61" t="s">
        <v>2469</v>
      </c>
      <c r="E931" s="61" t="s">
        <v>2500</v>
      </c>
      <c r="F931" t="s">
        <v>448</v>
      </c>
      <c r="G931" s="61" t="s">
        <v>2474</v>
      </c>
      <c r="H931" t="s">
        <v>630</v>
      </c>
      <c r="I931" s="61" t="s">
        <v>2500</v>
      </c>
      <c r="J931" t="s">
        <v>410</v>
      </c>
    </row>
    <row r="932" spans="1:10">
      <c r="A932" t="s">
        <v>2622</v>
      </c>
      <c r="B932" s="282">
        <v>34</v>
      </c>
      <c r="C932">
        <f t="shared" si="116"/>
        <v>170</v>
      </c>
      <c r="D932" s="61" t="s">
        <v>2470</v>
      </c>
      <c r="E932" s="61" t="s">
        <v>2500</v>
      </c>
      <c r="F932" t="s">
        <v>372</v>
      </c>
      <c r="G932" s="61" t="s">
        <v>2500</v>
      </c>
      <c r="H932" t="s">
        <v>43</v>
      </c>
      <c r="I932" s="61" t="s">
        <v>2474</v>
      </c>
      <c r="J932" t="s">
        <v>337</v>
      </c>
    </row>
    <row r="933" spans="1:10">
      <c r="A933" t="s">
        <v>2622</v>
      </c>
      <c r="B933" s="282">
        <v>34</v>
      </c>
      <c r="C933">
        <f t="shared" si="116"/>
        <v>204</v>
      </c>
      <c r="D933" s="61" t="s">
        <v>2470</v>
      </c>
      <c r="E933" s="61" t="s">
        <v>2500</v>
      </c>
      <c r="F933" t="s">
        <v>280</v>
      </c>
      <c r="G933" s="61" t="s">
        <v>2500</v>
      </c>
      <c r="H933" t="s">
        <v>170</v>
      </c>
      <c r="I933" s="61" t="s">
        <v>2500</v>
      </c>
      <c r="J933" t="s">
        <v>448</v>
      </c>
    </row>
    <row r="934" spans="1:10">
      <c r="A934" t="s">
        <v>2622</v>
      </c>
      <c r="B934" s="282">
        <v>17</v>
      </c>
      <c r="C934">
        <f t="shared" si="116"/>
        <v>221</v>
      </c>
      <c r="D934" s="61" t="s">
        <v>2471</v>
      </c>
      <c r="E934" s="61" t="s">
        <v>2505</v>
      </c>
      <c r="F934" t="s">
        <v>359</v>
      </c>
      <c r="G934" s="61" t="s">
        <v>2505</v>
      </c>
      <c r="H934" t="s">
        <v>170</v>
      </c>
      <c r="J934" t="s">
        <v>2654</v>
      </c>
    </row>
    <row r="935" spans="1:10">
      <c r="A935" t="s">
        <v>2622</v>
      </c>
      <c r="B935" s="282">
        <v>17</v>
      </c>
      <c r="C935">
        <f t="shared" si="116"/>
        <v>238</v>
      </c>
      <c r="D935" s="61" t="s">
        <v>2471</v>
      </c>
      <c r="E935" s="61" t="s">
        <v>2500</v>
      </c>
      <c r="F935" t="s">
        <v>280</v>
      </c>
      <c r="G935" s="61" t="s">
        <v>2500</v>
      </c>
      <c r="H935" t="s">
        <v>170</v>
      </c>
      <c r="I935" s="61" t="s">
        <v>2500</v>
      </c>
      <c r="J935" t="s">
        <v>448</v>
      </c>
    </row>
    <row r="936" spans="1:10">
      <c r="A936" t="s">
        <v>2622</v>
      </c>
      <c r="B936" s="282">
        <v>10</v>
      </c>
      <c r="C936">
        <f t="shared" si="116"/>
        <v>248</v>
      </c>
      <c r="D936" s="61" t="s">
        <v>2472</v>
      </c>
      <c r="E936" s="61" t="s">
        <v>2505</v>
      </c>
      <c r="F936" t="s">
        <v>337</v>
      </c>
      <c r="G936" s="61" t="s">
        <v>2505</v>
      </c>
      <c r="H936" t="s">
        <v>410</v>
      </c>
      <c r="J936" t="s">
        <v>2654</v>
      </c>
    </row>
    <row r="937" spans="1:10">
      <c r="A937" t="s">
        <v>2622</v>
      </c>
      <c r="B937" s="282">
        <v>8</v>
      </c>
      <c r="C937">
        <f t="shared" si="116"/>
        <v>256</v>
      </c>
      <c r="D937" s="61" t="s">
        <v>2473</v>
      </c>
      <c r="E937" s="61" t="s">
        <v>2500</v>
      </c>
      <c r="F937" t="s">
        <v>43</v>
      </c>
      <c r="G937" s="61" t="s">
        <v>2500</v>
      </c>
      <c r="H937" t="s">
        <v>649</v>
      </c>
      <c r="I937" s="61" t="s">
        <v>2500</v>
      </c>
      <c r="J937" t="s">
        <v>280</v>
      </c>
    </row>
    <row r="938" spans="1:10">
      <c r="A938" t="s">
        <v>2623</v>
      </c>
      <c r="B938" s="282">
        <v>68</v>
      </c>
      <c r="C938">
        <v>68</v>
      </c>
      <c r="D938" s="61" t="s">
        <v>2469</v>
      </c>
      <c r="E938" s="61" t="s">
        <v>2500</v>
      </c>
      <c r="F938" t="s">
        <v>280</v>
      </c>
      <c r="G938" s="61" t="s">
        <v>2500</v>
      </c>
      <c r="H938" t="s">
        <v>170</v>
      </c>
      <c r="I938" s="61" t="s">
        <v>2500</v>
      </c>
      <c r="J938" t="s">
        <v>448</v>
      </c>
    </row>
    <row r="939" spans="1:10">
      <c r="A939" t="s">
        <v>2623</v>
      </c>
      <c r="B939" s="282">
        <v>68</v>
      </c>
      <c r="C939">
        <f t="shared" ref="C939:C945" si="117">C938+B939</f>
        <v>136</v>
      </c>
      <c r="D939" s="61" t="s">
        <v>2469</v>
      </c>
      <c r="E939" s="61" t="s">
        <v>2500</v>
      </c>
      <c r="F939" t="s">
        <v>43</v>
      </c>
      <c r="G939" s="61" t="s">
        <v>2500</v>
      </c>
      <c r="H939" t="s">
        <v>649</v>
      </c>
      <c r="I939" s="61" t="s">
        <v>2500</v>
      </c>
      <c r="J939" t="s">
        <v>280</v>
      </c>
    </row>
    <row r="940" spans="1:10">
      <c r="A940" t="s">
        <v>2623</v>
      </c>
      <c r="B940" s="282">
        <v>34</v>
      </c>
      <c r="C940">
        <f t="shared" si="117"/>
        <v>170</v>
      </c>
      <c r="D940" s="61" t="s">
        <v>2470</v>
      </c>
      <c r="E940" s="61" t="s">
        <v>2500</v>
      </c>
      <c r="F940" t="s">
        <v>448</v>
      </c>
      <c r="G940" s="61" t="s">
        <v>2474</v>
      </c>
      <c r="H940" t="s">
        <v>630</v>
      </c>
      <c r="I940" s="61" t="s">
        <v>2500</v>
      </c>
      <c r="J940" t="s">
        <v>410</v>
      </c>
    </row>
    <row r="941" spans="1:10">
      <c r="A941" t="s">
        <v>2623</v>
      </c>
      <c r="B941" s="282">
        <v>34</v>
      </c>
      <c r="C941">
        <f t="shared" si="117"/>
        <v>204</v>
      </c>
      <c r="D941" s="61" t="s">
        <v>2470</v>
      </c>
      <c r="E941" s="61" t="s">
        <v>2500</v>
      </c>
      <c r="F941" t="s">
        <v>43</v>
      </c>
      <c r="G941" s="61" t="s">
        <v>2500</v>
      </c>
      <c r="H941" t="s">
        <v>649</v>
      </c>
      <c r="I941" s="61" t="s">
        <v>2500</v>
      </c>
      <c r="J941" t="s">
        <v>280</v>
      </c>
    </row>
    <row r="942" spans="1:10">
      <c r="A942" t="s">
        <v>2623</v>
      </c>
      <c r="B942" s="282">
        <v>17</v>
      </c>
      <c r="C942">
        <f t="shared" si="117"/>
        <v>221</v>
      </c>
      <c r="D942" s="61" t="s">
        <v>2471</v>
      </c>
      <c r="E942" s="61" t="s">
        <v>2505</v>
      </c>
      <c r="F942" t="s">
        <v>359</v>
      </c>
      <c r="G942" s="61" t="s">
        <v>2505</v>
      </c>
      <c r="H942" t="s">
        <v>170</v>
      </c>
      <c r="J942" t="s">
        <v>2654</v>
      </c>
    </row>
    <row r="943" spans="1:10">
      <c r="A943" t="s">
        <v>2623</v>
      </c>
      <c r="B943" s="282">
        <v>17</v>
      </c>
      <c r="C943">
        <f t="shared" si="117"/>
        <v>238</v>
      </c>
      <c r="D943" s="61" t="s">
        <v>2471</v>
      </c>
      <c r="E943" s="61" t="s">
        <v>2500</v>
      </c>
      <c r="F943" t="s">
        <v>43</v>
      </c>
      <c r="G943" s="61" t="s">
        <v>2500</v>
      </c>
      <c r="H943" t="s">
        <v>649</v>
      </c>
      <c r="I943" s="61" t="s">
        <v>2500</v>
      </c>
      <c r="J943" t="s">
        <v>280</v>
      </c>
    </row>
    <row r="944" spans="1:10">
      <c r="A944" t="s">
        <v>2623</v>
      </c>
      <c r="B944" s="282">
        <v>10</v>
      </c>
      <c r="C944">
        <f t="shared" si="117"/>
        <v>248</v>
      </c>
      <c r="D944" s="61" t="s">
        <v>2472</v>
      </c>
      <c r="E944" s="61" t="s">
        <v>2505</v>
      </c>
      <c r="F944" t="s">
        <v>337</v>
      </c>
      <c r="G944" s="61" t="s">
        <v>2505</v>
      </c>
      <c r="H944" t="s">
        <v>410</v>
      </c>
      <c r="J944" t="s">
        <v>2654</v>
      </c>
    </row>
    <row r="945" spans="1:10">
      <c r="A945" t="s">
        <v>2623</v>
      </c>
      <c r="B945" s="282">
        <v>8</v>
      </c>
      <c r="C945">
        <f t="shared" si="117"/>
        <v>256</v>
      </c>
      <c r="D945" s="61" t="s">
        <v>2473</v>
      </c>
      <c r="E945" s="61" t="s">
        <v>2500</v>
      </c>
      <c r="F945" t="s">
        <v>43</v>
      </c>
      <c r="G945" s="61" t="s">
        <v>2500</v>
      </c>
      <c r="H945" t="s">
        <v>649</v>
      </c>
      <c r="I945" s="61" t="s">
        <v>2500</v>
      </c>
      <c r="J945" t="s">
        <v>280</v>
      </c>
    </row>
    <row r="946" spans="1:10">
      <c r="A946" t="s">
        <v>2624</v>
      </c>
      <c r="B946" s="282">
        <v>68</v>
      </c>
      <c r="C946">
        <v>68</v>
      </c>
      <c r="D946" s="61" t="s">
        <v>2469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2624</v>
      </c>
      <c r="B947" s="282">
        <v>68</v>
      </c>
      <c r="C947">
        <f t="shared" ref="C947:C953" si="118">C946+B947</f>
        <v>136</v>
      </c>
      <c r="D947" s="61" t="s">
        <v>2469</v>
      </c>
      <c r="E947" s="61" t="s">
        <v>2467</v>
      </c>
      <c r="F947" t="s">
        <v>489</v>
      </c>
      <c r="G947" s="61" t="s">
        <v>2467</v>
      </c>
      <c r="H947" t="s">
        <v>662</v>
      </c>
      <c r="J947" t="s">
        <v>2654</v>
      </c>
    </row>
    <row r="948" spans="1:10">
      <c r="A948" t="s">
        <v>2624</v>
      </c>
      <c r="B948" s="282">
        <v>34</v>
      </c>
      <c r="C948">
        <f t="shared" si="118"/>
        <v>170</v>
      </c>
      <c r="D948" s="61" t="s">
        <v>2470</v>
      </c>
      <c r="E948" s="61" t="s">
        <v>2487</v>
      </c>
      <c r="F948" t="s">
        <v>649</v>
      </c>
      <c r="H948" t="s">
        <v>2654</v>
      </c>
      <c r="J948" t="s">
        <v>2654</v>
      </c>
    </row>
    <row r="949" spans="1:10">
      <c r="A949" t="s">
        <v>2624</v>
      </c>
      <c r="B949" s="282">
        <v>34</v>
      </c>
      <c r="C949">
        <f t="shared" si="118"/>
        <v>204</v>
      </c>
      <c r="D949" s="61" t="s">
        <v>2470</v>
      </c>
      <c r="E949" s="61" t="s">
        <v>2467</v>
      </c>
      <c r="F949" t="s">
        <v>489</v>
      </c>
      <c r="G949" s="61" t="s">
        <v>2467</v>
      </c>
      <c r="H949" t="s">
        <v>662</v>
      </c>
      <c r="J949" t="s">
        <v>2654</v>
      </c>
    </row>
    <row r="950" spans="1:10">
      <c r="A950" t="s">
        <v>2624</v>
      </c>
      <c r="B950" s="282">
        <v>17</v>
      </c>
      <c r="C950">
        <f t="shared" si="118"/>
        <v>221</v>
      </c>
      <c r="D950" s="61" t="s">
        <v>2471</v>
      </c>
      <c r="E950" s="61" t="s">
        <v>9</v>
      </c>
      <c r="F950" t="s">
        <v>280</v>
      </c>
      <c r="H950" t="s">
        <v>2654</v>
      </c>
      <c r="J950" t="s">
        <v>2654</v>
      </c>
    </row>
    <row r="951" spans="1:10">
      <c r="A951" t="s">
        <v>2624</v>
      </c>
      <c r="B951" s="282">
        <v>17</v>
      </c>
      <c r="C951">
        <f t="shared" si="118"/>
        <v>238</v>
      </c>
      <c r="D951" s="61" t="s">
        <v>2471</v>
      </c>
      <c r="E951" s="61" t="s">
        <v>2467</v>
      </c>
      <c r="F951" t="s">
        <v>489</v>
      </c>
      <c r="G951" s="61" t="s">
        <v>2467</v>
      </c>
      <c r="H951" t="s">
        <v>662</v>
      </c>
      <c r="J951" t="s">
        <v>2654</v>
      </c>
    </row>
    <row r="952" spans="1:10">
      <c r="A952" t="s">
        <v>2624</v>
      </c>
      <c r="B952" s="282">
        <v>10</v>
      </c>
      <c r="C952">
        <f t="shared" si="118"/>
        <v>248</v>
      </c>
      <c r="D952" s="61" t="s">
        <v>2472</v>
      </c>
      <c r="E952" s="61" t="s">
        <v>9</v>
      </c>
      <c r="F952" t="s">
        <v>280</v>
      </c>
      <c r="H952" t="s">
        <v>2654</v>
      </c>
      <c r="J952" t="s">
        <v>2654</v>
      </c>
    </row>
    <row r="953" spans="1:10">
      <c r="A953" t="s">
        <v>2624</v>
      </c>
      <c r="B953" s="282">
        <v>8</v>
      </c>
      <c r="C953">
        <f t="shared" si="118"/>
        <v>256</v>
      </c>
      <c r="D953" s="61" t="s">
        <v>2473</v>
      </c>
      <c r="E953" s="61" t="s">
        <v>2467</v>
      </c>
      <c r="F953" t="s">
        <v>265</v>
      </c>
      <c r="G953" s="61" t="s">
        <v>2467</v>
      </c>
      <c r="H953" s="279" t="s">
        <v>372</v>
      </c>
      <c r="I953" s="61" t="s">
        <v>2467</v>
      </c>
      <c r="J953" s="279" t="s">
        <v>489</v>
      </c>
    </row>
    <row r="954" spans="1:10">
      <c r="A954" t="s">
        <v>2625</v>
      </c>
      <c r="B954" s="282">
        <v>68</v>
      </c>
      <c r="C954">
        <v>68</v>
      </c>
      <c r="D954" s="61" t="s">
        <v>2469</v>
      </c>
      <c r="E954" s="61" t="s">
        <v>2496</v>
      </c>
      <c r="F954" t="s">
        <v>337</v>
      </c>
      <c r="H954" t="s">
        <v>2654</v>
      </c>
      <c r="J954" t="s">
        <v>2654</v>
      </c>
    </row>
    <row r="955" spans="1:10">
      <c r="A955" t="s">
        <v>2625</v>
      </c>
      <c r="B955" s="282">
        <v>68</v>
      </c>
      <c r="C955">
        <f t="shared" ref="C955:C961" si="119">C954+B955</f>
        <v>136</v>
      </c>
      <c r="D955" s="61" t="s">
        <v>2469</v>
      </c>
      <c r="E955" s="61" t="s">
        <v>2496</v>
      </c>
      <c r="F955" t="s">
        <v>630</v>
      </c>
      <c r="H955" t="s">
        <v>2654</v>
      </c>
      <c r="J955" t="s">
        <v>2654</v>
      </c>
    </row>
    <row r="956" spans="1:10">
      <c r="A956" t="s">
        <v>2625</v>
      </c>
      <c r="B956" s="282">
        <v>34</v>
      </c>
      <c r="C956">
        <f t="shared" si="119"/>
        <v>170</v>
      </c>
      <c r="D956" s="61" t="s">
        <v>2470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2625</v>
      </c>
      <c r="B957" s="282">
        <v>34</v>
      </c>
      <c r="C957">
        <f t="shared" si="119"/>
        <v>204</v>
      </c>
      <c r="D957" s="61" t="s">
        <v>2470</v>
      </c>
      <c r="E957" s="61" t="s">
        <v>2467</v>
      </c>
      <c r="F957" t="s">
        <v>265</v>
      </c>
      <c r="G957" s="61" t="s">
        <v>2467</v>
      </c>
      <c r="H957" s="279" t="s">
        <v>372</v>
      </c>
      <c r="I957" s="61" t="s">
        <v>2467</v>
      </c>
      <c r="J957" s="279" t="s">
        <v>489</v>
      </c>
    </row>
    <row r="958" spans="1:10">
      <c r="A958" t="s">
        <v>2625</v>
      </c>
      <c r="B958" s="282">
        <v>17</v>
      </c>
      <c r="C958">
        <f t="shared" si="119"/>
        <v>221</v>
      </c>
      <c r="D958" s="61" t="s">
        <v>2471</v>
      </c>
      <c r="E958" s="61" t="s">
        <v>2487</v>
      </c>
      <c r="F958" t="s">
        <v>649</v>
      </c>
      <c r="H958" t="s">
        <v>2654</v>
      </c>
      <c r="J958" t="s">
        <v>2654</v>
      </c>
    </row>
    <row r="959" spans="1:10">
      <c r="A959" t="s">
        <v>2625</v>
      </c>
      <c r="B959" s="282">
        <v>17</v>
      </c>
      <c r="C959">
        <f t="shared" si="119"/>
        <v>238</v>
      </c>
      <c r="D959" s="61" t="s">
        <v>2471</v>
      </c>
      <c r="E959" s="61" t="s">
        <v>2467</v>
      </c>
      <c r="F959" t="s">
        <v>265</v>
      </c>
      <c r="G959" s="61" t="s">
        <v>2467</v>
      </c>
      <c r="H959" s="279" t="s">
        <v>372</v>
      </c>
      <c r="I959" s="61" t="s">
        <v>2467</v>
      </c>
      <c r="J959" s="279" t="s">
        <v>489</v>
      </c>
    </row>
    <row r="960" spans="1:10">
      <c r="A960" t="s">
        <v>2625</v>
      </c>
      <c r="B960" s="282">
        <v>10</v>
      </c>
      <c r="C960">
        <f t="shared" si="119"/>
        <v>248</v>
      </c>
      <c r="D960" s="61" t="s">
        <v>2472</v>
      </c>
      <c r="E960" s="61" t="s">
        <v>9</v>
      </c>
      <c r="F960" t="s">
        <v>280</v>
      </c>
      <c r="H960" t="s">
        <v>2654</v>
      </c>
      <c r="J960" t="s">
        <v>2654</v>
      </c>
    </row>
    <row r="961" spans="1:10">
      <c r="A961" t="s">
        <v>2625</v>
      </c>
      <c r="B961" s="282">
        <v>8</v>
      </c>
      <c r="C961">
        <f t="shared" si="119"/>
        <v>256</v>
      </c>
      <c r="D961" s="61" t="s">
        <v>2473</v>
      </c>
      <c r="E961" s="61" t="s">
        <v>2474</v>
      </c>
      <c r="F961" t="s">
        <v>662</v>
      </c>
      <c r="G961" s="61" t="s">
        <v>2505</v>
      </c>
      <c r="H961" t="s">
        <v>439</v>
      </c>
      <c r="I961" s="61" t="s">
        <v>260</v>
      </c>
      <c r="J961" t="s">
        <v>2654</v>
      </c>
    </row>
    <row r="962" spans="1:10">
      <c r="A962" t="s">
        <v>2626</v>
      </c>
      <c r="B962" s="282">
        <v>68</v>
      </c>
      <c r="C962">
        <v>68</v>
      </c>
      <c r="D962" s="61" t="s">
        <v>2469</v>
      </c>
      <c r="E962" s="61" t="s">
        <v>2496</v>
      </c>
      <c r="F962" t="s">
        <v>337</v>
      </c>
      <c r="H962" t="s">
        <v>2654</v>
      </c>
      <c r="J962" t="s">
        <v>2654</v>
      </c>
    </row>
    <row r="963" spans="1:10">
      <c r="A963" t="s">
        <v>2626</v>
      </c>
      <c r="B963" s="282">
        <v>68</v>
      </c>
      <c r="C963">
        <f t="shared" ref="C963:C969" si="120">C962+B963</f>
        <v>136</v>
      </c>
      <c r="D963" s="61" t="s">
        <v>2469</v>
      </c>
      <c r="E963" s="61" t="s">
        <v>2496</v>
      </c>
      <c r="F963" t="s">
        <v>630</v>
      </c>
      <c r="H963" t="s">
        <v>2654</v>
      </c>
      <c r="J963" t="s">
        <v>2654</v>
      </c>
    </row>
    <row r="964" spans="1:10">
      <c r="A964" t="s">
        <v>2626</v>
      </c>
      <c r="B964" s="282">
        <v>34</v>
      </c>
      <c r="C964">
        <f t="shared" si="120"/>
        <v>170</v>
      </c>
      <c r="D964" s="61" t="s">
        <v>2470</v>
      </c>
      <c r="E964" s="61" t="s">
        <v>2467</v>
      </c>
      <c r="F964" t="s">
        <v>489</v>
      </c>
      <c r="G964" s="61" t="s">
        <v>2467</v>
      </c>
      <c r="H964" t="s">
        <v>662</v>
      </c>
      <c r="J964" t="s">
        <v>2654</v>
      </c>
    </row>
    <row r="965" spans="1:10">
      <c r="A965" t="s">
        <v>2626</v>
      </c>
      <c r="B965" s="282">
        <v>34</v>
      </c>
      <c r="C965">
        <f t="shared" si="120"/>
        <v>204</v>
      </c>
      <c r="D965" s="61" t="s">
        <v>2470</v>
      </c>
      <c r="E965" s="61" t="s">
        <v>2467</v>
      </c>
      <c r="F965" t="s">
        <v>265</v>
      </c>
      <c r="G965" s="61" t="s">
        <v>2467</v>
      </c>
      <c r="H965" s="279" t="s">
        <v>372</v>
      </c>
      <c r="I965" s="61" t="s">
        <v>2467</v>
      </c>
      <c r="J965" s="279" t="s">
        <v>489</v>
      </c>
    </row>
    <row r="966" spans="1:10">
      <c r="A966" t="s">
        <v>2626</v>
      </c>
      <c r="B966" s="282">
        <v>17</v>
      </c>
      <c r="C966">
        <f t="shared" si="120"/>
        <v>221</v>
      </c>
      <c r="D966" s="61" t="s">
        <v>2471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2626</v>
      </c>
      <c r="B967" s="282">
        <v>17</v>
      </c>
      <c r="C967">
        <f t="shared" si="120"/>
        <v>238</v>
      </c>
      <c r="D967" s="61" t="s">
        <v>2471</v>
      </c>
      <c r="E967" s="61" t="s">
        <v>2474</v>
      </c>
      <c r="F967" t="s">
        <v>662</v>
      </c>
      <c r="G967" s="61" t="s">
        <v>2505</v>
      </c>
      <c r="H967" t="s">
        <v>265</v>
      </c>
      <c r="I967" s="61"/>
      <c r="J967" t="s">
        <v>2654</v>
      </c>
    </row>
    <row r="968" spans="1:10">
      <c r="A968" t="s">
        <v>2626</v>
      </c>
      <c r="B968" s="282">
        <v>10</v>
      </c>
      <c r="C968">
        <f t="shared" si="120"/>
        <v>248</v>
      </c>
      <c r="D968" s="61" t="s">
        <v>2472</v>
      </c>
      <c r="E968" s="61" t="s">
        <v>2487</v>
      </c>
      <c r="F968" t="s">
        <v>649</v>
      </c>
      <c r="H968" t="s">
        <v>2654</v>
      </c>
      <c r="J968" t="s">
        <v>2654</v>
      </c>
    </row>
    <row r="969" spans="1:10">
      <c r="A969" t="s">
        <v>2626</v>
      </c>
      <c r="B969" s="282">
        <v>8</v>
      </c>
      <c r="C969">
        <f t="shared" si="120"/>
        <v>256</v>
      </c>
      <c r="D969" s="61" t="s">
        <v>2473</v>
      </c>
      <c r="E969" s="61" t="s">
        <v>2474</v>
      </c>
      <c r="F969" t="s">
        <v>265</v>
      </c>
      <c r="G969" s="61" t="s">
        <v>2505</v>
      </c>
      <c r="H969" s="279" t="s">
        <v>372</v>
      </c>
      <c r="I969" s="61"/>
      <c r="J969" t="s">
        <v>2654</v>
      </c>
    </row>
    <row r="970" spans="1:10">
      <c r="A970" t="s">
        <v>2627</v>
      </c>
      <c r="B970" s="282">
        <v>68</v>
      </c>
      <c r="C970">
        <v>68</v>
      </c>
      <c r="D970" s="61" t="s">
        <v>2469</v>
      </c>
      <c r="E970" s="61" t="s">
        <v>2467</v>
      </c>
      <c r="F970" t="s">
        <v>265</v>
      </c>
      <c r="G970" s="61" t="s">
        <v>2467</v>
      </c>
      <c r="H970" s="279" t="s">
        <v>372</v>
      </c>
      <c r="I970" s="61" t="s">
        <v>2467</v>
      </c>
      <c r="J970" s="279" t="s">
        <v>489</v>
      </c>
    </row>
    <row r="971" spans="1:10">
      <c r="A971" t="s">
        <v>2627</v>
      </c>
      <c r="B971" s="282">
        <v>68</v>
      </c>
      <c r="C971">
        <f t="shared" ref="C971:C977" si="121">C970+B971</f>
        <v>136</v>
      </c>
      <c r="D971" s="61" t="s">
        <v>2469</v>
      </c>
      <c r="E971" s="61" t="s">
        <v>2467</v>
      </c>
      <c r="F971" t="s">
        <v>337</v>
      </c>
      <c r="G971" s="61" t="s">
        <v>2467</v>
      </c>
      <c r="H971" t="s">
        <v>410</v>
      </c>
      <c r="I971" s="61" t="s">
        <v>2467</v>
      </c>
      <c r="J971" t="s">
        <v>649</v>
      </c>
    </row>
    <row r="972" spans="1:10">
      <c r="A972" t="s">
        <v>2627</v>
      </c>
      <c r="B972" s="282">
        <v>34</v>
      </c>
      <c r="C972">
        <f t="shared" si="121"/>
        <v>170</v>
      </c>
      <c r="D972" s="61" t="s">
        <v>2470</v>
      </c>
      <c r="E972" s="61" t="s">
        <v>2496</v>
      </c>
      <c r="F972" t="s">
        <v>630</v>
      </c>
      <c r="H972" t="s">
        <v>2654</v>
      </c>
      <c r="J972" t="s">
        <v>2654</v>
      </c>
    </row>
    <row r="973" spans="1:10">
      <c r="A973" t="s">
        <v>2627</v>
      </c>
      <c r="B973" s="282">
        <v>34</v>
      </c>
      <c r="C973">
        <f t="shared" si="121"/>
        <v>204</v>
      </c>
      <c r="D973" s="61" t="s">
        <v>2470</v>
      </c>
      <c r="E973" s="61" t="s">
        <v>2474</v>
      </c>
      <c r="F973" t="s">
        <v>662</v>
      </c>
      <c r="G973" s="61" t="s">
        <v>2505</v>
      </c>
      <c r="H973" t="s">
        <v>265</v>
      </c>
      <c r="I973" s="61"/>
      <c r="J973" t="s">
        <v>2654</v>
      </c>
    </row>
    <row r="974" spans="1:10">
      <c r="A974" t="s">
        <v>2627</v>
      </c>
      <c r="B974" s="282">
        <v>17</v>
      </c>
      <c r="C974">
        <f t="shared" si="121"/>
        <v>221</v>
      </c>
      <c r="D974" s="61" t="s">
        <v>2471</v>
      </c>
      <c r="E974" s="61" t="s">
        <v>2496</v>
      </c>
      <c r="F974" t="s">
        <v>337</v>
      </c>
      <c r="H974" t="s">
        <v>2654</v>
      </c>
      <c r="J974" t="s">
        <v>2654</v>
      </c>
    </row>
    <row r="975" spans="1:10">
      <c r="A975" t="s">
        <v>2627</v>
      </c>
      <c r="B975" s="282">
        <v>17</v>
      </c>
      <c r="C975">
        <f t="shared" si="121"/>
        <v>238</v>
      </c>
      <c r="D975" s="61" t="s">
        <v>2471</v>
      </c>
      <c r="E975" s="61" t="s">
        <v>2474</v>
      </c>
      <c r="F975" t="s">
        <v>265</v>
      </c>
      <c r="G975" s="61" t="s">
        <v>2505</v>
      </c>
      <c r="H975" s="279" t="s">
        <v>372</v>
      </c>
      <c r="I975" s="61"/>
      <c r="J975" t="s">
        <v>2654</v>
      </c>
    </row>
    <row r="976" spans="1:10">
      <c r="A976" t="s">
        <v>2627</v>
      </c>
      <c r="B976" s="282">
        <v>10</v>
      </c>
      <c r="C976">
        <f t="shared" si="121"/>
        <v>248</v>
      </c>
      <c r="D976" s="61" t="s">
        <v>2472</v>
      </c>
      <c r="E976" s="61" t="s">
        <v>2487</v>
      </c>
      <c r="F976" t="s">
        <v>649</v>
      </c>
      <c r="H976" t="s">
        <v>2654</v>
      </c>
      <c r="J976" t="s">
        <v>2654</v>
      </c>
    </row>
    <row r="977" spans="1:10">
      <c r="A977" t="s">
        <v>2627</v>
      </c>
      <c r="B977" s="282">
        <v>8</v>
      </c>
      <c r="C977">
        <f t="shared" si="121"/>
        <v>256</v>
      </c>
      <c r="D977" s="61" t="s">
        <v>2473</v>
      </c>
      <c r="E977" s="61" t="s">
        <v>2474</v>
      </c>
      <c r="F977" t="s">
        <v>489</v>
      </c>
      <c r="G977" s="61" t="s">
        <v>2500</v>
      </c>
      <c r="H977" t="s">
        <v>359</v>
      </c>
      <c r="I977" s="61" t="s">
        <v>2474</v>
      </c>
      <c r="J977" t="s">
        <v>662</v>
      </c>
    </row>
    <row r="978" spans="1:10">
      <c r="A978" t="s">
        <v>2628</v>
      </c>
      <c r="B978" s="282">
        <v>68</v>
      </c>
      <c r="C978">
        <v>68</v>
      </c>
      <c r="D978" s="61" t="s">
        <v>2469</v>
      </c>
      <c r="E978" s="61" t="s">
        <v>2467</v>
      </c>
      <c r="F978" t="s">
        <v>337</v>
      </c>
      <c r="G978" s="61" t="s">
        <v>2467</v>
      </c>
      <c r="H978" t="s">
        <v>410</v>
      </c>
      <c r="I978" s="61" t="s">
        <v>2467</v>
      </c>
      <c r="J978" t="s">
        <v>649</v>
      </c>
    </row>
    <row r="979" spans="1:10">
      <c r="A979" t="s">
        <v>2628</v>
      </c>
      <c r="B979" s="282">
        <v>68</v>
      </c>
      <c r="C979">
        <f t="shared" ref="C979:C985" si="122">C978+B979</f>
        <v>136</v>
      </c>
      <c r="D979" s="61" t="s">
        <v>2469</v>
      </c>
      <c r="E979" s="61" t="s">
        <v>2474</v>
      </c>
      <c r="F979" t="s">
        <v>662</v>
      </c>
      <c r="G979" s="61" t="s">
        <v>2505</v>
      </c>
      <c r="H979" t="s">
        <v>439</v>
      </c>
      <c r="I979" s="61" t="s">
        <v>260</v>
      </c>
      <c r="J979" t="s">
        <v>2654</v>
      </c>
    </row>
    <row r="980" spans="1:10">
      <c r="A980" t="s">
        <v>2628</v>
      </c>
      <c r="B980" s="282">
        <v>34</v>
      </c>
      <c r="C980">
        <f t="shared" si="122"/>
        <v>170</v>
      </c>
      <c r="D980" s="61" t="s">
        <v>2470</v>
      </c>
      <c r="E980" s="61" t="s">
        <v>2467</v>
      </c>
      <c r="F980" t="s">
        <v>265</v>
      </c>
      <c r="G980" s="61" t="s">
        <v>2467</v>
      </c>
      <c r="H980" s="279" t="s">
        <v>372</v>
      </c>
      <c r="I980" s="61" t="s">
        <v>2467</v>
      </c>
      <c r="J980" s="279" t="s">
        <v>489</v>
      </c>
    </row>
    <row r="981" spans="1:10">
      <c r="A981" t="s">
        <v>2628</v>
      </c>
      <c r="B981" s="282">
        <v>34</v>
      </c>
      <c r="C981">
        <f t="shared" si="122"/>
        <v>204</v>
      </c>
      <c r="D981" s="61" t="s">
        <v>2470</v>
      </c>
      <c r="E981" s="61" t="s">
        <v>2474</v>
      </c>
      <c r="F981" t="s">
        <v>265</v>
      </c>
      <c r="G981" s="61" t="s">
        <v>2505</v>
      </c>
      <c r="H981" s="279" t="s">
        <v>372</v>
      </c>
      <c r="I981" s="61"/>
      <c r="J981" t="s">
        <v>2654</v>
      </c>
    </row>
    <row r="982" spans="1:10">
      <c r="A982" t="s">
        <v>2628</v>
      </c>
      <c r="B982" s="282">
        <v>17</v>
      </c>
      <c r="C982">
        <f t="shared" si="122"/>
        <v>221</v>
      </c>
      <c r="D982" s="61" t="s">
        <v>2471</v>
      </c>
      <c r="E982" s="61" t="s">
        <v>2496</v>
      </c>
      <c r="F982" t="s">
        <v>337</v>
      </c>
      <c r="H982" t="s">
        <v>2654</v>
      </c>
      <c r="J982" t="s">
        <v>2654</v>
      </c>
    </row>
    <row r="983" spans="1:10">
      <c r="A983" t="s">
        <v>2628</v>
      </c>
      <c r="B983" s="282">
        <v>17</v>
      </c>
      <c r="C983">
        <f t="shared" si="122"/>
        <v>238</v>
      </c>
      <c r="D983" s="61" t="s">
        <v>2471</v>
      </c>
      <c r="E983" s="61" t="s">
        <v>2474</v>
      </c>
      <c r="F983" t="s">
        <v>489</v>
      </c>
      <c r="G983" s="61" t="s">
        <v>2500</v>
      </c>
      <c r="H983" t="s">
        <v>359</v>
      </c>
      <c r="I983" s="61" t="s">
        <v>2474</v>
      </c>
      <c r="J983" t="s">
        <v>662</v>
      </c>
    </row>
    <row r="984" spans="1:10">
      <c r="A984" t="s">
        <v>2628</v>
      </c>
      <c r="B984" s="282">
        <v>10</v>
      </c>
      <c r="C984">
        <f t="shared" si="122"/>
        <v>248</v>
      </c>
      <c r="D984" s="61" t="s">
        <v>2472</v>
      </c>
      <c r="E984" s="61" t="s">
        <v>2496</v>
      </c>
      <c r="F984" t="s">
        <v>337</v>
      </c>
      <c r="H984" t="s">
        <v>2654</v>
      </c>
      <c r="J984" t="s">
        <v>2654</v>
      </c>
    </row>
    <row r="985" spans="1:10">
      <c r="A985" t="s">
        <v>2628</v>
      </c>
      <c r="B985" s="282">
        <v>8</v>
      </c>
      <c r="C985">
        <f t="shared" si="122"/>
        <v>256</v>
      </c>
      <c r="D985" s="61" t="s">
        <v>2473</v>
      </c>
      <c r="E985" s="61" t="s">
        <v>2500</v>
      </c>
      <c r="F985" t="s">
        <v>630</v>
      </c>
      <c r="G985" s="61" t="s">
        <v>2474</v>
      </c>
      <c r="H985" t="s">
        <v>662</v>
      </c>
      <c r="I985" s="61" t="s">
        <v>2474</v>
      </c>
      <c r="J985" t="s">
        <v>2652</v>
      </c>
    </row>
    <row r="986" spans="1:10">
      <c r="A986" t="s">
        <v>2629</v>
      </c>
      <c r="B986" s="282">
        <v>68</v>
      </c>
      <c r="C986">
        <v>68</v>
      </c>
      <c r="D986" s="61" t="s">
        <v>2469</v>
      </c>
      <c r="E986" s="61" t="s">
        <v>2474</v>
      </c>
      <c r="F986" t="s">
        <v>662</v>
      </c>
      <c r="G986" s="61" t="s">
        <v>2505</v>
      </c>
      <c r="H986" t="s">
        <v>439</v>
      </c>
      <c r="I986" s="61" t="s">
        <v>260</v>
      </c>
      <c r="J986" t="s">
        <v>2654</v>
      </c>
    </row>
    <row r="987" spans="1:10">
      <c r="A987" t="s">
        <v>2629</v>
      </c>
      <c r="B987" s="282">
        <v>68</v>
      </c>
      <c r="C987">
        <f t="shared" ref="C987:C993" si="123">C986+B987</f>
        <v>136</v>
      </c>
      <c r="D987" s="61" t="s">
        <v>2469</v>
      </c>
      <c r="E987" s="61" t="s">
        <v>2474</v>
      </c>
      <c r="F987" t="s">
        <v>265</v>
      </c>
      <c r="G987" s="61" t="s">
        <v>2505</v>
      </c>
      <c r="H987" s="279" t="s">
        <v>372</v>
      </c>
      <c r="I987" s="61"/>
      <c r="J987" t="s">
        <v>2654</v>
      </c>
    </row>
    <row r="988" spans="1:10">
      <c r="A988" t="s">
        <v>2629</v>
      </c>
      <c r="B988" s="282">
        <v>34</v>
      </c>
      <c r="C988">
        <f t="shared" si="123"/>
        <v>170</v>
      </c>
      <c r="D988" s="61" t="s">
        <v>2470</v>
      </c>
      <c r="E988" s="61" t="s">
        <v>2474</v>
      </c>
      <c r="F988" t="s">
        <v>662</v>
      </c>
      <c r="G988" s="61" t="s">
        <v>2505</v>
      </c>
      <c r="H988" t="s">
        <v>439</v>
      </c>
      <c r="I988" s="61" t="s">
        <v>260</v>
      </c>
      <c r="J988" t="s">
        <v>2654</v>
      </c>
    </row>
    <row r="989" spans="1:10">
      <c r="A989" t="s">
        <v>2629</v>
      </c>
      <c r="B989" s="282">
        <v>34</v>
      </c>
      <c r="C989">
        <f t="shared" si="123"/>
        <v>204</v>
      </c>
      <c r="D989" s="61" t="s">
        <v>2470</v>
      </c>
      <c r="E989" s="61" t="s">
        <v>2474</v>
      </c>
      <c r="F989" t="s">
        <v>489</v>
      </c>
      <c r="G989" s="61" t="s">
        <v>2500</v>
      </c>
      <c r="H989" t="s">
        <v>359</v>
      </c>
      <c r="I989" s="61" t="s">
        <v>2474</v>
      </c>
      <c r="J989" t="s">
        <v>662</v>
      </c>
    </row>
    <row r="990" spans="1:10">
      <c r="A990" t="s">
        <v>2629</v>
      </c>
      <c r="B990" s="282">
        <v>17</v>
      </c>
      <c r="C990">
        <f t="shared" si="123"/>
        <v>221</v>
      </c>
      <c r="D990" s="61" t="s">
        <v>2471</v>
      </c>
      <c r="E990" s="61" t="s">
        <v>2467</v>
      </c>
      <c r="F990" t="s">
        <v>337</v>
      </c>
      <c r="G990" s="61" t="s">
        <v>2467</v>
      </c>
      <c r="H990" t="s">
        <v>410</v>
      </c>
      <c r="I990" s="61" t="s">
        <v>2467</v>
      </c>
      <c r="J990" t="s">
        <v>649</v>
      </c>
    </row>
    <row r="991" spans="1:10">
      <c r="A991" t="s">
        <v>2629</v>
      </c>
      <c r="B991" s="282">
        <v>17</v>
      </c>
      <c r="C991">
        <f t="shared" si="123"/>
        <v>238</v>
      </c>
      <c r="D991" s="61" t="s">
        <v>2471</v>
      </c>
      <c r="E991" s="61" t="s">
        <v>2500</v>
      </c>
      <c r="F991" t="s">
        <v>630</v>
      </c>
      <c r="G991" s="61" t="s">
        <v>2474</v>
      </c>
      <c r="H991" t="s">
        <v>662</v>
      </c>
      <c r="I991" s="61" t="s">
        <v>2474</v>
      </c>
      <c r="J991" t="s">
        <v>439</v>
      </c>
    </row>
    <row r="992" spans="1:10">
      <c r="A992" t="s">
        <v>2629</v>
      </c>
      <c r="B992" s="282">
        <v>10</v>
      </c>
      <c r="C992">
        <f t="shared" si="123"/>
        <v>248</v>
      </c>
      <c r="D992" s="61" t="s">
        <v>2472</v>
      </c>
      <c r="E992" s="61" t="s">
        <v>2467</v>
      </c>
      <c r="F992" t="s">
        <v>265</v>
      </c>
      <c r="G992" s="61" t="s">
        <v>2467</v>
      </c>
      <c r="H992" s="279" t="s">
        <v>372</v>
      </c>
      <c r="I992" s="61" t="s">
        <v>2467</v>
      </c>
      <c r="J992" s="279" t="s">
        <v>489</v>
      </c>
    </row>
    <row r="993" spans="1:10">
      <c r="A993" t="s">
        <v>2629</v>
      </c>
      <c r="B993" s="282">
        <v>8</v>
      </c>
      <c r="C993">
        <f t="shared" si="123"/>
        <v>256</v>
      </c>
      <c r="D993" s="61" t="s">
        <v>2473</v>
      </c>
      <c r="E993" s="61" t="s">
        <v>2500</v>
      </c>
      <c r="F993" t="s">
        <v>630</v>
      </c>
      <c r="G993" s="61" t="s">
        <v>2474</v>
      </c>
      <c r="H993" t="s">
        <v>662</v>
      </c>
      <c r="I993" s="61" t="s">
        <v>2474</v>
      </c>
      <c r="J993" t="s">
        <v>439</v>
      </c>
    </row>
    <row r="994" spans="1:10">
      <c r="A994" t="s">
        <v>2630</v>
      </c>
      <c r="B994" s="282">
        <v>68</v>
      </c>
      <c r="C994">
        <v>68</v>
      </c>
      <c r="D994" s="61" t="s">
        <v>2469</v>
      </c>
      <c r="E994" s="61" t="s">
        <v>2474</v>
      </c>
      <c r="F994" t="s">
        <v>265</v>
      </c>
      <c r="G994" s="61" t="s">
        <v>2505</v>
      </c>
      <c r="H994" s="279" t="s">
        <v>372</v>
      </c>
      <c r="I994" s="61"/>
      <c r="J994" t="s">
        <v>2654</v>
      </c>
    </row>
    <row r="995" spans="1:10">
      <c r="A995" t="s">
        <v>2630</v>
      </c>
      <c r="B995" s="282">
        <v>68</v>
      </c>
      <c r="C995">
        <f t="shared" ref="C995:C1001" si="124">C994+B995</f>
        <v>136</v>
      </c>
      <c r="D995" s="61" t="s">
        <v>2469</v>
      </c>
      <c r="E995" s="61" t="s">
        <v>2474</v>
      </c>
      <c r="F995" t="s">
        <v>489</v>
      </c>
      <c r="G995" s="61" t="s">
        <v>2500</v>
      </c>
      <c r="H995" t="s">
        <v>359</v>
      </c>
      <c r="I995" s="61" t="s">
        <v>2474</v>
      </c>
      <c r="J995" t="s">
        <v>662</v>
      </c>
    </row>
    <row r="996" spans="1:10">
      <c r="A996" t="s">
        <v>2630</v>
      </c>
      <c r="B996" s="282">
        <v>34</v>
      </c>
      <c r="C996">
        <f t="shared" si="124"/>
        <v>170</v>
      </c>
      <c r="D996" s="61" t="s">
        <v>2470</v>
      </c>
      <c r="E996" s="61" t="s">
        <v>2474</v>
      </c>
      <c r="F996" t="s">
        <v>265</v>
      </c>
      <c r="G996" s="61" t="s">
        <v>2505</v>
      </c>
      <c r="H996" s="279" t="s">
        <v>372</v>
      </c>
      <c r="I996" s="61"/>
      <c r="J996" t="s">
        <v>2654</v>
      </c>
    </row>
    <row r="997" spans="1:10">
      <c r="A997" t="s">
        <v>2630</v>
      </c>
      <c r="B997" s="282">
        <v>34</v>
      </c>
      <c r="C997">
        <f t="shared" si="124"/>
        <v>204</v>
      </c>
      <c r="D997" s="61" t="s">
        <v>2470</v>
      </c>
      <c r="E997" s="61" t="s">
        <v>2500</v>
      </c>
      <c r="F997" t="s">
        <v>630</v>
      </c>
      <c r="G997" s="61" t="s">
        <v>2474</v>
      </c>
      <c r="H997" t="s">
        <v>662</v>
      </c>
      <c r="I997" s="61" t="s">
        <v>2474</v>
      </c>
      <c r="J997" t="s">
        <v>439</v>
      </c>
    </row>
    <row r="998" spans="1:10">
      <c r="A998" t="s">
        <v>2630</v>
      </c>
      <c r="B998" s="282">
        <v>17</v>
      </c>
      <c r="C998">
        <f t="shared" si="124"/>
        <v>221</v>
      </c>
      <c r="D998" s="61" t="s">
        <v>2471</v>
      </c>
      <c r="E998" s="61" t="s">
        <v>2474</v>
      </c>
      <c r="F998" t="s">
        <v>662</v>
      </c>
      <c r="G998" s="61" t="s">
        <v>2505</v>
      </c>
      <c r="H998" t="s">
        <v>439</v>
      </c>
      <c r="I998" s="61" t="s">
        <v>260</v>
      </c>
      <c r="J998" t="s">
        <v>2654</v>
      </c>
    </row>
    <row r="999" spans="1:10">
      <c r="A999" t="s">
        <v>2630</v>
      </c>
      <c r="B999" s="282">
        <v>17</v>
      </c>
      <c r="C999">
        <f t="shared" si="124"/>
        <v>238</v>
      </c>
      <c r="D999" s="61" t="s">
        <v>2471</v>
      </c>
      <c r="E999" s="61" t="s">
        <v>2500</v>
      </c>
      <c r="F999" t="s">
        <v>630</v>
      </c>
      <c r="G999" s="61" t="s">
        <v>2474</v>
      </c>
      <c r="H999" t="s">
        <v>662</v>
      </c>
      <c r="I999" s="61" t="s">
        <v>2474</v>
      </c>
      <c r="J999" t="s">
        <v>439</v>
      </c>
    </row>
    <row r="1000" spans="1:10">
      <c r="A1000" t="s">
        <v>2630</v>
      </c>
      <c r="B1000" s="282">
        <v>10</v>
      </c>
      <c r="C1000">
        <f t="shared" si="124"/>
        <v>248</v>
      </c>
      <c r="D1000" s="61" t="s">
        <v>2472</v>
      </c>
      <c r="E1000" s="61" t="s">
        <v>2467</v>
      </c>
      <c r="F1000" t="s">
        <v>337</v>
      </c>
      <c r="G1000" s="61" t="s">
        <v>2467</v>
      </c>
      <c r="H1000" t="s">
        <v>410</v>
      </c>
      <c r="I1000" s="61" t="s">
        <v>2467</v>
      </c>
      <c r="J1000" t="s">
        <v>649</v>
      </c>
    </row>
    <row r="1001" spans="1:10">
      <c r="A1001" t="s">
        <v>2630</v>
      </c>
      <c r="B1001" s="282">
        <v>8</v>
      </c>
      <c r="C1001">
        <f t="shared" si="124"/>
        <v>256</v>
      </c>
      <c r="D1001" s="61" t="s">
        <v>2473</v>
      </c>
      <c r="E1001" s="61" t="s">
        <v>2505</v>
      </c>
      <c r="F1001" t="s">
        <v>337</v>
      </c>
      <c r="G1001" s="61" t="s">
        <v>2505</v>
      </c>
      <c r="H1001" t="s">
        <v>410</v>
      </c>
      <c r="J1001" t="s">
        <v>2654</v>
      </c>
    </row>
    <row r="1002" spans="1:10">
      <c r="A1002" t="s">
        <v>2631</v>
      </c>
      <c r="B1002" s="282">
        <v>68</v>
      </c>
      <c r="C1002">
        <v>68</v>
      </c>
      <c r="D1002" s="61" t="s">
        <v>2469</v>
      </c>
      <c r="E1002" s="61" t="s">
        <v>2474</v>
      </c>
      <c r="F1002" t="s">
        <v>489</v>
      </c>
      <c r="G1002" s="61" t="s">
        <v>2500</v>
      </c>
      <c r="H1002" t="s">
        <v>359</v>
      </c>
      <c r="I1002" s="61" t="s">
        <v>2474</v>
      </c>
      <c r="J1002" t="s">
        <v>662</v>
      </c>
    </row>
    <row r="1003" spans="1:10">
      <c r="A1003" t="s">
        <v>2631</v>
      </c>
      <c r="B1003" s="282">
        <v>68</v>
      </c>
      <c r="C1003">
        <f t="shared" ref="C1003:C1009" si="125">C1002+B1003</f>
        <v>136</v>
      </c>
      <c r="D1003" s="61" t="s">
        <v>2469</v>
      </c>
      <c r="E1003" s="61" t="s">
        <v>2500</v>
      </c>
      <c r="F1003" t="s">
        <v>630</v>
      </c>
      <c r="G1003" s="61" t="s">
        <v>2474</v>
      </c>
      <c r="H1003" t="s">
        <v>662</v>
      </c>
      <c r="I1003" s="61" t="s">
        <v>2474</v>
      </c>
      <c r="J1003" t="s">
        <v>2652</v>
      </c>
    </row>
    <row r="1004" spans="1:10">
      <c r="A1004" t="s">
        <v>2631</v>
      </c>
      <c r="B1004" s="282">
        <v>34</v>
      </c>
      <c r="C1004">
        <f t="shared" si="125"/>
        <v>170</v>
      </c>
      <c r="D1004" s="61" t="s">
        <v>2470</v>
      </c>
      <c r="E1004" s="61" t="s">
        <v>2474</v>
      </c>
      <c r="F1004" t="s">
        <v>489</v>
      </c>
      <c r="G1004" s="61" t="s">
        <v>2500</v>
      </c>
      <c r="H1004" t="s">
        <v>359</v>
      </c>
      <c r="I1004" s="61" t="s">
        <v>2474</v>
      </c>
      <c r="J1004" t="s">
        <v>662</v>
      </c>
    </row>
    <row r="1005" spans="1:10">
      <c r="A1005" t="s">
        <v>2631</v>
      </c>
      <c r="B1005" s="282">
        <v>34</v>
      </c>
      <c r="C1005">
        <f t="shared" si="125"/>
        <v>204</v>
      </c>
      <c r="D1005" s="61" t="s">
        <v>2470</v>
      </c>
      <c r="E1005" s="61" t="s">
        <v>2500</v>
      </c>
      <c r="F1005" t="s">
        <v>630</v>
      </c>
      <c r="G1005" s="61" t="s">
        <v>2474</v>
      </c>
      <c r="H1005" t="s">
        <v>662</v>
      </c>
      <c r="I1005" s="61" t="s">
        <v>2474</v>
      </c>
      <c r="J1005" t="s">
        <v>2652</v>
      </c>
    </row>
    <row r="1006" spans="1:10">
      <c r="A1006" t="s">
        <v>2631</v>
      </c>
      <c r="B1006" s="282">
        <v>17</v>
      </c>
      <c r="C1006">
        <f t="shared" si="125"/>
        <v>221</v>
      </c>
      <c r="D1006" s="61" t="s">
        <v>2471</v>
      </c>
      <c r="E1006" s="61" t="s">
        <v>2474</v>
      </c>
      <c r="F1006" t="s">
        <v>265</v>
      </c>
      <c r="G1006" s="61" t="s">
        <v>2505</v>
      </c>
      <c r="H1006" s="279" t="s">
        <v>372</v>
      </c>
      <c r="I1006" s="61"/>
      <c r="J1006" t="s">
        <v>2654</v>
      </c>
    </row>
    <row r="1007" spans="1:10">
      <c r="A1007" t="s">
        <v>2631</v>
      </c>
      <c r="B1007" s="282">
        <v>17</v>
      </c>
      <c r="C1007">
        <f t="shared" si="125"/>
        <v>238</v>
      </c>
      <c r="D1007" s="61" t="s">
        <v>2471</v>
      </c>
      <c r="E1007" s="61" t="s">
        <v>2505</v>
      </c>
      <c r="F1007" t="s">
        <v>337</v>
      </c>
      <c r="G1007" s="61" t="s">
        <v>2505</v>
      </c>
      <c r="H1007" t="s">
        <v>410</v>
      </c>
      <c r="J1007" t="s">
        <v>2654</v>
      </c>
    </row>
    <row r="1008" spans="1:10">
      <c r="A1008" t="s">
        <v>2631</v>
      </c>
      <c r="B1008" s="282">
        <v>10</v>
      </c>
      <c r="C1008">
        <f t="shared" si="125"/>
        <v>248</v>
      </c>
      <c r="D1008" s="61" t="s">
        <v>2472</v>
      </c>
      <c r="E1008" s="61" t="s">
        <v>2467</v>
      </c>
      <c r="F1008" t="s">
        <v>337</v>
      </c>
      <c r="G1008" s="61" t="s">
        <v>2467</v>
      </c>
      <c r="H1008" t="s">
        <v>410</v>
      </c>
      <c r="I1008" s="61" t="s">
        <v>2467</v>
      </c>
      <c r="J1008" t="s">
        <v>649</v>
      </c>
    </row>
    <row r="1009" spans="1:10">
      <c r="A1009" t="s">
        <v>2631</v>
      </c>
      <c r="B1009" s="282">
        <v>8</v>
      </c>
      <c r="C1009">
        <f t="shared" si="125"/>
        <v>256</v>
      </c>
      <c r="D1009" s="61" t="s">
        <v>2473</v>
      </c>
      <c r="E1009" s="61" t="s">
        <v>2505</v>
      </c>
      <c r="F1009" t="s">
        <v>337</v>
      </c>
      <c r="G1009" s="61" t="s">
        <v>2505</v>
      </c>
      <c r="H1009" t="s">
        <v>410</v>
      </c>
      <c r="J1009" t="s">
        <v>2654</v>
      </c>
    </row>
    <row r="1010" spans="1:10">
      <c r="A1010" t="s">
        <v>2632</v>
      </c>
      <c r="B1010" s="282">
        <v>68</v>
      </c>
      <c r="C1010">
        <v>68</v>
      </c>
      <c r="D1010" s="61" t="s">
        <v>2469</v>
      </c>
      <c r="E1010" s="61" t="s">
        <v>2505</v>
      </c>
      <c r="F1010" t="s">
        <v>337</v>
      </c>
      <c r="G1010" s="61" t="s">
        <v>2505</v>
      </c>
      <c r="H1010" t="s">
        <v>410</v>
      </c>
      <c r="J1010" t="s">
        <v>2654</v>
      </c>
    </row>
    <row r="1011" spans="1:10">
      <c r="A1011" t="s">
        <v>2632</v>
      </c>
      <c r="B1011" s="282">
        <v>68</v>
      </c>
      <c r="C1011">
        <f t="shared" ref="C1011:C1017" si="126">C1010+B1011</f>
        <v>136</v>
      </c>
      <c r="D1011" s="61" t="s">
        <v>2469</v>
      </c>
      <c r="E1011" s="61" t="s">
        <v>2505</v>
      </c>
      <c r="F1011" t="s">
        <v>359</v>
      </c>
      <c r="G1011" s="61" t="s">
        <v>2505</v>
      </c>
      <c r="H1011" t="s">
        <v>170</v>
      </c>
      <c r="J1011" t="s">
        <v>2654</v>
      </c>
    </row>
    <row r="1012" spans="1:10">
      <c r="A1012" t="s">
        <v>2632</v>
      </c>
      <c r="B1012" s="282">
        <v>34</v>
      </c>
      <c r="C1012">
        <f t="shared" si="126"/>
        <v>170</v>
      </c>
      <c r="D1012" s="61" t="s">
        <v>2470</v>
      </c>
      <c r="E1012" s="61" t="s">
        <v>2505</v>
      </c>
      <c r="F1012" t="s">
        <v>337</v>
      </c>
      <c r="G1012" s="61" t="s">
        <v>2505</v>
      </c>
      <c r="H1012" t="s">
        <v>410</v>
      </c>
      <c r="J1012" t="s">
        <v>2654</v>
      </c>
    </row>
    <row r="1013" spans="1:10">
      <c r="A1013" t="s">
        <v>2632</v>
      </c>
      <c r="B1013" s="282">
        <v>34</v>
      </c>
      <c r="C1013">
        <f t="shared" si="126"/>
        <v>204</v>
      </c>
      <c r="D1013" s="61" t="s">
        <v>2470</v>
      </c>
      <c r="E1013" s="61" t="s">
        <v>2505</v>
      </c>
      <c r="F1013" t="s">
        <v>359</v>
      </c>
      <c r="G1013" s="61" t="s">
        <v>2505</v>
      </c>
      <c r="H1013" t="s">
        <v>170</v>
      </c>
      <c r="J1013" t="s">
        <v>2654</v>
      </c>
    </row>
    <row r="1014" spans="1:10">
      <c r="A1014" t="s">
        <v>2632</v>
      </c>
      <c r="B1014" s="282">
        <v>17</v>
      </c>
      <c r="C1014">
        <f t="shared" si="126"/>
        <v>221</v>
      </c>
      <c r="D1014" s="61" t="s">
        <v>2471</v>
      </c>
      <c r="E1014" s="61" t="s">
        <v>2500</v>
      </c>
      <c r="F1014" t="s">
        <v>630</v>
      </c>
      <c r="G1014" s="61" t="s">
        <v>2474</v>
      </c>
      <c r="H1014" t="s">
        <v>662</v>
      </c>
      <c r="I1014" s="61" t="s">
        <v>2474</v>
      </c>
      <c r="J1014" t="s">
        <v>2652</v>
      </c>
    </row>
    <row r="1015" spans="1:10">
      <c r="A1015" t="s">
        <v>2632</v>
      </c>
      <c r="B1015" s="282">
        <v>17</v>
      </c>
      <c r="C1015">
        <f t="shared" si="126"/>
        <v>238</v>
      </c>
      <c r="D1015" s="61" t="s">
        <v>2471</v>
      </c>
      <c r="E1015" s="61" t="s">
        <v>2500</v>
      </c>
      <c r="F1015" t="s">
        <v>448</v>
      </c>
      <c r="G1015" s="61" t="s">
        <v>2474</v>
      </c>
      <c r="H1015" t="s">
        <v>630</v>
      </c>
      <c r="I1015" s="61" t="s">
        <v>2500</v>
      </c>
      <c r="J1015" t="s">
        <v>410</v>
      </c>
    </row>
    <row r="1016" spans="1:10">
      <c r="A1016" t="s">
        <v>2632</v>
      </c>
      <c r="B1016" s="282">
        <v>10</v>
      </c>
      <c r="C1016">
        <f t="shared" si="126"/>
        <v>248</v>
      </c>
      <c r="D1016" s="61" t="s">
        <v>2472</v>
      </c>
      <c r="E1016" s="61" t="s">
        <v>2500</v>
      </c>
      <c r="F1016" t="s">
        <v>630</v>
      </c>
      <c r="G1016" s="61" t="s">
        <v>2474</v>
      </c>
      <c r="H1016" t="s">
        <v>662</v>
      </c>
      <c r="I1016" s="61" t="s">
        <v>2474</v>
      </c>
      <c r="J1016" t="s">
        <v>2652</v>
      </c>
    </row>
    <row r="1017" spans="1:10">
      <c r="A1017" t="s">
        <v>2632</v>
      </c>
      <c r="B1017" s="282">
        <v>8</v>
      </c>
      <c r="C1017">
        <f t="shared" si="126"/>
        <v>256</v>
      </c>
      <c r="D1017" s="61" t="s">
        <v>2473</v>
      </c>
      <c r="E1017" s="61" t="s">
        <v>2500</v>
      </c>
      <c r="F1017" t="s">
        <v>280</v>
      </c>
      <c r="G1017" s="61" t="s">
        <v>2500</v>
      </c>
      <c r="H1017" t="s">
        <v>170</v>
      </c>
      <c r="I1017" s="61" t="s">
        <v>2500</v>
      </c>
      <c r="J1017" t="s">
        <v>448</v>
      </c>
    </row>
    <row r="1018" spans="1:10">
      <c r="A1018" t="s">
        <v>2633</v>
      </c>
      <c r="B1018" s="282">
        <v>68</v>
      </c>
      <c r="C1018">
        <v>68</v>
      </c>
      <c r="D1018" s="61" t="s">
        <v>2469</v>
      </c>
      <c r="E1018" s="61" t="s">
        <v>2505</v>
      </c>
      <c r="F1018" t="s">
        <v>359</v>
      </c>
      <c r="G1018" s="61" t="s">
        <v>2505</v>
      </c>
      <c r="H1018" t="s">
        <v>170</v>
      </c>
      <c r="J1018" t="s">
        <v>2654</v>
      </c>
    </row>
    <row r="1019" spans="1:10">
      <c r="A1019" t="s">
        <v>2633</v>
      </c>
      <c r="B1019" s="282">
        <v>68</v>
      </c>
      <c r="C1019">
        <f t="shared" ref="C1019:C1025" si="127">C1018+B1019</f>
        <v>136</v>
      </c>
      <c r="D1019" s="61" t="s">
        <v>2469</v>
      </c>
      <c r="E1019" s="61" t="s">
        <v>2500</v>
      </c>
      <c r="F1019" t="s">
        <v>372</v>
      </c>
      <c r="G1019" s="61" t="s">
        <v>2500</v>
      </c>
      <c r="H1019" t="s">
        <v>43</v>
      </c>
      <c r="I1019" s="61" t="s">
        <v>2474</v>
      </c>
      <c r="J1019" t="s">
        <v>337</v>
      </c>
    </row>
    <row r="1020" spans="1:10">
      <c r="A1020" t="s">
        <v>2633</v>
      </c>
      <c r="B1020" s="282">
        <v>34</v>
      </c>
      <c r="C1020">
        <f t="shared" si="127"/>
        <v>170</v>
      </c>
      <c r="D1020" s="61" t="s">
        <v>2470</v>
      </c>
      <c r="E1020" s="61" t="s">
        <v>2505</v>
      </c>
      <c r="F1020" t="s">
        <v>337</v>
      </c>
      <c r="G1020" s="61" t="s">
        <v>2505</v>
      </c>
      <c r="H1020" t="s">
        <v>410</v>
      </c>
      <c r="J1020" t="s">
        <v>2654</v>
      </c>
    </row>
    <row r="1021" spans="1:10">
      <c r="A1021" t="s">
        <v>2633</v>
      </c>
      <c r="B1021" s="282">
        <v>34</v>
      </c>
      <c r="C1021">
        <f t="shared" si="127"/>
        <v>204</v>
      </c>
      <c r="D1021" s="61" t="s">
        <v>2470</v>
      </c>
      <c r="E1021" s="61" t="s">
        <v>2500</v>
      </c>
      <c r="F1021" t="s">
        <v>448</v>
      </c>
      <c r="G1021" s="61" t="s">
        <v>2474</v>
      </c>
      <c r="H1021" t="s">
        <v>630</v>
      </c>
      <c r="I1021" s="61" t="s">
        <v>2500</v>
      </c>
      <c r="J1021" t="s">
        <v>410</v>
      </c>
    </row>
    <row r="1022" spans="1:10">
      <c r="A1022" t="s">
        <v>2633</v>
      </c>
      <c r="B1022" s="282">
        <v>17</v>
      </c>
      <c r="C1022">
        <f t="shared" si="127"/>
        <v>221</v>
      </c>
      <c r="D1022" s="61" t="s">
        <v>2471</v>
      </c>
      <c r="E1022" s="61" t="s">
        <v>2505</v>
      </c>
      <c r="F1022" t="s">
        <v>337</v>
      </c>
      <c r="G1022" s="61" t="s">
        <v>2505</v>
      </c>
      <c r="H1022" t="s">
        <v>410</v>
      </c>
      <c r="J1022" t="s">
        <v>2654</v>
      </c>
    </row>
    <row r="1023" spans="1:10">
      <c r="A1023" t="s">
        <v>2633</v>
      </c>
      <c r="B1023" s="282">
        <v>17</v>
      </c>
      <c r="C1023">
        <f t="shared" si="127"/>
        <v>238</v>
      </c>
      <c r="D1023" s="61" t="s">
        <v>2471</v>
      </c>
      <c r="E1023" s="61" t="s">
        <v>2500</v>
      </c>
      <c r="F1023" t="s">
        <v>448</v>
      </c>
      <c r="G1023" s="61" t="s">
        <v>2474</v>
      </c>
      <c r="H1023" t="s">
        <v>630</v>
      </c>
      <c r="I1023" s="61" t="s">
        <v>2500</v>
      </c>
      <c r="J1023" t="s">
        <v>410</v>
      </c>
    </row>
    <row r="1024" spans="1:10">
      <c r="A1024" t="s">
        <v>2633</v>
      </c>
      <c r="B1024" s="282">
        <v>10</v>
      </c>
      <c r="C1024">
        <f t="shared" si="127"/>
        <v>248</v>
      </c>
      <c r="D1024" s="61" t="s">
        <v>2472</v>
      </c>
      <c r="E1024" s="61" t="s">
        <v>2500</v>
      </c>
      <c r="F1024" t="s">
        <v>630</v>
      </c>
      <c r="G1024" s="61" t="s">
        <v>2474</v>
      </c>
      <c r="H1024" t="s">
        <v>662</v>
      </c>
      <c r="I1024" s="61" t="s">
        <v>2474</v>
      </c>
      <c r="J1024" t="s">
        <v>2652</v>
      </c>
    </row>
    <row r="1025" spans="1:10">
      <c r="A1025" t="s">
        <v>2633</v>
      </c>
      <c r="B1025" s="282">
        <v>8</v>
      </c>
      <c r="C1025">
        <f t="shared" si="127"/>
        <v>256</v>
      </c>
      <c r="D1025" s="61" t="s">
        <v>2473</v>
      </c>
      <c r="E1025" s="61" t="s">
        <v>2500</v>
      </c>
      <c r="F1025" t="s">
        <v>280</v>
      </c>
      <c r="G1025" s="61" t="s">
        <v>2500</v>
      </c>
      <c r="H1025" t="s">
        <v>170</v>
      </c>
      <c r="I1025" s="61" t="s">
        <v>2500</v>
      </c>
      <c r="J1025" t="s">
        <v>448</v>
      </c>
    </row>
    <row r="1026" spans="1:10">
      <c r="A1026" t="s">
        <v>2634</v>
      </c>
      <c r="B1026" s="282">
        <v>68</v>
      </c>
      <c r="C1026">
        <v>68</v>
      </c>
      <c r="D1026" s="61" t="s">
        <v>2469</v>
      </c>
      <c r="E1026" s="61" t="s">
        <v>2500</v>
      </c>
      <c r="F1026" t="s">
        <v>372</v>
      </c>
      <c r="G1026" s="61" t="s">
        <v>2500</v>
      </c>
      <c r="H1026" t="s">
        <v>43</v>
      </c>
      <c r="I1026" s="61" t="s">
        <v>2474</v>
      </c>
      <c r="J1026" t="s">
        <v>337</v>
      </c>
    </row>
    <row r="1027" spans="1:10">
      <c r="A1027" t="s">
        <v>2634</v>
      </c>
      <c r="B1027" s="282">
        <v>68</v>
      </c>
      <c r="C1027">
        <f t="shared" ref="C1027:C1033" si="128">C1026+B1027</f>
        <v>136</v>
      </c>
      <c r="D1027" s="61" t="s">
        <v>2469</v>
      </c>
      <c r="E1027" s="61" t="s">
        <v>2500</v>
      </c>
      <c r="F1027" t="s">
        <v>448</v>
      </c>
      <c r="G1027" s="61" t="s">
        <v>2474</v>
      </c>
      <c r="H1027" t="s">
        <v>630</v>
      </c>
      <c r="I1027" s="61" t="s">
        <v>2500</v>
      </c>
      <c r="J1027" t="s">
        <v>410</v>
      </c>
    </row>
    <row r="1028" spans="1:10">
      <c r="A1028" t="s">
        <v>2634</v>
      </c>
      <c r="B1028" s="282">
        <v>34</v>
      </c>
      <c r="C1028">
        <f t="shared" si="128"/>
        <v>170</v>
      </c>
      <c r="D1028" s="61" t="s">
        <v>2470</v>
      </c>
      <c r="E1028" s="61" t="s">
        <v>2500</v>
      </c>
      <c r="F1028" t="s">
        <v>372</v>
      </c>
      <c r="G1028" s="61" t="s">
        <v>2500</v>
      </c>
      <c r="H1028" t="s">
        <v>43</v>
      </c>
      <c r="I1028" s="61" t="s">
        <v>2474</v>
      </c>
      <c r="J1028" t="s">
        <v>337</v>
      </c>
    </row>
    <row r="1029" spans="1:10">
      <c r="A1029" t="s">
        <v>2634</v>
      </c>
      <c r="B1029" s="282">
        <v>34</v>
      </c>
      <c r="C1029">
        <f t="shared" si="128"/>
        <v>204</v>
      </c>
      <c r="D1029" s="61" t="s">
        <v>2470</v>
      </c>
      <c r="E1029" s="61" t="s">
        <v>2500</v>
      </c>
      <c r="F1029" t="s">
        <v>280</v>
      </c>
      <c r="G1029" s="61" t="s">
        <v>2500</v>
      </c>
      <c r="H1029" t="s">
        <v>170</v>
      </c>
      <c r="I1029" s="61" t="s">
        <v>2500</v>
      </c>
      <c r="J1029" t="s">
        <v>448</v>
      </c>
    </row>
    <row r="1030" spans="1:10">
      <c r="A1030" t="s">
        <v>2634</v>
      </c>
      <c r="B1030" s="282">
        <v>17</v>
      </c>
      <c r="C1030">
        <f t="shared" si="128"/>
        <v>221</v>
      </c>
      <c r="D1030" s="61" t="s">
        <v>2471</v>
      </c>
      <c r="E1030" s="61" t="s">
        <v>2505</v>
      </c>
      <c r="F1030" t="s">
        <v>359</v>
      </c>
      <c r="G1030" s="61" t="s">
        <v>2505</v>
      </c>
      <c r="H1030" t="s">
        <v>170</v>
      </c>
      <c r="J1030" t="s">
        <v>2654</v>
      </c>
    </row>
    <row r="1031" spans="1:10">
      <c r="A1031" t="s">
        <v>2634</v>
      </c>
      <c r="B1031" s="282">
        <v>17</v>
      </c>
      <c r="C1031">
        <f t="shared" si="128"/>
        <v>238</v>
      </c>
      <c r="D1031" s="61" t="s">
        <v>2471</v>
      </c>
      <c r="E1031" s="61" t="s">
        <v>2500</v>
      </c>
      <c r="F1031" t="s">
        <v>280</v>
      </c>
      <c r="G1031" s="61" t="s">
        <v>2500</v>
      </c>
      <c r="H1031" t="s">
        <v>170</v>
      </c>
      <c r="I1031" s="61" t="s">
        <v>2500</v>
      </c>
      <c r="J1031" t="s">
        <v>448</v>
      </c>
    </row>
    <row r="1032" spans="1:10">
      <c r="A1032" t="s">
        <v>2634</v>
      </c>
      <c r="B1032" s="282">
        <v>10</v>
      </c>
      <c r="C1032">
        <f t="shared" si="128"/>
        <v>248</v>
      </c>
      <c r="D1032" s="61" t="s">
        <v>2472</v>
      </c>
      <c r="E1032" s="61" t="s">
        <v>2505</v>
      </c>
      <c r="F1032" t="s">
        <v>337</v>
      </c>
      <c r="G1032" s="61" t="s">
        <v>2505</v>
      </c>
      <c r="H1032" t="s">
        <v>410</v>
      </c>
      <c r="J1032" t="s">
        <v>2654</v>
      </c>
    </row>
    <row r="1033" spans="1:10">
      <c r="A1033" t="s">
        <v>2634</v>
      </c>
      <c r="B1033" s="282">
        <v>8</v>
      </c>
      <c r="C1033">
        <f t="shared" si="128"/>
        <v>256</v>
      </c>
      <c r="D1033" s="61" t="s">
        <v>2473</v>
      </c>
      <c r="E1033" s="61" t="s">
        <v>2500</v>
      </c>
      <c r="F1033" t="s">
        <v>43</v>
      </c>
      <c r="G1033" s="61" t="s">
        <v>2500</v>
      </c>
      <c r="H1033" t="s">
        <v>649</v>
      </c>
      <c r="I1033" s="61" t="s">
        <v>2500</v>
      </c>
      <c r="J1033" t="s">
        <v>280</v>
      </c>
    </row>
    <row r="1034" spans="1:10">
      <c r="A1034" t="s">
        <v>2635</v>
      </c>
      <c r="B1034" s="282">
        <v>68</v>
      </c>
      <c r="C1034">
        <v>68</v>
      </c>
      <c r="D1034" s="61" t="s">
        <v>2469</v>
      </c>
      <c r="E1034" s="61" t="s">
        <v>2500</v>
      </c>
      <c r="F1034" t="s">
        <v>280</v>
      </c>
      <c r="G1034" s="61" t="s">
        <v>2500</v>
      </c>
      <c r="H1034" t="s">
        <v>170</v>
      </c>
      <c r="I1034" s="61" t="s">
        <v>2500</v>
      </c>
      <c r="J1034" t="s">
        <v>448</v>
      </c>
    </row>
    <row r="1035" spans="1:10">
      <c r="A1035" t="s">
        <v>2635</v>
      </c>
      <c r="B1035" s="282">
        <v>68</v>
      </c>
      <c r="C1035">
        <f t="shared" ref="C1035:C1041" si="129">C1034+B1035</f>
        <v>136</v>
      </c>
      <c r="D1035" s="61" t="s">
        <v>2469</v>
      </c>
      <c r="E1035" s="61" t="s">
        <v>2500</v>
      </c>
      <c r="F1035" t="s">
        <v>43</v>
      </c>
      <c r="G1035" s="61" t="s">
        <v>2500</v>
      </c>
      <c r="H1035" t="s">
        <v>649</v>
      </c>
      <c r="I1035" s="61" t="s">
        <v>2500</v>
      </c>
      <c r="J1035" t="s">
        <v>280</v>
      </c>
    </row>
    <row r="1036" spans="1:10">
      <c r="A1036" t="s">
        <v>2635</v>
      </c>
      <c r="B1036" s="282">
        <v>34</v>
      </c>
      <c r="C1036">
        <f t="shared" si="129"/>
        <v>170</v>
      </c>
      <c r="D1036" s="61" t="s">
        <v>2470</v>
      </c>
      <c r="E1036" s="61" t="s">
        <v>2500</v>
      </c>
      <c r="F1036" t="s">
        <v>448</v>
      </c>
      <c r="G1036" s="61" t="s">
        <v>2474</v>
      </c>
      <c r="H1036" t="s">
        <v>630</v>
      </c>
      <c r="I1036" s="61" t="s">
        <v>2500</v>
      </c>
      <c r="J1036" t="s">
        <v>410</v>
      </c>
    </row>
    <row r="1037" spans="1:10">
      <c r="A1037" t="s">
        <v>2635</v>
      </c>
      <c r="B1037" s="282">
        <v>34</v>
      </c>
      <c r="C1037">
        <f t="shared" si="129"/>
        <v>204</v>
      </c>
      <c r="D1037" s="61" t="s">
        <v>2470</v>
      </c>
      <c r="E1037" s="61" t="s">
        <v>2500</v>
      </c>
      <c r="F1037" t="s">
        <v>43</v>
      </c>
      <c r="G1037" s="61" t="s">
        <v>2500</v>
      </c>
      <c r="H1037" t="s">
        <v>649</v>
      </c>
      <c r="I1037" s="61" t="s">
        <v>2500</v>
      </c>
      <c r="J1037" t="s">
        <v>280</v>
      </c>
    </row>
    <row r="1038" spans="1:10">
      <c r="A1038" t="s">
        <v>2635</v>
      </c>
      <c r="B1038" s="282">
        <v>17</v>
      </c>
      <c r="C1038">
        <f t="shared" si="129"/>
        <v>221</v>
      </c>
      <c r="D1038" s="61" t="s">
        <v>2471</v>
      </c>
      <c r="E1038" s="61" t="s">
        <v>2505</v>
      </c>
      <c r="F1038" t="s">
        <v>359</v>
      </c>
      <c r="G1038" s="61" t="s">
        <v>2505</v>
      </c>
      <c r="H1038" t="s">
        <v>170</v>
      </c>
      <c r="J1038" t="s">
        <v>2654</v>
      </c>
    </row>
    <row r="1039" spans="1:10">
      <c r="A1039" t="s">
        <v>2635</v>
      </c>
      <c r="B1039" s="282">
        <v>17</v>
      </c>
      <c r="C1039">
        <f t="shared" si="129"/>
        <v>238</v>
      </c>
      <c r="D1039" s="61" t="s">
        <v>2471</v>
      </c>
      <c r="E1039" s="61" t="s">
        <v>2500</v>
      </c>
      <c r="F1039" t="s">
        <v>43</v>
      </c>
      <c r="G1039" s="61" t="s">
        <v>2500</v>
      </c>
      <c r="H1039" t="s">
        <v>649</v>
      </c>
      <c r="I1039" s="61" t="s">
        <v>2500</v>
      </c>
      <c r="J1039" t="s">
        <v>280</v>
      </c>
    </row>
    <row r="1040" spans="1:10">
      <c r="A1040" t="s">
        <v>2635</v>
      </c>
      <c r="B1040" s="282">
        <v>10</v>
      </c>
      <c r="C1040">
        <f t="shared" si="129"/>
        <v>248</v>
      </c>
      <c r="D1040" s="61" t="s">
        <v>2472</v>
      </c>
      <c r="E1040" s="61" t="s">
        <v>2505</v>
      </c>
      <c r="F1040" t="s">
        <v>337</v>
      </c>
      <c r="G1040" s="61" t="s">
        <v>2505</v>
      </c>
      <c r="H1040" t="s">
        <v>410</v>
      </c>
      <c r="J1040" t="s">
        <v>2654</v>
      </c>
    </row>
    <row r="1041" spans="1:10">
      <c r="A1041" t="s">
        <v>2635</v>
      </c>
      <c r="B1041" s="282">
        <v>8</v>
      </c>
      <c r="C1041">
        <f t="shared" si="129"/>
        <v>256</v>
      </c>
      <c r="D1041" s="61" t="s">
        <v>2473</v>
      </c>
      <c r="E1041" s="61" t="s">
        <v>2500</v>
      </c>
      <c r="F1041" t="s">
        <v>43</v>
      </c>
      <c r="G1041" s="61" t="s">
        <v>2500</v>
      </c>
      <c r="H1041" t="s">
        <v>649</v>
      </c>
      <c r="I1041" s="61" t="s">
        <v>2500</v>
      </c>
      <c r="J1041" t="s">
        <v>280</v>
      </c>
    </row>
    <row r="1042" spans="1:10">
      <c r="A1042" t="s">
        <v>2636</v>
      </c>
      <c r="B1042" s="282">
        <v>68</v>
      </c>
      <c r="C1042">
        <v>68</v>
      </c>
      <c r="D1042" s="61" t="s">
        <v>2469</v>
      </c>
      <c r="E1042" s="61" t="s">
        <v>2467</v>
      </c>
      <c r="F1042" t="s">
        <v>2484</v>
      </c>
      <c r="G1042" s="61" t="s">
        <v>2467</v>
      </c>
      <c r="H1042" t="s">
        <v>363</v>
      </c>
      <c r="J1042" t="s">
        <v>2654</v>
      </c>
    </row>
    <row r="1043" spans="1:10">
      <c r="A1043" t="s">
        <v>2636</v>
      </c>
      <c r="B1043" s="282">
        <v>68</v>
      </c>
      <c r="C1043">
        <f t="shared" ref="C1043:C1049" si="130">C1042+B1043</f>
        <v>136</v>
      </c>
      <c r="D1043" s="61" t="s">
        <v>2469</v>
      </c>
      <c r="E1043" s="61" t="s">
        <v>2467</v>
      </c>
      <c r="F1043" t="s">
        <v>46</v>
      </c>
      <c r="G1043" s="61" t="s">
        <v>2467</v>
      </c>
      <c r="H1043" t="s">
        <v>515</v>
      </c>
      <c r="J1043" t="s">
        <v>2654</v>
      </c>
    </row>
    <row r="1044" spans="1:10">
      <c r="A1044" t="s">
        <v>2636</v>
      </c>
      <c r="B1044" s="282">
        <v>34</v>
      </c>
      <c r="C1044">
        <f t="shared" si="130"/>
        <v>170</v>
      </c>
      <c r="D1044" s="61" t="s">
        <v>2470</v>
      </c>
      <c r="E1044" s="61" t="s">
        <v>2496</v>
      </c>
      <c r="F1044" t="s">
        <v>284</v>
      </c>
      <c r="H1044" t="s">
        <v>2654</v>
      </c>
      <c r="J1044" t="s">
        <v>2654</v>
      </c>
    </row>
    <row r="1045" spans="1:10">
      <c r="A1045" t="s">
        <v>2636</v>
      </c>
      <c r="B1045" s="282">
        <v>34</v>
      </c>
      <c r="C1045">
        <f t="shared" si="130"/>
        <v>204</v>
      </c>
      <c r="D1045" s="61" t="s">
        <v>2470</v>
      </c>
      <c r="E1045" s="61" t="s">
        <v>9</v>
      </c>
      <c r="F1045" t="s">
        <v>542</v>
      </c>
      <c r="H1045" t="s">
        <v>2654</v>
      </c>
      <c r="J1045" t="s">
        <v>2654</v>
      </c>
    </row>
    <row r="1046" spans="1:10">
      <c r="A1046" t="s">
        <v>2636</v>
      </c>
      <c r="B1046" s="282">
        <v>17</v>
      </c>
      <c r="C1046">
        <f t="shared" si="130"/>
        <v>221</v>
      </c>
      <c r="D1046" s="61" t="s">
        <v>2471</v>
      </c>
      <c r="E1046" s="61" t="s">
        <v>2496</v>
      </c>
      <c r="F1046" t="s">
        <v>466</v>
      </c>
      <c r="H1046" t="s">
        <v>2654</v>
      </c>
      <c r="J1046" t="s">
        <v>2654</v>
      </c>
    </row>
    <row r="1047" spans="1:10">
      <c r="A1047" t="s">
        <v>2636</v>
      </c>
      <c r="B1047" s="282">
        <v>17</v>
      </c>
      <c r="C1047">
        <f t="shared" si="130"/>
        <v>238</v>
      </c>
      <c r="D1047" s="61" t="s">
        <v>2471</v>
      </c>
      <c r="E1047" s="61" t="s">
        <v>9</v>
      </c>
      <c r="F1047" t="s">
        <v>611</v>
      </c>
      <c r="H1047" t="s">
        <v>2654</v>
      </c>
      <c r="J1047" t="s">
        <v>2654</v>
      </c>
    </row>
    <row r="1048" spans="1:10">
      <c r="A1048" t="s">
        <v>2636</v>
      </c>
      <c r="B1048" s="282">
        <v>10</v>
      </c>
      <c r="C1048">
        <f t="shared" si="130"/>
        <v>248</v>
      </c>
      <c r="D1048" s="61" t="s">
        <v>2472</v>
      </c>
      <c r="E1048" s="61" t="s">
        <v>2496</v>
      </c>
      <c r="F1048" t="s">
        <v>466</v>
      </c>
      <c r="H1048" t="s">
        <v>2654</v>
      </c>
      <c r="J1048" t="s">
        <v>2654</v>
      </c>
    </row>
    <row r="1049" spans="1:10">
      <c r="A1049" t="s">
        <v>2636</v>
      </c>
      <c r="B1049" s="282">
        <v>8</v>
      </c>
      <c r="C1049">
        <f t="shared" si="130"/>
        <v>256</v>
      </c>
      <c r="D1049" s="61" t="s">
        <v>2473</v>
      </c>
      <c r="E1049" s="61" t="s">
        <v>9</v>
      </c>
      <c r="F1049" t="s">
        <v>664</v>
      </c>
      <c r="H1049" t="s">
        <v>2654</v>
      </c>
      <c r="J1049" t="s">
        <v>2654</v>
      </c>
    </row>
    <row r="1050" spans="1:10">
      <c r="A1050" t="s">
        <v>2638</v>
      </c>
      <c r="B1050" s="282">
        <v>68</v>
      </c>
      <c r="C1050">
        <v>68</v>
      </c>
      <c r="D1050" s="61" t="s">
        <v>2469</v>
      </c>
      <c r="E1050" s="61" t="s">
        <v>2496</v>
      </c>
      <c r="F1050" t="s">
        <v>284</v>
      </c>
      <c r="H1050" t="s">
        <v>2654</v>
      </c>
      <c r="J1050" t="s">
        <v>2654</v>
      </c>
    </row>
    <row r="1051" spans="1:10">
      <c r="A1051" t="s">
        <v>2638</v>
      </c>
      <c r="B1051" s="282">
        <v>68</v>
      </c>
      <c r="C1051">
        <f t="shared" ref="C1051:C1057" si="131">C1050+B1051</f>
        <v>136</v>
      </c>
      <c r="D1051" s="61" t="s">
        <v>2469</v>
      </c>
      <c r="E1051" s="61" t="s">
        <v>2467</v>
      </c>
      <c r="F1051" t="s">
        <v>2485</v>
      </c>
      <c r="G1051" s="61" t="s">
        <v>2467</v>
      </c>
      <c r="H1051" t="s">
        <v>174</v>
      </c>
      <c r="I1051" s="61"/>
      <c r="J1051" t="s">
        <v>2654</v>
      </c>
    </row>
    <row r="1052" spans="1:10">
      <c r="A1052" t="s">
        <v>2638</v>
      </c>
      <c r="B1052" s="282">
        <v>34</v>
      </c>
      <c r="C1052">
        <f t="shared" si="131"/>
        <v>170</v>
      </c>
      <c r="D1052" s="61" t="s">
        <v>2470</v>
      </c>
      <c r="E1052" s="61" t="s">
        <v>2496</v>
      </c>
      <c r="F1052" t="s">
        <v>478</v>
      </c>
      <c r="H1052" t="s">
        <v>2654</v>
      </c>
      <c r="J1052" t="s">
        <v>2654</v>
      </c>
    </row>
    <row r="1053" spans="1:10">
      <c r="A1053" t="s">
        <v>2638</v>
      </c>
      <c r="B1053" s="282">
        <v>34</v>
      </c>
      <c r="C1053">
        <f t="shared" si="131"/>
        <v>204</v>
      </c>
      <c r="D1053" s="61" t="s">
        <v>2470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684</v>
      </c>
    </row>
    <row r="1054" spans="1:10">
      <c r="A1054" t="s">
        <v>2638</v>
      </c>
      <c r="B1054" s="282">
        <v>17</v>
      </c>
      <c r="C1054">
        <f t="shared" si="131"/>
        <v>221</v>
      </c>
      <c r="D1054" s="61" t="s">
        <v>2471</v>
      </c>
      <c r="E1054" s="61" t="s">
        <v>2467</v>
      </c>
      <c r="F1054" t="s">
        <v>386</v>
      </c>
      <c r="G1054" s="61" t="s">
        <v>2467</v>
      </c>
      <c r="H1054" t="s">
        <v>2486</v>
      </c>
      <c r="I1054" s="61" t="s">
        <v>2467</v>
      </c>
      <c r="J1054" t="s">
        <v>491</v>
      </c>
    </row>
    <row r="1055" spans="1:10">
      <c r="A1055" t="s">
        <v>2638</v>
      </c>
      <c r="B1055" s="282">
        <v>17</v>
      </c>
      <c r="C1055">
        <f t="shared" si="131"/>
        <v>238</v>
      </c>
      <c r="D1055" s="61" t="s">
        <v>2471</v>
      </c>
      <c r="E1055" s="61" t="s">
        <v>2487</v>
      </c>
      <c r="F1055" t="s">
        <v>136</v>
      </c>
      <c r="H1055" t="s">
        <v>2654</v>
      </c>
      <c r="J1055" t="s">
        <v>2654</v>
      </c>
    </row>
    <row r="1056" spans="1:10">
      <c r="A1056" t="s">
        <v>2638</v>
      </c>
      <c r="B1056" s="282">
        <v>10</v>
      </c>
      <c r="C1056">
        <f t="shared" si="131"/>
        <v>248</v>
      </c>
      <c r="D1056" s="61" t="s">
        <v>2472</v>
      </c>
      <c r="E1056" s="61" t="s">
        <v>2474</v>
      </c>
      <c r="F1056" t="s">
        <v>478</v>
      </c>
      <c r="G1056" s="61" t="s">
        <v>2500</v>
      </c>
      <c r="H1056" t="s">
        <v>437</v>
      </c>
      <c r="I1056" s="61" t="s">
        <v>2500</v>
      </c>
      <c r="J1056" t="s">
        <v>636</v>
      </c>
    </row>
    <row r="1057" spans="1:10">
      <c r="A1057" t="s">
        <v>2638</v>
      </c>
      <c r="B1057" s="282">
        <v>8</v>
      </c>
      <c r="C1057">
        <f t="shared" si="131"/>
        <v>256</v>
      </c>
      <c r="D1057" s="61" t="s">
        <v>2473</v>
      </c>
      <c r="E1057" s="61" t="s">
        <v>9</v>
      </c>
      <c r="F1057" t="s">
        <v>664</v>
      </c>
      <c r="H1057" t="s">
        <v>2654</v>
      </c>
      <c r="J1057" t="s">
        <v>2654</v>
      </c>
    </row>
    <row r="1058" spans="1:10">
      <c r="A1058" t="s">
        <v>2639</v>
      </c>
      <c r="B1058" s="282">
        <v>68</v>
      </c>
      <c r="C1058">
        <v>68</v>
      </c>
      <c r="D1058" s="61" t="s">
        <v>2469</v>
      </c>
      <c r="E1058" s="61" t="s">
        <v>2496</v>
      </c>
      <c r="F1058" t="s">
        <v>466</v>
      </c>
      <c r="H1058" t="s">
        <v>2654</v>
      </c>
      <c r="J1058" t="s">
        <v>2654</v>
      </c>
    </row>
    <row r="1059" spans="1:10">
      <c r="A1059" t="s">
        <v>2639</v>
      </c>
      <c r="B1059" s="282">
        <v>68</v>
      </c>
      <c r="C1059">
        <f t="shared" ref="C1059:C1065" si="132">C1058+B1059</f>
        <v>136</v>
      </c>
      <c r="D1059" s="61" t="s">
        <v>2469</v>
      </c>
      <c r="E1059" s="61" t="s">
        <v>2496</v>
      </c>
      <c r="F1059" t="s">
        <v>478</v>
      </c>
      <c r="H1059" t="s">
        <v>2654</v>
      </c>
      <c r="J1059" t="s">
        <v>2654</v>
      </c>
    </row>
    <row r="1060" spans="1:10">
      <c r="A1060" t="s">
        <v>2639</v>
      </c>
      <c r="B1060" s="282">
        <v>34</v>
      </c>
      <c r="C1060">
        <f t="shared" si="132"/>
        <v>170</v>
      </c>
      <c r="D1060" s="61" t="s">
        <v>2470</v>
      </c>
      <c r="E1060" s="61" t="s">
        <v>2467</v>
      </c>
      <c r="F1060" t="s">
        <v>386</v>
      </c>
      <c r="G1060" s="61" t="s">
        <v>2467</v>
      </c>
      <c r="H1060" t="s">
        <v>2486</v>
      </c>
      <c r="I1060" s="61" t="s">
        <v>2467</v>
      </c>
      <c r="J1060" t="s">
        <v>491</v>
      </c>
    </row>
    <row r="1061" spans="1:10">
      <c r="A1061" t="s">
        <v>2639</v>
      </c>
      <c r="B1061" s="282">
        <v>34</v>
      </c>
      <c r="C1061">
        <f t="shared" si="132"/>
        <v>204</v>
      </c>
      <c r="D1061" s="61" t="s">
        <v>2470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2639</v>
      </c>
      <c r="B1062" s="282">
        <v>17</v>
      </c>
      <c r="C1062">
        <f t="shared" si="132"/>
        <v>221</v>
      </c>
      <c r="D1062" s="61" t="s">
        <v>2471</v>
      </c>
      <c r="E1062" s="61" t="s">
        <v>2467</v>
      </c>
      <c r="F1062" t="s">
        <v>223</v>
      </c>
      <c r="G1062" s="61" t="s">
        <v>2467</v>
      </c>
      <c r="H1062" t="s">
        <v>374</v>
      </c>
      <c r="I1062" s="61" t="s">
        <v>2467</v>
      </c>
      <c r="J1062" t="s">
        <v>339</v>
      </c>
    </row>
    <row r="1063" spans="1:10">
      <c r="A1063" t="s">
        <v>2639</v>
      </c>
      <c r="B1063" s="282">
        <v>17</v>
      </c>
      <c r="C1063">
        <f t="shared" si="132"/>
        <v>238</v>
      </c>
      <c r="D1063" s="61" t="s">
        <v>2471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684</v>
      </c>
    </row>
    <row r="1064" spans="1:10">
      <c r="A1064" t="s">
        <v>2639</v>
      </c>
      <c r="B1064" s="282">
        <v>10</v>
      </c>
      <c r="C1064">
        <f t="shared" si="132"/>
        <v>248</v>
      </c>
      <c r="D1064" s="61" t="s">
        <v>2472</v>
      </c>
      <c r="E1064" s="61" t="s">
        <v>2500</v>
      </c>
      <c r="F1064" t="s">
        <v>562</v>
      </c>
      <c r="G1064" s="61" t="s">
        <v>2500</v>
      </c>
      <c r="H1064" s="279" t="s">
        <v>586</v>
      </c>
      <c r="I1064" s="61" t="s">
        <v>2474</v>
      </c>
      <c r="J1064" t="s">
        <v>466</v>
      </c>
    </row>
    <row r="1065" spans="1:10">
      <c r="A1065" t="s">
        <v>2639</v>
      </c>
      <c r="B1065" s="282">
        <v>8</v>
      </c>
      <c r="C1065">
        <f t="shared" si="132"/>
        <v>256</v>
      </c>
      <c r="D1065" s="61" t="s">
        <v>2473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684</v>
      </c>
    </row>
    <row r="1066" spans="1:10">
      <c r="A1066" t="s">
        <v>2637</v>
      </c>
      <c r="B1066" s="282">
        <v>68</v>
      </c>
      <c r="C1066">
        <v>68</v>
      </c>
      <c r="D1066" s="61" t="s">
        <v>2469</v>
      </c>
      <c r="E1066" s="61" t="s">
        <v>2467</v>
      </c>
      <c r="F1066" t="s">
        <v>451</v>
      </c>
      <c r="G1066" s="61" t="s">
        <v>2467</v>
      </c>
      <c r="H1066" t="s">
        <v>122</v>
      </c>
      <c r="I1066" s="61" t="s">
        <v>2467</v>
      </c>
      <c r="J1066" t="s">
        <v>504</v>
      </c>
    </row>
    <row r="1067" spans="1:10">
      <c r="A1067" t="s">
        <v>2637</v>
      </c>
      <c r="B1067" s="282">
        <v>68</v>
      </c>
      <c r="C1067">
        <f t="shared" ref="C1067:C1073" si="133">C1066+B1067</f>
        <v>136</v>
      </c>
      <c r="D1067" s="61" t="s">
        <v>2469</v>
      </c>
      <c r="E1067" s="61" t="s">
        <v>2467</v>
      </c>
      <c r="F1067" t="s">
        <v>223</v>
      </c>
      <c r="G1067" s="61" t="s">
        <v>2467</v>
      </c>
      <c r="H1067" t="s">
        <v>374</v>
      </c>
      <c r="I1067" s="61" t="s">
        <v>2467</v>
      </c>
      <c r="J1067" t="s">
        <v>339</v>
      </c>
    </row>
    <row r="1068" spans="1:10">
      <c r="A1068" t="s">
        <v>2637</v>
      </c>
      <c r="B1068" s="282">
        <v>34</v>
      </c>
      <c r="C1068">
        <f t="shared" si="133"/>
        <v>170</v>
      </c>
      <c r="D1068" s="61" t="s">
        <v>2470</v>
      </c>
      <c r="E1068" s="61" t="s">
        <v>2474</v>
      </c>
      <c r="F1068" t="s">
        <v>86</v>
      </c>
      <c r="G1068" s="61" t="s">
        <v>2505</v>
      </c>
      <c r="H1068" t="s">
        <v>239</v>
      </c>
      <c r="J1068" t="s">
        <v>2654</v>
      </c>
    </row>
    <row r="1069" spans="1:10">
      <c r="A1069" t="s">
        <v>2637</v>
      </c>
      <c r="B1069" s="282">
        <v>34</v>
      </c>
      <c r="C1069">
        <f t="shared" si="133"/>
        <v>204</v>
      </c>
      <c r="D1069" s="61" t="s">
        <v>2470</v>
      </c>
      <c r="E1069" s="61" t="s">
        <v>2467</v>
      </c>
      <c r="F1069" t="s">
        <v>386</v>
      </c>
      <c r="G1069" s="61" t="s">
        <v>2467</v>
      </c>
      <c r="H1069" t="s">
        <v>2486</v>
      </c>
      <c r="I1069" s="61" t="s">
        <v>2467</v>
      </c>
      <c r="J1069" t="s">
        <v>491</v>
      </c>
    </row>
    <row r="1070" spans="1:10">
      <c r="A1070" t="s">
        <v>2637</v>
      </c>
      <c r="B1070" s="282">
        <v>17</v>
      </c>
      <c r="C1070">
        <f t="shared" si="133"/>
        <v>221</v>
      </c>
      <c r="D1070" s="61" t="s">
        <v>2471</v>
      </c>
      <c r="E1070" s="61" t="s">
        <v>2505</v>
      </c>
      <c r="F1070" t="s">
        <v>374</v>
      </c>
      <c r="G1070" s="61" t="s">
        <v>2505</v>
      </c>
      <c r="H1070" t="s">
        <v>339</v>
      </c>
      <c r="J1070" t="s">
        <v>2654</v>
      </c>
    </row>
    <row r="1071" spans="1:10">
      <c r="A1071" t="s">
        <v>2637</v>
      </c>
      <c r="B1071" s="282">
        <v>17</v>
      </c>
      <c r="C1071">
        <f t="shared" si="133"/>
        <v>238</v>
      </c>
      <c r="D1071" s="61" t="s">
        <v>2471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2637</v>
      </c>
      <c r="B1072" s="282">
        <v>10</v>
      </c>
      <c r="C1072">
        <f t="shared" si="133"/>
        <v>248</v>
      </c>
      <c r="D1072" s="61" t="s">
        <v>2472</v>
      </c>
      <c r="E1072" s="61" t="s">
        <v>2474</v>
      </c>
      <c r="F1072" t="s">
        <v>424</v>
      </c>
      <c r="G1072" s="61" t="s">
        <v>2500</v>
      </c>
      <c r="H1072" t="s">
        <v>26</v>
      </c>
      <c r="I1072" s="61" t="s">
        <v>2474</v>
      </c>
      <c r="J1072" t="s">
        <v>542</v>
      </c>
    </row>
    <row r="1073" spans="1:10">
      <c r="A1073" t="s">
        <v>2637</v>
      </c>
      <c r="B1073" s="282">
        <v>8</v>
      </c>
      <c r="C1073">
        <f t="shared" si="133"/>
        <v>256</v>
      </c>
      <c r="D1073" s="61" t="s">
        <v>2473</v>
      </c>
      <c r="E1073" s="61" t="s">
        <v>2487</v>
      </c>
      <c r="F1073" t="s">
        <v>136</v>
      </c>
      <c r="H1073" t="s">
        <v>2654</v>
      </c>
      <c r="J1073" t="s">
        <v>2654</v>
      </c>
    </row>
    <row r="1074" spans="1:10">
      <c r="A1074" t="s">
        <v>2640</v>
      </c>
      <c r="B1074" s="282">
        <v>68</v>
      </c>
      <c r="C1074">
        <v>68</v>
      </c>
      <c r="D1074" s="61" t="s">
        <v>2469</v>
      </c>
      <c r="E1074" s="61" t="s">
        <v>2505</v>
      </c>
      <c r="F1074" t="s">
        <v>317</v>
      </c>
      <c r="G1074" s="61" t="s">
        <v>2474</v>
      </c>
      <c r="H1074" t="s">
        <v>270</v>
      </c>
      <c r="J1074" t="s">
        <v>2654</v>
      </c>
    </row>
    <row r="1075" spans="1:10">
      <c r="A1075" t="s">
        <v>2640</v>
      </c>
      <c r="B1075" s="282">
        <v>68</v>
      </c>
      <c r="C1075">
        <f t="shared" ref="C1075:C1081" si="134">C1074+B1075</f>
        <v>136</v>
      </c>
      <c r="D1075" s="61" t="s">
        <v>2469</v>
      </c>
      <c r="E1075" s="61" t="s">
        <v>2474</v>
      </c>
      <c r="F1075" t="s">
        <v>86</v>
      </c>
      <c r="G1075" s="61" t="s">
        <v>2505</v>
      </c>
      <c r="H1075" t="s">
        <v>239</v>
      </c>
      <c r="J1075" t="s">
        <v>2654</v>
      </c>
    </row>
    <row r="1076" spans="1:10">
      <c r="A1076" t="s">
        <v>2640</v>
      </c>
      <c r="B1076" s="282">
        <v>34</v>
      </c>
      <c r="C1076">
        <f t="shared" si="134"/>
        <v>170</v>
      </c>
      <c r="D1076" s="61" t="s">
        <v>2470</v>
      </c>
      <c r="E1076" s="61" t="s">
        <v>2474</v>
      </c>
      <c r="F1076" t="s">
        <v>295</v>
      </c>
      <c r="G1076" s="61" t="s">
        <v>2505</v>
      </c>
      <c r="H1076" t="s">
        <v>190</v>
      </c>
      <c r="J1076" t="s">
        <v>2654</v>
      </c>
    </row>
    <row r="1077" spans="1:10">
      <c r="A1077" t="s">
        <v>2640</v>
      </c>
      <c r="B1077" s="282">
        <v>34</v>
      </c>
      <c r="C1077">
        <f t="shared" si="134"/>
        <v>204</v>
      </c>
      <c r="D1077" s="61" t="s">
        <v>2470</v>
      </c>
      <c r="E1077" s="61" t="s">
        <v>2467</v>
      </c>
      <c r="F1077" t="s">
        <v>451</v>
      </c>
      <c r="G1077" s="61" t="s">
        <v>2467</v>
      </c>
      <c r="H1077" t="s">
        <v>122</v>
      </c>
      <c r="I1077" s="61" t="s">
        <v>2467</v>
      </c>
      <c r="J1077" t="s">
        <v>504</v>
      </c>
    </row>
    <row r="1078" spans="1:10">
      <c r="A1078" t="s">
        <v>2640</v>
      </c>
      <c r="B1078" s="282">
        <v>17</v>
      </c>
      <c r="C1078">
        <f t="shared" si="134"/>
        <v>221</v>
      </c>
      <c r="D1078" s="61" t="s">
        <v>2471</v>
      </c>
      <c r="E1078" s="61" t="s">
        <v>2505</v>
      </c>
      <c r="F1078" t="s">
        <v>386</v>
      </c>
      <c r="G1078" s="61" t="s">
        <v>2505</v>
      </c>
      <c r="H1078" t="s">
        <v>491</v>
      </c>
      <c r="J1078" t="s">
        <v>2654</v>
      </c>
    </row>
    <row r="1079" spans="1:10">
      <c r="A1079" t="s">
        <v>2640</v>
      </c>
      <c r="B1079" s="282">
        <v>17</v>
      </c>
      <c r="C1079">
        <f t="shared" si="134"/>
        <v>238</v>
      </c>
      <c r="D1079" s="61" t="s">
        <v>2471</v>
      </c>
      <c r="E1079" s="61" t="s">
        <v>2467</v>
      </c>
      <c r="F1079" t="s">
        <v>223</v>
      </c>
      <c r="G1079" s="61" t="s">
        <v>2467</v>
      </c>
      <c r="H1079" t="s">
        <v>374</v>
      </c>
      <c r="I1079" s="61" t="s">
        <v>2467</v>
      </c>
      <c r="J1079" t="s">
        <v>339</v>
      </c>
    </row>
    <row r="1080" spans="1:10">
      <c r="A1080" t="s">
        <v>2640</v>
      </c>
      <c r="B1080" s="282">
        <v>10</v>
      </c>
      <c r="C1080">
        <f t="shared" si="134"/>
        <v>248</v>
      </c>
      <c r="D1080" s="61" t="s">
        <v>2472</v>
      </c>
      <c r="E1080" s="61" t="s">
        <v>2500</v>
      </c>
      <c r="F1080" t="s">
        <v>527</v>
      </c>
      <c r="G1080" s="61" t="s">
        <v>2500</v>
      </c>
      <c r="H1080" t="s">
        <v>611</v>
      </c>
      <c r="I1080" s="61" t="s">
        <v>2500</v>
      </c>
      <c r="J1080" t="s">
        <v>2653</v>
      </c>
    </row>
    <row r="1081" spans="1:10">
      <c r="A1081" t="s">
        <v>2640</v>
      </c>
      <c r="B1081" s="282">
        <v>8</v>
      </c>
      <c r="C1081">
        <f t="shared" si="134"/>
        <v>256</v>
      </c>
      <c r="D1081" s="61" t="s">
        <v>2473</v>
      </c>
      <c r="E1081" s="61" t="s">
        <v>2467</v>
      </c>
      <c r="F1081" t="s">
        <v>386</v>
      </c>
      <c r="G1081" s="61" t="s">
        <v>2467</v>
      </c>
      <c r="H1081" t="s">
        <v>2486</v>
      </c>
      <c r="I1081" s="61" t="s">
        <v>2467</v>
      </c>
      <c r="J1081" t="s">
        <v>491</v>
      </c>
    </row>
    <row r="1082" spans="1:10">
      <c r="A1082" t="s">
        <v>2641</v>
      </c>
      <c r="B1082" s="282">
        <v>68</v>
      </c>
      <c r="C1082">
        <v>68</v>
      </c>
      <c r="D1082" s="61" t="s">
        <v>2469</v>
      </c>
      <c r="E1082" s="61" t="s">
        <v>2474</v>
      </c>
      <c r="F1082" t="s">
        <v>2485</v>
      </c>
      <c r="G1082" s="61" t="s">
        <v>2474</v>
      </c>
      <c r="H1082" t="s">
        <v>174</v>
      </c>
      <c r="I1082" s="61" t="s">
        <v>2500</v>
      </c>
      <c r="J1082" s="279" t="s">
        <v>652</v>
      </c>
    </row>
    <row r="1083" spans="1:10">
      <c r="A1083" t="s">
        <v>2641</v>
      </c>
      <c r="B1083" s="282">
        <v>68</v>
      </c>
      <c r="C1083">
        <f t="shared" ref="C1083:C1089" si="135">C1082+B1083</f>
        <v>136</v>
      </c>
      <c r="D1083" s="61" t="s">
        <v>2469</v>
      </c>
      <c r="E1083" s="61" t="s">
        <v>2474</v>
      </c>
      <c r="F1083" t="s">
        <v>295</v>
      </c>
      <c r="G1083" s="61" t="s">
        <v>2505</v>
      </c>
      <c r="H1083" t="s">
        <v>190</v>
      </c>
      <c r="J1083" t="s">
        <v>2654</v>
      </c>
    </row>
    <row r="1084" spans="1:10">
      <c r="A1084" t="s">
        <v>2641</v>
      </c>
      <c r="B1084" s="282">
        <v>34</v>
      </c>
      <c r="C1084">
        <f t="shared" si="135"/>
        <v>170</v>
      </c>
      <c r="D1084" s="61" t="s">
        <v>2470</v>
      </c>
      <c r="E1084" s="61" t="s">
        <v>2474</v>
      </c>
      <c r="F1084" t="s">
        <v>2484</v>
      </c>
      <c r="G1084" s="61" t="s">
        <v>2474</v>
      </c>
      <c r="H1084" t="s">
        <v>363</v>
      </c>
      <c r="I1084" s="61" t="s">
        <v>2500</v>
      </c>
      <c r="J1084" t="s">
        <v>400</v>
      </c>
    </row>
    <row r="1085" spans="1:10">
      <c r="A1085" t="s">
        <v>2641</v>
      </c>
      <c r="B1085" s="282">
        <v>34</v>
      </c>
      <c r="C1085">
        <f t="shared" si="135"/>
        <v>204</v>
      </c>
      <c r="D1085" s="61" t="s">
        <v>2470</v>
      </c>
      <c r="E1085" s="61" t="s">
        <v>2505</v>
      </c>
      <c r="F1085" t="s">
        <v>317</v>
      </c>
      <c r="G1085" s="61" t="s">
        <v>2474</v>
      </c>
      <c r="H1085" t="s">
        <v>270</v>
      </c>
      <c r="J1085" t="s">
        <v>2654</v>
      </c>
    </row>
    <row r="1086" spans="1:10">
      <c r="A1086" t="s">
        <v>2641</v>
      </c>
      <c r="B1086" s="282">
        <v>17</v>
      </c>
      <c r="C1086">
        <f t="shared" si="135"/>
        <v>221</v>
      </c>
      <c r="D1086" s="61" t="s">
        <v>2471</v>
      </c>
      <c r="E1086" s="61" t="s">
        <v>2500</v>
      </c>
      <c r="F1086" t="s">
        <v>527</v>
      </c>
      <c r="G1086" s="61" t="s">
        <v>2500</v>
      </c>
      <c r="H1086" t="s">
        <v>611</v>
      </c>
      <c r="I1086" s="61" t="s">
        <v>2500</v>
      </c>
      <c r="J1086" t="s">
        <v>2653</v>
      </c>
    </row>
    <row r="1087" spans="1:10">
      <c r="A1087" t="s">
        <v>2641</v>
      </c>
      <c r="B1087" s="282">
        <v>17</v>
      </c>
      <c r="C1087">
        <f t="shared" si="135"/>
        <v>238</v>
      </c>
      <c r="D1087" s="61" t="s">
        <v>2471</v>
      </c>
      <c r="E1087" s="61" t="s">
        <v>2474</v>
      </c>
      <c r="F1087" t="s">
        <v>86</v>
      </c>
      <c r="G1087" s="61" t="s">
        <v>2505</v>
      </c>
      <c r="H1087" t="s">
        <v>239</v>
      </c>
      <c r="J1087" t="s">
        <v>2654</v>
      </c>
    </row>
    <row r="1088" spans="1:10">
      <c r="A1088" t="s">
        <v>2641</v>
      </c>
      <c r="B1088" s="282">
        <v>10</v>
      </c>
      <c r="C1088">
        <f t="shared" si="135"/>
        <v>248</v>
      </c>
      <c r="D1088" s="61" t="s">
        <v>2472</v>
      </c>
      <c r="E1088" s="61" t="s">
        <v>2500</v>
      </c>
      <c r="F1088" t="s">
        <v>306</v>
      </c>
      <c r="G1088" s="61" t="s">
        <v>2500</v>
      </c>
      <c r="H1088" t="s">
        <v>413</v>
      </c>
      <c r="I1088" s="61" t="s">
        <v>2500</v>
      </c>
      <c r="J1088" t="s">
        <v>664</v>
      </c>
    </row>
    <row r="1089" spans="1:10">
      <c r="A1089" t="s">
        <v>2641</v>
      </c>
      <c r="B1089" s="282">
        <v>8</v>
      </c>
      <c r="C1089">
        <f t="shared" si="135"/>
        <v>256</v>
      </c>
      <c r="D1089" s="61" t="s">
        <v>2473</v>
      </c>
      <c r="E1089" s="61" t="s">
        <v>2467</v>
      </c>
      <c r="F1089" t="s">
        <v>386</v>
      </c>
      <c r="G1089" s="61" t="s">
        <v>2467</v>
      </c>
      <c r="H1089" t="s">
        <v>2486</v>
      </c>
      <c r="I1089" s="61" t="s">
        <v>2467</v>
      </c>
      <c r="J1089" t="s">
        <v>491</v>
      </c>
    </row>
    <row r="1090" spans="1:10">
      <c r="A1090" t="s">
        <v>2643</v>
      </c>
      <c r="B1090" s="282">
        <v>68</v>
      </c>
      <c r="C1090">
        <v>68</v>
      </c>
      <c r="D1090" s="61" t="s">
        <v>2469</v>
      </c>
      <c r="E1090" s="61" t="s">
        <v>2474</v>
      </c>
      <c r="F1090" t="s">
        <v>46</v>
      </c>
      <c r="G1090" s="61" t="s">
        <v>2474</v>
      </c>
      <c r="H1090" t="s">
        <v>515</v>
      </c>
      <c r="I1090" s="61" t="s">
        <v>2500</v>
      </c>
      <c r="J1090" t="s">
        <v>102</v>
      </c>
    </row>
    <row r="1091" spans="1:10">
      <c r="A1091" t="s">
        <v>2643</v>
      </c>
      <c r="B1091" s="282">
        <v>68</v>
      </c>
      <c r="C1091">
        <f t="shared" ref="C1091:C1097" si="136">C1090+B1091</f>
        <v>136</v>
      </c>
      <c r="D1091" s="61" t="s">
        <v>2469</v>
      </c>
      <c r="E1091" s="61" t="s">
        <v>2474</v>
      </c>
      <c r="F1091" t="s">
        <v>2484</v>
      </c>
      <c r="G1091" s="61" t="s">
        <v>2474</v>
      </c>
      <c r="H1091" t="s">
        <v>363</v>
      </c>
      <c r="I1091" s="61" t="s">
        <v>2500</v>
      </c>
      <c r="J1091" t="s">
        <v>400</v>
      </c>
    </row>
    <row r="1092" spans="1:10">
      <c r="A1092" t="s">
        <v>2643</v>
      </c>
      <c r="B1092" s="282">
        <v>34</v>
      </c>
      <c r="C1092">
        <f t="shared" si="136"/>
        <v>170</v>
      </c>
      <c r="D1092" s="61" t="s">
        <v>2470</v>
      </c>
      <c r="E1092" s="61" t="s">
        <v>2505</v>
      </c>
      <c r="F1092" t="s">
        <v>374</v>
      </c>
      <c r="G1092" s="61" t="s">
        <v>2505</v>
      </c>
      <c r="H1092" t="s">
        <v>339</v>
      </c>
      <c r="J1092" t="s">
        <v>2654</v>
      </c>
    </row>
    <row r="1093" spans="1:10">
      <c r="A1093" t="s">
        <v>2643</v>
      </c>
      <c r="B1093" s="282">
        <v>34</v>
      </c>
      <c r="C1093">
        <f t="shared" si="136"/>
        <v>204</v>
      </c>
      <c r="D1093" s="61" t="s">
        <v>2470</v>
      </c>
      <c r="E1093" s="61" t="s">
        <v>2474</v>
      </c>
      <c r="F1093" t="s">
        <v>2485</v>
      </c>
      <c r="G1093" s="61" t="s">
        <v>2474</v>
      </c>
      <c r="H1093" t="s">
        <v>174</v>
      </c>
      <c r="I1093" s="61" t="s">
        <v>2500</v>
      </c>
      <c r="J1093" s="279" t="s">
        <v>652</v>
      </c>
    </row>
    <row r="1094" spans="1:10">
      <c r="A1094" t="s">
        <v>2643</v>
      </c>
      <c r="B1094" s="282">
        <v>17</v>
      </c>
      <c r="C1094">
        <f t="shared" si="136"/>
        <v>221</v>
      </c>
      <c r="D1094" s="61" t="s">
        <v>2471</v>
      </c>
      <c r="E1094" s="61" t="s">
        <v>2500</v>
      </c>
      <c r="F1094" t="s">
        <v>306</v>
      </c>
      <c r="G1094" s="61" t="s">
        <v>2500</v>
      </c>
      <c r="H1094" t="s">
        <v>413</v>
      </c>
      <c r="I1094" s="61" t="s">
        <v>2500</v>
      </c>
      <c r="J1094" t="s">
        <v>664</v>
      </c>
    </row>
    <row r="1095" spans="1:10">
      <c r="A1095" t="s">
        <v>2643</v>
      </c>
      <c r="B1095" s="282">
        <v>17</v>
      </c>
      <c r="C1095">
        <f t="shared" si="136"/>
        <v>238</v>
      </c>
      <c r="D1095" s="61" t="s">
        <v>2471</v>
      </c>
      <c r="E1095" s="61" t="s">
        <v>2474</v>
      </c>
      <c r="F1095" t="s">
        <v>295</v>
      </c>
      <c r="G1095" s="61" t="s">
        <v>2505</v>
      </c>
      <c r="H1095" t="s">
        <v>190</v>
      </c>
      <c r="J1095" t="s">
        <v>2654</v>
      </c>
    </row>
    <row r="1096" spans="1:10">
      <c r="A1096" t="s">
        <v>2643</v>
      </c>
      <c r="B1096" s="282">
        <v>10</v>
      </c>
      <c r="C1096">
        <f t="shared" si="136"/>
        <v>248</v>
      </c>
      <c r="D1096" s="61" t="s">
        <v>2472</v>
      </c>
      <c r="E1096" s="61" t="s">
        <v>2500</v>
      </c>
      <c r="F1096" t="s">
        <v>136</v>
      </c>
      <c r="G1096" s="61" t="s">
        <v>2500</v>
      </c>
      <c r="H1096" t="s">
        <v>673</v>
      </c>
      <c r="I1096" s="61" t="s">
        <v>2500</v>
      </c>
      <c r="J1096" t="s">
        <v>351</v>
      </c>
    </row>
    <row r="1097" spans="1:10">
      <c r="A1097" t="s">
        <v>2643</v>
      </c>
      <c r="B1097" s="282">
        <v>8</v>
      </c>
      <c r="C1097">
        <f t="shared" si="136"/>
        <v>256</v>
      </c>
      <c r="D1097" s="61" t="s">
        <v>2473</v>
      </c>
      <c r="E1097" s="61" t="s">
        <v>2505</v>
      </c>
      <c r="F1097" t="s">
        <v>317</v>
      </c>
      <c r="G1097" s="61" t="s">
        <v>2474</v>
      </c>
      <c r="H1097" t="s">
        <v>270</v>
      </c>
      <c r="J1097" t="s">
        <v>2654</v>
      </c>
    </row>
    <row r="1098" spans="1:10">
      <c r="A1098" t="s">
        <v>2642</v>
      </c>
      <c r="B1098" s="282">
        <v>68</v>
      </c>
      <c r="C1098">
        <v>68</v>
      </c>
      <c r="D1098" s="61" t="s">
        <v>2469</v>
      </c>
      <c r="E1098" s="61" t="s">
        <v>2505</v>
      </c>
      <c r="F1098" t="s">
        <v>451</v>
      </c>
      <c r="G1098" s="61" t="s">
        <v>2505</v>
      </c>
      <c r="H1098" t="s">
        <v>122</v>
      </c>
      <c r="J1098" t="s">
        <v>2654</v>
      </c>
    </row>
    <row r="1099" spans="1:10">
      <c r="A1099" t="s">
        <v>2642</v>
      </c>
      <c r="B1099" s="282">
        <v>68</v>
      </c>
      <c r="C1099">
        <f t="shared" ref="C1099:C1105" si="137">C1098+B1099</f>
        <v>136</v>
      </c>
      <c r="D1099" s="61" t="s">
        <v>2469</v>
      </c>
      <c r="E1099" s="61" t="s">
        <v>2505</v>
      </c>
      <c r="F1099" t="s">
        <v>386</v>
      </c>
      <c r="G1099" s="61" t="s">
        <v>2505</v>
      </c>
      <c r="H1099" t="s">
        <v>491</v>
      </c>
      <c r="J1099" t="s">
        <v>2654</v>
      </c>
    </row>
    <row r="1100" spans="1:10">
      <c r="A1100" t="s">
        <v>2642</v>
      </c>
      <c r="B1100" s="282">
        <v>34</v>
      </c>
      <c r="C1100">
        <f t="shared" si="137"/>
        <v>170</v>
      </c>
      <c r="D1100" s="61" t="s">
        <v>2470</v>
      </c>
      <c r="E1100" s="61" t="s">
        <v>2500</v>
      </c>
      <c r="F1100" t="s">
        <v>527</v>
      </c>
      <c r="G1100" s="61" t="s">
        <v>2500</v>
      </c>
      <c r="H1100" t="s">
        <v>611</v>
      </c>
      <c r="I1100" s="61" t="s">
        <v>2500</v>
      </c>
      <c r="J1100" t="s">
        <v>2653</v>
      </c>
    </row>
    <row r="1101" spans="1:10">
      <c r="A1101" t="s">
        <v>2642</v>
      </c>
      <c r="B1101" s="282">
        <v>34</v>
      </c>
      <c r="C1101">
        <f t="shared" si="137"/>
        <v>204</v>
      </c>
      <c r="D1101" s="61" t="s">
        <v>2470</v>
      </c>
      <c r="E1101" s="61" t="s">
        <v>2505</v>
      </c>
      <c r="F1101" t="s">
        <v>374</v>
      </c>
      <c r="G1101" s="61" t="s">
        <v>2505</v>
      </c>
      <c r="H1101" t="s">
        <v>339</v>
      </c>
      <c r="J1101" t="s">
        <v>2654</v>
      </c>
    </row>
    <row r="1102" spans="1:10">
      <c r="A1102" t="s">
        <v>2642</v>
      </c>
      <c r="B1102" s="282">
        <v>17</v>
      </c>
      <c r="C1102">
        <f t="shared" si="137"/>
        <v>221</v>
      </c>
      <c r="D1102" s="61" t="s">
        <v>2471</v>
      </c>
      <c r="E1102" s="61" t="s">
        <v>2500</v>
      </c>
      <c r="F1102" t="s">
        <v>136</v>
      </c>
      <c r="G1102" s="61" t="s">
        <v>2500</v>
      </c>
      <c r="H1102" t="s">
        <v>673</v>
      </c>
      <c r="I1102" s="61" t="s">
        <v>2500</v>
      </c>
      <c r="J1102" t="s">
        <v>351</v>
      </c>
    </row>
    <row r="1103" spans="1:10">
      <c r="A1103" t="s">
        <v>2642</v>
      </c>
      <c r="B1103" s="282">
        <v>17</v>
      </c>
      <c r="C1103">
        <f t="shared" si="137"/>
        <v>238</v>
      </c>
      <c r="D1103" s="61" t="s">
        <v>2471</v>
      </c>
      <c r="E1103" s="61" t="s">
        <v>2474</v>
      </c>
      <c r="F1103" t="s">
        <v>46</v>
      </c>
      <c r="G1103" s="61" t="s">
        <v>2474</v>
      </c>
      <c r="H1103" t="s">
        <v>515</v>
      </c>
      <c r="I1103" s="61" t="s">
        <v>2500</v>
      </c>
      <c r="J1103" t="s">
        <v>102</v>
      </c>
    </row>
    <row r="1104" spans="1:10">
      <c r="A1104" t="s">
        <v>2642</v>
      </c>
      <c r="B1104" s="282">
        <v>10</v>
      </c>
      <c r="C1104">
        <f t="shared" si="137"/>
        <v>248</v>
      </c>
      <c r="D1104" s="61" t="s">
        <v>2472</v>
      </c>
      <c r="E1104" s="61" t="s">
        <v>2500</v>
      </c>
      <c r="F1104" t="s">
        <v>136</v>
      </c>
      <c r="G1104" s="61" t="s">
        <v>2500</v>
      </c>
      <c r="H1104" t="s">
        <v>673</v>
      </c>
      <c r="I1104" s="61" t="s">
        <v>2500</v>
      </c>
      <c r="J1104" t="s">
        <v>351</v>
      </c>
    </row>
    <row r="1105" spans="1:10">
      <c r="A1105" t="s">
        <v>2642</v>
      </c>
      <c r="B1105" s="282">
        <v>8</v>
      </c>
      <c r="C1105">
        <f t="shared" si="137"/>
        <v>256</v>
      </c>
      <c r="D1105" s="61" t="s">
        <v>2473</v>
      </c>
      <c r="E1105" s="61" t="s">
        <v>2505</v>
      </c>
      <c r="F1105" t="s">
        <v>317</v>
      </c>
      <c r="G1105" s="61" t="s">
        <v>2474</v>
      </c>
      <c r="H1105" t="s">
        <v>270</v>
      </c>
      <c r="J1105" t="s">
        <v>2654</v>
      </c>
    </row>
    <row r="1106" spans="1:10">
      <c r="A1106" t="s">
        <v>2644</v>
      </c>
      <c r="B1106" s="282">
        <v>68</v>
      </c>
      <c r="C1106">
        <v>68</v>
      </c>
      <c r="D1106" s="61" t="s">
        <v>2469</v>
      </c>
      <c r="E1106" s="61" t="s">
        <v>2474</v>
      </c>
      <c r="F1106" t="s">
        <v>424</v>
      </c>
      <c r="G1106" s="61" t="s">
        <v>2500</v>
      </c>
      <c r="H1106" t="s">
        <v>26</v>
      </c>
      <c r="I1106" s="61" t="s">
        <v>2474</v>
      </c>
      <c r="J1106" t="s">
        <v>542</v>
      </c>
    </row>
    <row r="1107" spans="1:10">
      <c r="A1107" t="s">
        <v>2644</v>
      </c>
      <c r="B1107" s="282">
        <v>68</v>
      </c>
      <c r="C1107">
        <f t="shared" ref="C1107:C1113" si="138">C1106+B1107</f>
        <v>136</v>
      </c>
      <c r="D1107" s="61" t="s">
        <v>2469</v>
      </c>
      <c r="E1107" s="61" t="s">
        <v>2500</v>
      </c>
      <c r="F1107" t="s">
        <v>562</v>
      </c>
      <c r="G1107" s="61" t="s">
        <v>2500</v>
      </c>
      <c r="H1107" s="279" t="s">
        <v>586</v>
      </c>
      <c r="I1107" s="61" t="s">
        <v>2474</v>
      </c>
      <c r="J1107" t="s">
        <v>466</v>
      </c>
    </row>
    <row r="1108" spans="1:10">
      <c r="A1108" t="s">
        <v>2644</v>
      </c>
      <c r="B1108" s="282">
        <v>34</v>
      </c>
      <c r="C1108">
        <f t="shared" si="138"/>
        <v>170</v>
      </c>
      <c r="D1108" s="61" t="s">
        <v>2470</v>
      </c>
      <c r="E1108" s="61" t="s">
        <v>2500</v>
      </c>
      <c r="F1108" t="s">
        <v>306</v>
      </c>
      <c r="G1108" s="61" t="s">
        <v>2500</v>
      </c>
      <c r="H1108" t="s">
        <v>413</v>
      </c>
      <c r="I1108" s="61" t="s">
        <v>2500</v>
      </c>
      <c r="J1108" t="s">
        <v>664</v>
      </c>
    </row>
    <row r="1109" spans="1:10">
      <c r="A1109" t="s">
        <v>2644</v>
      </c>
      <c r="B1109" s="282">
        <v>34</v>
      </c>
      <c r="C1109">
        <f t="shared" si="138"/>
        <v>204</v>
      </c>
      <c r="D1109" s="61" t="s">
        <v>2470</v>
      </c>
      <c r="E1109" s="61" t="s">
        <v>2474</v>
      </c>
      <c r="F1109" t="s">
        <v>478</v>
      </c>
      <c r="G1109" s="61" t="s">
        <v>2500</v>
      </c>
      <c r="H1109" t="s">
        <v>437</v>
      </c>
      <c r="I1109" s="61" t="s">
        <v>2500</v>
      </c>
      <c r="J1109" t="s">
        <v>636</v>
      </c>
    </row>
    <row r="1110" spans="1:10">
      <c r="A1110" t="s">
        <v>2644</v>
      </c>
      <c r="B1110" s="282">
        <v>17</v>
      </c>
      <c r="C1110">
        <f t="shared" si="138"/>
        <v>221</v>
      </c>
      <c r="D1110" s="61" t="s">
        <v>2471</v>
      </c>
      <c r="E1110" s="61" t="s">
        <v>2500</v>
      </c>
      <c r="F1110" t="s">
        <v>136</v>
      </c>
      <c r="G1110" s="61" t="s">
        <v>2500</v>
      </c>
      <c r="H1110" t="s">
        <v>673</v>
      </c>
      <c r="I1110" s="61" t="s">
        <v>2500</v>
      </c>
      <c r="J1110" t="s">
        <v>351</v>
      </c>
    </row>
    <row r="1111" spans="1:10">
      <c r="A1111" t="s">
        <v>2644</v>
      </c>
      <c r="B1111" s="282">
        <v>17</v>
      </c>
      <c r="C1111">
        <f t="shared" si="138"/>
        <v>238</v>
      </c>
      <c r="D1111" s="61" t="s">
        <v>2471</v>
      </c>
      <c r="E1111" s="61" t="s">
        <v>2505</v>
      </c>
      <c r="F1111" t="s">
        <v>451</v>
      </c>
      <c r="G1111" s="61" t="s">
        <v>2505</v>
      </c>
      <c r="H1111" t="s">
        <v>122</v>
      </c>
      <c r="J1111" t="s">
        <v>2654</v>
      </c>
    </row>
    <row r="1112" spans="1:10">
      <c r="A1112" t="s">
        <v>2644</v>
      </c>
      <c r="B1112" s="282">
        <v>10</v>
      </c>
      <c r="C1112">
        <f t="shared" si="138"/>
        <v>248</v>
      </c>
      <c r="D1112" s="61" t="s">
        <v>2472</v>
      </c>
      <c r="E1112" s="61" t="s">
        <v>9</v>
      </c>
      <c r="F1112" t="s">
        <v>724</v>
      </c>
      <c r="H1112" t="s">
        <v>2654</v>
      </c>
      <c r="J1112" t="s">
        <v>2654</v>
      </c>
    </row>
    <row r="1113" spans="1:10">
      <c r="A1113" t="s">
        <v>2644</v>
      </c>
      <c r="B1113" s="282">
        <v>8</v>
      </c>
      <c r="C1113">
        <f t="shared" si="138"/>
        <v>256</v>
      </c>
      <c r="D1113" s="61" t="s">
        <v>2473</v>
      </c>
      <c r="E1113" s="61" t="s">
        <v>2474</v>
      </c>
      <c r="F1113" t="s">
        <v>46</v>
      </c>
      <c r="G1113" s="61" t="s">
        <v>2474</v>
      </c>
      <c r="H1113" t="s">
        <v>515</v>
      </c>
      <c r="I1113" s="61" t="s">
        <v>2500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2459</v>
      </c>
      <c r="B1" s="61" t="s">
        <v>2460</v>
      </c>
      <c r="C1" s="61" t="s">
        <v>2462</v>
      </c>
      <c r="D1" t="s">
        <v>2461</v>
      </c>
      <c r="E1" t="s">
        <v>2464</v>
      </c>
      <c r="F1" t="s">
        <v>2463</v>
      </c>
      <c r="G1" t="s">
        <v>2466</v>
      </c>
      <c r="H1" t="s">
        <v>2465</v>
      </c>
      <c r="K1" t="s">
        <v>2645</v>
      </c>
    </row>
    <row r="2" spans="1:11" ht="15.75" thickBot="1">
      <c r="A2" t="s">
        <v>2468</v>
      </c>
      <c r="B2" s="61" t="s">
        <v>2469</v>
      </c>
      <c r="C2" s="61" t="s">
        <v>2487</v>
      </c>
      <c r="D2" t="s">
        <v>2488</v>
      </c>
      <c r="J2" t="s">
        <v>2468</v>
      </c>
      <c r="K2" s="280"/>
    </row>
    <row r="3" spans="1:11">
      <c r="A3" t="s">
        <v>2468</v>
      </c>
      <c r="B3" s="61" t="s">
        <v>2469</v>
      </c>
      <c r="C3" s="61" t="s">
        <v>2487</v>
      </c>
      <c r="D3" t="s">
        <v>2489</v>
      </c>
      <c r="J3" t="s">
        <v>2507</v>
      </c>
    </row>
    <row r="4" spans="1:11">
      <c r="A4" t="s">
        <v>2468</v>
      </c>
      <c r="B4" s="61" t="s">
        <v>2470</v>
      </c>
      <c r="C4" s="61" t="s">
        <v>9</v>
      </c>
      <c r="D4" t="s">
        <v>2490</v>
      </c>
      <c r="J4" t="s">
        <v>2508</v>
      </c>
    </row>
    <row r="5" spans="1:11">
      <c r="A5" t="s">
        <v>2468</v>
      </c>
      <c r="B5" s="61" t="s">
        <v>2470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2491</v>
      </c>
      <c r="J5" t="s">
        <v>2509</v>
      </c>
    </row>
    <row r="6" spans="1:11">
      <c r="A6" t="s">
        <v>2468</v>
      </c>
      <c r="B6" s="61" t="s">
        <v>2471</v>
      </c>
      <c r="C6" s="61" t="s">
        <v>9</v>
      </c>
      <c r="D6" t="s">
        <v>2492</v>
      </c>
      <c r="J6" t="s">
        <v>2510</v>
      </c>
    </row>
    <row r="7" spans="1:11">
      <c r="A7" t="s">
        <v>2468</v>
      </c>
      <c r="B7" s="61" t="s">
        <v>2471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2493</v>
      </c>
      <c r="J7" t="s">
        <v>2511</v>
      </c>
    </row>
    <row r="8" spans="1:11">
      <c r="A8" t="s">
        <v>2468</v>
      </c>
      <c r="B8" s="61" t="s">
        <v>2472</v>
      </c>
      <c r="C8" s="61" t="s">
        <v>9</v>
      </c>
      <c r="D8" t="s">
        <v>2492</v>
      </c>
      <c r="J8" t="s">
        <v>2512</v>
      </c>
    </row>
    <row r="9" spans="1:11">
      <c r="A9" t="s">
        <v>2468</v>
      </c>
      <c r="B9" s="61" t="s">
        <v>2473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2493</v>
      </c>
      <c r="J9" t="s">
        <v>2513</v>
      </c>
    </row>
    <row r="10" spans="1:11">
      <c r="A10" t="s">
        <v>2507</v>
      </c>
      <c r="B10" s="61" t="s">
        <v>2469</v>
      </c>
      <c r="C10" s="61" t="s">
        <v>2487</v>
      </c>
      <c r="D10" t="s">
        <v>378</v>
      </c>
      <c r="J10" t="s">
        <v>2514</v>
      </c>
    </row>
    <row r="11" spans="1:11">
      <c r="A11" t="s">
        <v>2507</v>
      </c>
      <c r="B11" s="61" t="s">
        <v>2469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2515</v>
      </c>
    </row>
    <row r="12" spans="1:11">
      <c r="A12" t="s">
        <v>2507</v>
      </c>
      <c r="B12" s="61" t="s">
        <v>2470</v>
      </c>
      <c r="C12" s="61" t="s">
        <v>2487</v>
      </c>
      <c r="D12" t="s">
        <v>551</v>
      </c>
      <c r="J12" t="s">
        <v>2516</v>
      </c>
    </row>
    <row r="13" spans="1:11">
      <c r="A13" t="s">
        <v>2507</v>
      </c>
      <c r="B13" s="61" t="s">
        <v>2470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2517</v>
      </c>
    </row>
    <row r="14" spans="1:11">
      <c r="A14" t="s">
        <v>2507</v>
      </c>
      <c r="B14" s="61" t="s">
        <v>2471</v>
      </c>
      <c r="C14" s="61" t="s">
        <v>9</v>
      </c>
      <c r="D14" t="s">
        <v>180</v>
      </c>
      <c r="J14" t="s">
        <v>2518</v>
      </c>
    </row>
    <row r="15" spans="1:11">
      <c r="A15" t="s">
        <v>2507</v>
      </c>
      <c r="B15" s="61" t="s">
        <v>2471</v>
      </c>
      <c r="C15" s="61" t="s">
        <v>2467</v>
      </c>
      <c r="D15" t="s">
        <v>310</v>
      </c>
      <c r="E15" s="61" t="s">
        <v>2467</v>
      </c>
      <c r="F15" t="s">
        <v>457</v>
      </c>
      <c r="J15" t="s">
        <v>2519</v>
      </c>
    </row>
    <row r="16" spans="1:11">
      <c r="A16" t="s">
        <v>2507</v>
      </c>
      <c r="B16" s="61" t="s">
        <v>2472</v>
      </c>
      <c r="C16" s="61" t="s">
        <v>9</v>
      </c>
      <c r="D16" t="s">
        <v>531</v>
      </c>
      <c r="J16" t="s">
        <v>2520</v>
      </c>
    </row>
    <row r="17" spans="1:10">
      <c r="A17" t="s">
        <v>2507</v>
      </c>
      <c r="B17" s="61" t="s">
        <v>2473</v>
      </c>
      <c r="C17" s="61" t="s">
        <v>2467</v>
      </c>
      <c r="D17" t="s">
        <v>310</v>
      </c>
      <c r="E17" s="61" t="s">
        <v>2467</v>
      </c>
      <c r="F17" t="s">
        <v>457</v>
      </c>
      <c r="J17" t="s">
        <v>2521</v>
      </c>
    </row>
    <row r="18" spans="1:10">
      <c r="A18" t="s">
        <v>2508</v>
      </c>
      <c r="B18" s="61" t="s">
        <v>2469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2493</v>
      </c>
      <c r="J18" t="s">
        <v>2522</v>
      </c>
    </row>
    <row r="19" spans="1:10">
      <c r="A19" t="s">
        <v>2508</v>
      </c>
      <c r="B19" s="61" t="s">
        <v>2469</v>
      </c>
      <c r="C19" s="61" t="s">
        <v>2467</v>
      </c>
      <c r="D19" t="s">
        <v>310</v>
      </c>
      <c r="E19" s="61" t="s">
        <v>2467</v>
      </c>
      <c r="F19" t="s">
        <v>2494</v>
      </c>
      <c r="J19" t="s">
        <v>2523</v>
      </c>
    </row>
    <row r="20" spans="1:10">
      <c r="A20" t="s">
        <v>2508</v>
      </c>
      <c r="B20" s="61" t="s">
        <v>2470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2491</v>
      </c>
      <c r="J20" t="s">
        <v>2524</v>
      </c>
    </row>
    <row r="21" spans="1:10">
      <c r="A21" t="s">
        <v>2508</v>
      </c>
      <c r="B21" s="61" t="s">
        <v>2470</v>
      </c>
      <c r="C21" s="61" t="s">
        <v>2467</v>
      </c>
      <c r="D21" t="s">
        <v>275</v>
      </c>
      <c r="E21" s="61" t="s">
        <v>2467</v>
      </c>
      <c r="F21" t="s">
        <v>2495</v>
      </c>
      <c r="J21" t="s">
        <v>2525</v>
      </c>
    </row>
    <row r="22" spans="1:10">
      <c r="A22" t="s">
        <v>2508</v>
      </c>
      <c r="B22" s="61" t="s">
        <v>2471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2491</v>
      </c>
      <c r="J22" t="s">
        <v>2526</v>
      </c>
    </row>
    <row r="23" spans="1:10">
      <c r="A23" t="s">
        <v>2508</v>
      </c>
      <c r="B23" s="61" t="s">
        <v>2471</v>
      </c>
      <c r="C23" s="61" t="s">
        <v>2467</v>
      </c>
      <c r="D23" t="s">
        <v>275</v>
      </c>
      <c r="E23" s="61" t="s">
        <v>2467</v>
      </c>
      <c r="F23" t="s">
        <v>2495</v>
      </c>
      <c r="J23" t="s">
        <v>2527</v>
      </c>
    </row>
    <row r="24" spans="1:10">
      <c r="A24" t="s">
        <v>2508</v>
      </c>
      <c r="B24" s="61" t="s">
        <v>2472</v>
      </c>
      <c r="C24" s="61" t="s">
        <v>2487</v>
      </c>
      <c r="D24" t="s">
        <v>2489</v>
      </c>
      <c r="J24" t="s">
        <v>2528</v>
      </c>
    </row>
    <row r="25" spans="1:10">
      <c r="A25" t="s">
        <v>2508</v>
      </c>
      <c r="B25" s="61" t="s">
        <v>2473</v>
      </c>
      <c r="C25" s="61" t="s">
        <v>2496</v>
      </c>
      <c r="D25" t="s">
        <v>2497</v>
      </c>
      <c r="J25" t="s">
        <v>2529</v>
      </c>
    </row>
    <row r="26" spans="1:10">
      <c r="A26" t="s">
        <v>2509</v>
      </c>
      <c r="B26" s="61" t="s">
        <v>2469</v>
      </c>
      <c r="C26" s="61" t="s">
        <v>2467</v>
      </c>
      <c r="D26" t="s">
        <v>310</v>
      </c>
      <c r="E26" s="61" t="s">
        <v>2467</v>
      </c>
      <c r="F26" t="s">
        <v>457</v>
      </c>
      <c r="J26" t="s">
        <v>2530</v>
      </c>
    </row>
    <row r="27" spans="1:10">
      <c r="A27" t="s">
        <v>2509</v>
      </c>
      <c r="B27" s="61" t="s">
        <v>2469</v>
      </c>
      <c r="C27" s="61" t="s">
        <v>2467</v>
      </c>
      <c r="D27" t="s">
        <v>275</v>
      </c>
      <c r="E27" s="61" t="s">
        <v>2467</v>
      </c>
      <c r="F27" t="s">
        <v>776</v>
      </c>
      <c r="J27" t="s">
        <v>2531</v>
      </c>
    </row>
    <row r="28" spans="1:10">
      <c r="A28" t="s">
        <v>2509</v>
      </c>
      <c r="B28" s="61" t="s">
        <v>2470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2532</v>
      </c>
    </row>
    <row r="29" spans="1:10">
      <c r="A29" t="s">
        <v>2509</v>
      </c>
      <c r="B29" s="61" t="s">
        <v>2470</v>
      </c>
      <c r="C29" s="61" t="s">
        <v>2496</v>
      </c>
      <c r="D29" t="s">
        <v>310</v>
      </c>
      <c r="J29" t="s">
        <v>2533</v>
      </c>
    </row>
    <row r="30" spans="1:10">
      <c r="A30" t="s">
        <v>2509</v>
      </c>
      <c r="B30" s="61" t="s">
        <v>2471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2534</v>
      </c>
    </row>
    <row r="31" spans="1:10">
      <c r="A31" t="s">
        <v>2509</v>
      </c>
      <c r="B31" s="61" t="s">
        <v>2471</v>
      </c>
      <c r="C31" s="61" t="s">
        <v>2496</v>
      </c>
      <c r="D31" t="s">
        <v>310</v>
      </c>
      <c r="J31" t="s">
        <v>2535</v>
      </c>
    </row>
    <row r="32" spans="1:10">
      <c r="A32" t="s">
        <v>2509</v>
      </c>
      <c r="B32" s="61" t="s">
        <v>2472</v>
      </c>
      <c r="C32" s="61" t="s">
        <v>2487</v>
      </c>
      <c r="D32" t="s">
        <v>551</v>
      </c>
      <c r="J32" t="s">
        <v>2536</v>
      </c>
    </row>
    <row r="33" spans="1:10">
      <c r="A33" t="s">
        <v>2509</v>
      </c>
      <c r="B33" s="61" t="s">
        <v>2473</v>
      </c>
      <c r="C33" s="61" t="s">
        <v>2496</v>
      </c>
      <c r="D33" t="s">
        <v>417</v>
      </c>
      <c r="J33" t="s">
        <v>2537</v>
      </c>
    </row>
    <row r="34" spans="1:10">
      <c r="A34" t="s">
        <v>2510</v>
      </c>
      <c r="B34" s="61" t="s">
        <v>2469</v>
      </c>
      <c r="C34" s="61" t="s">
        <v>2467</v>
      </c>
      <c r="D34" t="s">
        <v>275</v>
      </c>
      <c r="E34" s="61" t="s">
        <v>2467</v>
      </c>
      <c r="F34" t="s">
        <v>2495</v>
      </c>
      <c r="J34" t="s">
        <v>2538</v>
      </c>
    </row>
    <row r="35" spans="1:10">
      <c r="A35" t="s">
        <v>2510</v>
      </c>
      <c r="B35" s="61" t="s">
        <v>2469</v>
      </c>
      <c r="C35" s="61" t="s">
        <v>2496</v>
      </c>
      <c r="D35" t="s">
        <v>2497</v>
      </c>
      <c r="J35" t="s">
        <v>2539</v>
      </c>
    </row>
    <row r="36" spans="1:10">
      <c r="A36" t="s">
        <v>2510</v>
      </c>
      <c r="B36" s="61" t="s">
        <v>2470</v>
      </c>
      <c r="C36" s="61" t="s">
        <v>2467</v>
      </c>
      <c r="D36" t="s">
        <v>310</v>
      </c>
      <c r="E36" s="61" t="s">
        <v>2467</v>
      </c>
      <c r="F36" t="s">
        <v>2494</v>
      </c>
      <c r="J36" t="s">
        <v>2540</v>
      </c>
    </row>
    <row r="37" spans="1:10">
      <c r="A37" t="s">
        <v>2510</v>
      </c>
      <c r="B37" s="61" t="s">
        <v>2470</v>
      </c>
      <c r="C37" s="61" t="s">
        <v>2496</v>
      </c>
      <c r="D37" t="s">
        <v>2498</v>
      </c>
      <c r="J37" t="s">
        <v>2541</v>
      </c>
    </row>
    <row r="38" spans="1:10">
      <c r="A38" t="s">
        <v>2510</v>
      </c>
      <c r="B38" s="61" t="s">
        <v>2471</v>
      </c>
      <c r="C38" s="61" t="s">
        <v>2467</v>
      </c>
      <c r="D38" t="s">
        <v>310</v>
      </c>
      <c r="E38" s="61" t="s">
        <v>2467</v>
      </c>
      <c r="F38" t="s">
        <v>2494</v>
      </c>
      <c r="J38" t="s">
        <v>2542</v>
      </c>
    </row>
    <row r="39" spans="1:10">
      <c r="A39" t="s">
        <v>2510</v>
      </c>
      <c r="B39" s="61" t="s">
        <v>2471</v>
      </c>
      <c r="C39" s="61" t="s">
        <v>2467</v>
      </c>
      <c r="D39" t="s">
        <v>378</v>
      </c>
      <c r="E39" s="61" t="s">
        <v>2467</v>
      </c>
      <c r="F39" t="s">
        <v>275</v>
      </c>
      <c r="G39" s="61" t="s">
        <v>2467</v>
      </c>
      <c r="H39" t="s">
        <v>2499</v>
      </c>
      <c r="J39" t="s">
        <v>2543</v>
      </c>
    </row>
    <row r="40" spans="1:10">
      <c r="A40" t="s">
        <v>2510</v>
      </c>
      <c r="B40" s="61" t="s">
        <v>2472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2493</v>
      </c>
      <c r="J40" t="s">
        <v>2544</v>
      </c>
    </row>
    <row r="41" spans="1:10">
      <c r="A41" t="s">
        <v>2510</v>
      </c>
      <c r="B41" s="61" t="s">
        <v>2473</v>
      </c>
      <c r="C41" s="61" t="s">
        <v>2467</v>
      </c>
      <c r="D41" t="s">
        <v>378</v>
      </c>
      <c r="E41" s="61" t="s">
        <v>2467</v>
      </c>
      <c r="F41" t="s">
        <v>275</v>
      </c>
      <c r="G41" s="61" t="s">
        <v>2467</v>
      </c>
      <c r="H41" t="s">
        <v>2499</v>
      </c>
      <c r="J41" t="s">
        <v>2545</v>
      </c>
    </row>
    <row r="42" spans="1:10">
      <c r="A42" t="s">
        <v>2511</v>
      </c>
      <c r="B42" s="61" t="s">
        <v>2469</v>
      </c>
      <c r="C42" s="61" t="s">
        <v>2496</v>
      </c>
      <c r="D42" t="s">
        <v>310</v>
      </c>
      <c r="J42" t="s">
        <v>2546</v>
      </c>
    </row>
    <row r="43" spans="1:10">
      <c r="A43" t="s">
        <v>2511</v>
      </c>
      <c r="B43" s="61" t="s">
        <v>2469</v>
      </c>
      <c r="C43" s="61" t="s">
        <v>2496</v>
      </c>
      <c r="D43" t="s">
        <v>417</v>
      </c>
      <c r="J43" t="s">
        <v>2547</v>
      </c>
    </row>
    <row r="44" spans="1:10">
      <c r="A44" t="s">
        <v>2511</v>
      </c>
      <c r="B44" s="61" t="s">
        <v>2470</v>
      </c>
      <c r="C44" s="61" t="s">
        <v>2496</v>
      </c>
      <c r="D44" t="s">
        <v>310</v>
      </c>
      <c r="J44" t="s">
        <v>2548</v>
      </c>
    </row>
    <row r="45" spans="1:10">
      <c r="A45" t="s">
        <v>2511</v>
      </c>
      <c r="B45" s="61" t="s">
        <v>2470</v>
      </c>
      <c r="C45" s="61" t="s">
        <v>2467</v>
      </c>
      <c r="D45" t="s">
        <v>378</v>
      </c>
      <c r="E45" s="61" t="s">
        <v>2467</v>
      </c>
      <c r="F45" t="s">
        <v>275</v>
      </c>
      <c r="G45" s="61" t="s">
        <v>2467</v>
      </c>
      <c r="H45" t="s">
        <v>551</v>
      </c>
      <c r="J45" t="s">
        <v>2549</v>
      </c>
    </row>
    <row r="46" spans="1:10">
      <c r="A46" t="s">
        <v>2511</v>
      </c>
      <c r="B46" s="61" t="s">
        <v>2471</v>
      </c>
      <c r="C46" s="61" t="s">
        <v>2467</v>
      </c>
      <c r="D46" t="s">
        <v>275</v>
      </c>
      <c r="E46" s="61" t="s">
        <v>2467</v>
      </c>
      <c r="F46" t="s">
        <v>776</v>
      </c>
      <c r="J46" t="s">
        <v>2550</v>
      </c>
    </row>
    <row r="47" spans="1:10">
      <c r="A47" t="s">
        <v>2511</v>
      </c>
      <c r="B47" s="61" t="s">
        <v>2471</v>
      </c>
      <c r="C47" s="61" t="s">
        <v>2467</v>
      </c>
      <c r="D47" t="s">
        <v>180</v>
      </c>
      <c r="E47" s="61" t="s">
        <v>2467</v>
      </c>
      <c r="F47" t="s">
        <v>531</v>
      </c>
      <c r="J47" t="s">
        <v>2551</v>
      </c>
    </row>
    <row r="48" spans="1:10">
      <c r="A48" t="s">
        <v>2511</v>
      </c>
      <c r="B48" s="61" t="s">
        <v>2472</v>
      </c>
      <c r="C48" s="61" t="s">
        <v>2467</v>
      </c>
      <c r="D48" t="s">
        <v>310</v>
      </c>
      <c r="E48" s="61" t="s">
        <v>2467</v>
      </c>
      <c r="F48" t="s">
        <v>457</v>
      </c>
      <c r="J48" t="s">
        <v>2552</v>
      </c>
    </row>
    <row r="49" spans="1:10">
      <c r="A49" t="s">
        <v>2511</v>
      </c>
      <c r="B49" s="61" t="s">
        <v>2473</v>
      </c>
      <c r="C49" s="61" t="s">
        <v>2474</v>
      </c>
      <c r="D49" t="s">
        <v>495</v>
      </c>
      <c r="E49" s="61" t="s">
        <v>2500</v>
      </c>
      <c r="F49" t="s">
        <v>457</v>
      </c>
      <c r="G49" s="61" t="s">
        <v>2474</v>
      </c>
      <c r="H49" t="s">
        <v>417</v>
      </c>
      <c r="J49" t="s">
        <v>2553</v>
      </c>
    </row>
    <row r="50" spans="1:10">
      <c r="A50" t="s">
        <v>2512</v>
      </c>
      <c r="B50" s="61" t="s">
        <v>2469</v>
      </c>
      <c r="C50" s="61" t="s">
        <v>2496</v>
      </c>
      <c r="D50" t="s">
        <v>2498</v>
      </c>
      <c r="J50" t="s">
        <v>2554</v>
      </c>
    </row>
    <row r="51" spans="1:10">
      <c r="A51" t="s">
        <v>2512</v>
      </c>
      <c r="B51" s="61" t="s">
        <v>2469</v>
      </c>
      <c r="C51" s="61" t="s">
        <v>2467</v>
      </c>
      <c r="D51" t="s">
        <v>378</v>
      </c>
      <c r="E51" s="61" t="s">
        <v>2467</v>
      </c>
      <c r="F51" t="s">
        <v>275</v>
      </c>
      <c r="G51" s="61" t="s">
        <v>2467</v>
      </c>
      <c r="H51" t="s">
        <v>2499</v>
      </c>
      <c r="J51" t="s">
        <v>2555</v>
      </c>
    </row>
    <row r="52" spans="1:10">
      <c r="A52" t="s">
        <v>2512</v>
      </c>
      <c r="B52" s="61" t="s">
        <v>2470</v>
      </c>
      <c r="C52" s="61" t="s">
        <v>2496</v>
      </c>
      <c r="D52" t="s">
        <v>2498</v>
      </c>
      <c r="J52" t="s">
        <v>2556</v>
      </c>
    </row>
    <row r="53" spans="1:10">
      <c r="A53" t="s">
        <v>2512</v>
      </c>
      <c r="B53" s="61" t="s">
        <v>2470</v>
      </c>
      <c r="C53" s="61" t="s">
        <v>2467</v>
      </c>
      <c r="D53" t="s">
        <v>378</v>
      </c>
      <c r="E53" s="61" t="s">
        <v>2467</v>
      </c>
      <c r="F53" t="s">
        <v>275</v>
      </c>
      <c r="G53" s="61" t="s">
        <v>2467</v>
      </c>
      <c r="H53" t="s">
        <v>2499</v>
      </c>
      <c r="J53" t="s">
        <v>2557</v>
      </c>
    </row>
    <row r="54" spans="1:10">
      <c r="A54" t="s">
        <v>2512</v>
      </c>
      <c r="B54" s="61" t="s">
        <v>2471</v>
      </c>
      <c r="C54" s="61" t="s">
        <v>2496</v>
      </c>
      <c r="D54" t="s">
        <v>2497</v>
      </c>
      <c r="J54" t="s">
        <v>2558</v>
      </c>
    </row>
    <row r="55" spans="1:10">
      <c r="A55" t="s">
        <v>2512</v>
      </c>
      <c r="B55" s="61" t="s">
        <v>2471</v>
      </c>
      <c r="C55" s="61" t="s">
        <v>2467</v>
      </c>
      <c r="D55" t="s">
        <v>180</v>
      </c>
      <c r="E55" s="61" t="s">
        <v>2467</v>
      </c>
      <c r="F55" t="s">
        <v>2501</v>
      </c>
      <c r="J55" t="s">
        <v>2560</v>
      </c>
    </row>
    <row r="56" spans="1:10">
      <c r="A56" t="s">
        <v>2512</v>
      </c>
      <c r="B56" s="61" t="s">
        <v>2472</v>
      </c>
      <c r="C56" s="61" t="s">
        <v>2467</v>
      </c>
      <c r="D56" t="s">
        <v>275</v>
      </c>
      <c r="E56" s="61" t="s">
        <v>2467</v>
      </c>
      <c r="F56" t="s">
        <v>2495</v>
      </c>
      <c r="J56" t="s">
        <v>2561</v>
      </c>
    </row>
    <row r="57" spans="1:10">
      <c r="A57" t="s">
        <v>2512</v>
      </c>
      <c r="B57" s="61" t="s">
        <v>2473</v>
      </c>
      <c r="C57" s="61" t="s">
        <v>2474</v>
      </c>
      <c r="D57" t="s">
        <v>495</v>
      </c>
      <c r="E57" s="61" t="s">
        <v>2500</v>
      </c>
      <c r="F57" t="s">
        <v>457</v>
      </c>
      <c r="G57" s="61" t="s">
        <v>2474</v>
      </c>
      <c r="H57" t="s">
        <v>2502</v>
      </c>
      <c r="J57" t="s">
        <v>2562</v>
      </c>
    </row>
    <row r="58" spans="1:10">
      <c r="A58" t="s">
        <v>2513</v>
      </c>
      <c r="B58" s="61" t="s">
        <v>2469</v>
      </c>
      <c r="C58" s="61" t="s">
        <v>2467</v>
      </c>
      <c r="D58" t="s">
        <v>378</v>
      </c>
      <c r="E58" s="61" t="s">
        <v>2467</v>
      </c>
      <c r="F58" t="s">
        <v>275</v>
      </c>
      <c r="G58" s="61" t="s">
        <v>2467</v>
      </c>
      <c r="H58" t="s">
        <v>551</v>
      </c>
      <c r="J58" t="s">
        <v>2563</v>
      </c>
    </row>
    <row r="59" spans="1:10">
      <c r="A59" t="s">
        <v>2513</v>
      </c>
      <c r="B59" s="61" t="s">
        <v>2469</v>
      </c>
      <c r="C59" s="61" t="s">
        <v>2467</v>
      </c>
      <c r="D59" t="s">
        <v>180</v>
      </c>
      <c r="E59" s="61" t="s">
        <v>2467</v>
      </c>
      <c r="F59" t="s">
        <v>531</v>
      </c>
      <c r="J59" t="s">
        <v>2559</v>
      </c>
    </row>
    <row r="60" spans="1:10">
      <c r="A60" t="s">
        <v>2513</v>
      </c>
      <c r="B60" s="61" t="s">
        <v>2470</v>
      </c>
      <c r="C60" s="61" t="s">
        <v>2496</v>
      </c>
      <c r="D60" t="s">
        <v>417</v>
      </c>
      <c r="J60" t="s">
        <v>2564</v>
      </c>
    </row>
    <row r="61" spans="1:10">
      <c r="A61" t="s">
        <v>2513</v>
      </c>
      <c r="B61" s="61" t="s">
        <v>2470</v>
      </c>
      <c r="C61" s="61" t="s">
        <v>2467</v>
      </c>
      <c r="D61" t="s">
        <v>180</v>
      </c>
      <c r="E61" s="61" t="s">
        <v>2467</v>
      </c>
      <c r="F61" t="s">
        <v>531</v>
      </c>
      <c r="J61" t="s">
        <v>2565</v>
      </c>
    </row>
    <row r="62" spans="1:10">
      <c r="A62" t="s">
        <v>2513</v>
      </c>
      <c r="B62" s="61" t="s">
        <v>2471</v>
      </c>
      <c r="C62" s="61" t="s">
        <v>2496</v>
      </c>
      <c r="D62" t="s">
        <v>310</v>
      </c>
      <c r="J62" t="s">
        <v>2566</v>
      </c>
    </row>
    <row r="63" spans="1:10">
      <c r="A63" t="s">
        <v>2513</v>
      </c>
      <c r="B63" s="61" t="s">
        <v>2471</v>
      </c>
      <c r="C63" s="61" t="s">
        <v>2474</v>
      </c>
      <c r="D63" t="s">
        <v>495</v>
      </c>
      <c r="E63" s="61" t="s">
        <v>2500</v>
      </c>
      <c r="F63" t="s">
        <v>457</v>
      </c>
      <c r="G63" s="61" t="s">
        <v>2474</v>
      </c>
      <c r="H63" t="s">
        <v>417</v>
      </c>
      <c r="J63" t="s">
        <v>2567</v>
      </c>
    </row>
    <row r="64" spans="1:10">
      <c r="A64" t="s">
        <v>2513</v>
      </c>
      <c r="B64" s="61" t="s">
        <v>2472</v>
      </c>
      <c r="C64" s="61" t="s">
        <v>2467</v>
      </c>
      <c r="D64" t="s">
        <v>275</v>
      </c>
      <c r="E64" s="61" t="s">
        <v>2467</v>
      </c>
      <c r="F64" t="s">
        <v>776</v>
      </c>
      <c r="J64" t="s">
        <v>2568</v>
      </c>
    </row>
    <row r="65" spans="1:10">
      <c r="A65" t="s">
        <v>2513</v>
      </c>
      <c r="B65" s="61" t="s">
        <v>2473</v>
      </c>
      <c r="C65" s="61" t="s">
        <v>2474</v>
      </c>
      <c r="D65" t="s">
        <v>275</v>
      </c>
      <c r="E65" s="61" t="s">
        <v>2500</v>
      </c>
      <c r="F65" t="s">
        <v>776</v>
      </c>
      <c r="G65" s="61" t="s">
        <v>2500</v>
      </c>
      <c r="H65" t="s">
        <v>180</v>
      </c>
      <c r="J65" t="s">
        <v>2570</v>
      </c>
    </row>
    <row r="66" spans="1:10">
      <c r="A66" t="s">
        <v>2514</v>
      </c>
      <c r="B66" s="61" t="s">
        <v>2469</v>
      </c>
      <c r="C66" s="61" t="s">
        <v>2467</v>
      </c>
      <c r="D66" t="s">
        <v>180</v>
      </c>
      <c r="E66" s="61" t="s">
        <v>2467</v>
      </c>
      <c r="F66" t="s">
        <v>2501</v>
      </c>
      <c r="J66" t="s">
        <v>2571</v>
      </c>
    </row>
    <row r="67" spans="1:10">
      <c r="A67" t="s">
        <v>2514</v>
      </c>
      <c r="B67" s="61" t="s">
        <v>2469</v>
      </c>
      <c r="C67" s="61" t="s">
        <v>2474</v>
      </c>
      <c r="D67" t="s">
        <v>495</v>
      </c>
      <c r="E67" s="61" t="s">
        <v>2500</v>
      </c>
      <c r="F67" t="s">
        <v>457</v>
      </c>
      <c r="G67" s="61" t="s">
        <v>2474</v>
      </c>
      <c r="H67" t="s">
        <v>2502</v>
      </c>
      <c r="J67" t="s">
        <v>2569</v>
      </c>
    </row>
    <row r="68" spans="1:10">
      <c r="A68" t="s">
        <v>2514</v>
      </c>
      <c r="B68" s="61" t="s">
        <v>2470</v>
      </c>
      <c r="C68" s="61" t="s">
        <v>2467</v>
      </c>
      <c r="D68" t="s">
        <v>378</v>
      </c>
      <c r="E68" s="61" t="s">
        <v>2467</v>
      </c>
      <c r="F68" t="s">
        <v>275</v>
      </c>
      <c r="G68" s="61" t="s">
        <v>2467</v>
      </c>
      <c r="H68" t="s">
        <v>2499</v>
      </c>
      <c r="J68" t="s">
        <v>2572</v>
      </c>
    </row>
    <row r="69" spans="1:10">
      <c r="A69" t="s">
        <v>2514</v>
      </c>
      <c r="B69" s="61" t="s">
        <v>2470</v>
      </c>
      <c r="C69" s="61" t="s">
        <v>2474</v>
      </c>
      <c r="D69" t="s">
        <v>275</v>
      </c>
      <c r="E69" s="61" t="s">
        <v>2500</v>
      </c>
      <c r="F69" t="s">
        <v>776</v>
      </c>
      <c r="G69" s="61" t="s">
        <v>2500</v>
      </c>
      <c r="H69" t="s">
        <v>2503</v>
      </c>
      <c r="J69" t="s">
        <v>2574</v>
      </c>
    </row>
    <row r="70" spans="1:10">
      <c r="A70" t="s">
        <v>2514</v>
      </c>
      <c r="B70" s="61" t="s">
        <v>2471</v>
      </c>
      <c r="C70" s="61" t="s">
        <v>2496</v>
      </c>
      <c r="D70" t="s">
        <v>2498</v>
      </c>
      <c r="J70" t="s">
        <v>2573</v>
      </c>
    </row>
    <row r="71" spans="1:10">
      <c r="A71" t="s">
        <v>2514</v>
      </c>
      <c r="B71" s="61" t="s">
        <v>2471</v>
      </c>
      <c r="C71" s="61" t="s">
        <v>2500</v>
      </c>
      <c r="D71" t="s">
        <v>776</v>
      </c>
      <c r="E71" s="61" t="s">
        <v>2500</v>
      </c>
      <c r="F71" t="s">
        <v>310</v>
      </c>
      <c r="G71" s="61" t="s">
        <v>2500</v>
      </c>
      <c r="H71" t="s">
        <v>2504</v>
      </c>
      <c r="J71" t="s">
        <v>2575</v>
      </c>
    </row>
    <row r="72" spans="1:10">
      <c r="A72" t="s">
        <v>2514</v>
      </c>
      <c r="B72" s="61" t="s">
        <v>2472</v>
      </c>
      <c r="C72" s="61" t="s">
        <v>2496</v>
      </c>
      <c r="D72" t="s">
        <v>2497</v>
      </c>
      <c r="J72" t="s">
        <v>2576</v>
      </c>
    </row>
    <row r="73" spans="1:10">
      <c r="A73" t="s">
        <v>2514</v>
      </c>
      <c r="B73" s="61" t="s">
        <v>2473</v>
      </c>
      <c r="C73" s="61" t="s">
        <v>2500</v>
      </c>
      <c r="D73" t="s">
        <v>776</v>
      </c>
      <c r="E73" s="61" t="s">
        <v>2500</v>
      </c>
      <c r="F73" t="s">
        <v>310</v>
      </c>
      <c r="G73" s="61" t="s">
        <v>2500</v>
      </c>
      <c r="H73" t="s">
        <v>2504</v>
      </c>
      <c r="J73" t="s">
        <v>2577</v>
      </c>
    </row>
    <row r="74" spans="1:10">
      <c r="A74" t="s">
        <v>2515</v>
      </c>
      <c r="B74" s="61" t="s">
        <v>2469</v>
      </c>
      <c r="C74" s="61" t="s">
        <v>2474</v>
      </c>
      <c r="D74" t="s">
        <v>495</v>
      </c>
      <c r="E74" s="61" t="s">
        <v>2500</v>
      </c>
      <c r="F74" t="s">
        <v>457</v>
      </c>
      <c r="G74" s="61" t="s">
        <v>2474</v>
      </c>
      <c r="H74" t="s">
        <v>417</v>
      </c>
      <c r="J74" t="s">
        <v>2578</v>
      </c>
    </row>
    <row r="75" spans="1:10">
      <c r="A75" t="s">
        <v>2515</v>
      </c>
      <c r="B75" s="61" t="s">
        <v>2469</v>
      </c>
      <c r="C75" s="61" t="s">
        <v>2474</v>
      </c>
      <c r="D75" t="s">
        <v>531</v>
      </c>
      <c r="E75" s="61" t="s">
        <v>2505</v>
      </c>
      <c r="F75" t="s">
        <v>378</v>
      </c>
      <c r="J75" t="s">
        <v>2579</v>
      </c>
    </row>
    <row r="76" spans="1:10">
      <c r="A76" t="s">
        <v>2515</v>
      </c>
      <c r="B76" s="61" t="s">
        <v>2470</v>
      </c>
      <c r="C76" s="61" t="s">
        <v>2467</v>
      </c>
      <c r="D76" t="s">
        <v>180</v>
      </c>
      <c r="E76" s="61" t="s">
        <v>2467</v>
      </c>
      <c r="F76" t="s">
        <v>531</v>
      </c>
      <c r="J76" t="s">
        <v>2580</v>
      </c>
    </row>
    <row r="77" spans="1:10">
      <c r="A77" t="s">
        <v>2515</v>
      </c>
      <c r="B77" s="61" t="s">
        <v>2470</v>
      </c>
      <c r="C77" s="61" t="s">
        <v>2474</v>
      </c>
      <c r="D77" t="s">
        <v>275</v>
      </c>
      <c r="E77" s="61" t="s">
        <v>2500</v>
      </c>
      <c r="F77" t="s">
        <v>776</v>
      </c>
      <c r="G77" s="61" t="s">
        <v>2500</v>
      </c>
      <c r="H77" t="s">
        <v>180</v>
      </c>
      <c r="J77" t="s">
        <v>2581</v>
      </c>
    </row>
    <row r="78" spans="1:10">
      <c r="A78" t="s">
        <v>2515</v>
      </c>
      <c r="B78" s="61" t="s">
        <v>2471</v>
      </c>
      <c r="C78" s="61" t="s">
        <v>2467</v>
      </c>
      <c r="D78" t="s">
        <v>378</v>
      </c>
      <c r="E78" s="61" t="s">
        <v>2467</v>
      </c>
      <c r="F78" t="s">
        <v>275</v>
      </c>
      <c r="G78" s="61" t="s">
        <v>2467</v>
      </c>
      <c r="H78" t="s">
        <v>551</v>
      </c>
      <c r="J78" t="s">
        <v>2582</v>
      </c>
    </row>
    <row r="79" spans="1:10">
      <c r="A79" t="s">
        <v>2515</v>
      </c>
      <c r="B79" s="61" t="s">
        <v>2471</v>
      </c>
      <c r="C79" s="61" t="s">
        <v>2500</v>
      </c>
      <c r="D79" t="s">
        <v>776</v>
      </c>
      <c r="E79" s="61" t="s">
        <v>2500</v>
      </c>
      <c r="F79" t="s">
        <v>310</v>
      </c>
      <c r="G79" s="61" t="s">
        <v>2500</v>
      </c>
      <c r="H79" t="s">
        <v>457</v>
      </c>
      <c r="J79" t="s">
        <v>2583</v>
      </c>
    </row>
    <row r="80" spans="1:10">
      <c r="A80" t="s">
        <v>2515</v>
      </c>
      <c r="B80" s="61" t="s">
        <v>2472</v>
      </c>
      <c r="C80" s="61" t="s">
        <v>2496</v>
      </c>
      <c r="D80" t="s">
        <v>417</v>
      </c>
      <c r="J80" t="s">
        <v>2584</v>
      </c>
    </row>
    <row r="81" spans="1:10">
      <c r="A81" t="s">
        <v>2515</v>
      </c>
      <c r="B81" s="61" t="s">
        <v>2473</v>
      </c>
      <c r="C81" s="61" t="s">
        <v>2500</v>
      </c>
      <c r="D81" t="s">
        <v>776</v>
      </c>
      <c r="E81" s="61" t="s">
        <v>2500</v>
      </c>
      <c r="F81" t="s">
        <v>310</v>
      </c>
      <c r="G81" s="61" t="s">
        <v>2500</v>
      </c>
      <c r="H81" t="s">
        <v>457</v>
      </c>
      <c r="J81" t="s">
        <v>2585</v>
      </c>
    </row>
    <row r="82" spans="1:10">
      <c r="A82" t="s">
        <v>2516</v>
      </c>
      <c r="B82" s="61" t="s">
        <v>2469</v>
      </c>
      <c r="C82" s="61" t="s">
        <v>2474</v>
      </c>
      <c r="D82" t="s">
        <v>531</v>
      </c>
      <c r="E82" s="61" t="s">
        <v>2505</v>
      </c>
      <c r="F82" t="s">
        <v>2506</v>
      </c>
      <c r="J82" t="s">
        <v>2586</v>
      </c>
    </row>
    <row r="83" spans="1:10">
      <c r="A83" t="s">
        <v>2516</v>
      </c>
      <c r="B83" s="61" t="s">
        <v>2469</v>
      </c>
      <c r="C83" s="61" t="s">
        <v>2474</v>
      </c>
      <c r="D83" t="s">
        <v>275</v>
      </c>
      <c r="E83" s="61" t="s">
        <v>2500</v>
      </c>
      <c r="F83" t="s">
        <v>776</v>
      </c>
      <c r="G83" s="61" t="s">
        <v>2500</v>
      </c>
      <c r="H83" t="s">
        <v>2503</v>
      </c>
      <c r="J83" t="s">
        <v>2587</v>
      </c>
    </row>
    <row r="84" spans="1:10">
      <c r="A84" t="s">
        <v>2516</v>
      </c>
      <c r="B84" s="61" t="s">
        <v>2470</v>
      </c>
      <c r="C84" s="61" t="s">
        <v>2474</v>
      </c>
      <c r="D84" t="s">
        <v>531</v>
      </c>
      <c r="E84" s="61" t="s">
        <v>2505</v>
      </c>
      <c r="F84" t="s">
        <v>2506</v>
      </c>
      <c r="J84" t="s">
        <v>2588</v>
      </c>
    </row>
    <row r="85" spans="1:10">
      <c r="A85" t="s">
        <v>2516</v>
      </c>
      <c r="B85" s="61" t="s">
        <v>2470</v>
      </c>
      <c r="C85" s="61" t="s">
        <v>2500</v>
      </c>
      <c r="D85" t="s">
        <v>776</v>
      </c>
      <c r="E85" s="61" t="s">
        <v>2500</v>
      </c>
      <c r="F85" t="s">
        <v>310</v>
      </c>
      <c r="G85" s="61" t="s">
        <v>2500</v>
      </c>
      <c r="H85" t="s">
        <v>2504</v>
      </c>
      <c r="J85" t="s">
        <v>2589</v>
      </c>
    </row>
    <row r="86" spans="1:10">
      <c r="A86" t="s">
        <v>2516</v>
      </c>
      <c r="B86" s="61" t="s">
        <v>2471</v>
      </c>
      <c r="C86" s="61" t="s">
        <v>2474</v>
      </c>
      <c r="D86" t="s">
        <v>495</v>
      </c>
      <c r="E86" s="61" t="s">
        <v>2500</v>
      </c>
      <c r="F86" t="s">
        <v>457</v>
      </c>
      <c r="G86" s="61" t="s">
        <v>2474</v>
      </c>
      <c r="H86" t="s">
        <v>2502</v>
      </c>
      <c r="J86" t="s">
        <v>2590</v>
      </c>
    </row>
    <row r="87" spans="1:10">
      <c r="A87" t="s">
        <v>2516</v>
      </c>
      <c r="B87" s="61" t="s">
        <v>2471</v>
      </c>
      <c r="C87" s="61" t="s">
        <v>2500</v>
      </c>
      <c r="D87" t="s">
        <v>776</v>
      </c>
      <c r="E87" s="61" t="s">
        <v>2500</v>
      </c>
      <c r="F87" t="s">
        <v>310</v>
      </c>
      <c r="G87" s="61" t="s">
        <v>2500</v>
      </c>
      <c r="H87" t="s">
        <v>2504</v>
      </c>
      <c r="J87" t="s">
        <v>2591</v>
      </c>
    </row>
    <row r="88" spans="1:10">
      <c r="A88" t="s">
        <v>2516</v>
      </c>
      <c r="B88" s="61" t="s">
        <v>2472</v>
      </c>
      <c r="C88" s="61" t="s">
        <v>2467</v>
      </c>
      <c r="D88" t="s">
        <v>180</v>
      </c>
      <c r="E88" s="61" t="s">
        <v>2467</v>
      </c>
      <c r="F88" t="s">
        <v>2501</v>
      </c>
      <c r="J88" t="s">
        <v>2592</v>
      </c>
    </row>
    <row r="89" spans="1:10">
      <c r="A89" t="s">
        <v>2516</v>
      </c>
      <c r="B89" s="61" t="s">
        <v>2473</v>
      </c>
      <c r="C89" s="61" t="s">
        <v>2500</v>
      </c>
      <c r="D89" t="s">
        <v>776</v>
      </c>
      <c r="E89" s="61" t="s">
        <v>2500</v>
      </c>
      <c r="F89" t="s">
        <v>310</v>
      </c>
      <c r="G89" s="61" t="s">
        <v>2500</v>
      </c>
      <c r="H89" t="s">
        <v>2504</v>
      </c>
      <c r="J89" t="s">
        <v>2593</v>
      </c>
    </row>
    <row r="90" spans="1:10">
      <c r="A90" t="s">
        <v>2517</v>
      </c>
      <c r="B90" s="61" t="s">
        <v>2469</v>
      </c>
      <c r="C90" s="61" t="s">
        <v>2474</v>
      </c>
      <c r="D90" t="s">
        <v>531</v>
      </c>
      <c r="E90" s="61" t="s">
        <v>2505</v>
      </c>
      <c r="F90" t="s">
        <v>2506</v>
      </c>
      <c r="J90" t="s">
        <v>2594</v>
      </c>
    </row>
    <row r="91" spans="1:10">
      <c r="A91" t="s">
        <v>2517</v>
      </c>
      <c r="B91" s="61" t="s">
        <v>2469</v>
      </c>
      <c r="C91" s="61" t="s">
        <v>2474</v>
      </c>
      <c r="D91" t="s">
        <v>275</v>
      </c>
      <c r="E91" s="61" t="s">
        <v>2500</v>
      </c>
      <c r="F91" t="s">
        <v>776</v>
      </c>
      <c r="G91" s="61" t="s">
        <v>2500</v>
      </c>
      <c r="H91" t="s">
        <v>2503</v>
      </c>
      <c r="J91" t="s">
        <v>2595</v>
      </c>
    </row>
    <row r="92" spans="1:10">
      <c r="A92" t="s">
        <v>2517</v>
      </c>
      <c r="B92" s="61" t="s">
        <v>2470</v>
      </c>
      <c r="C92" s="61" t="s">
        <v>2474</v>
      </c>
      <c r="D92" t="s">
        <v>531</v>
      </c>
      <c r="E92" s="61" t="s">
        <v>2505</v>
      </c>
      <c r="F92" t="s">
        <v>2506</v>
      </c>
      <c r="J92" t="s">
        <v>2596</v>
      </c>
    </row>
    <row r="93" spans="1:10">
      <c r="A93" t="s">
        <v>2517</v>
      </c>
      <c r="B93" s="61" t="s">
        <v>2470</v>
      </c>
      <c r="C93" s="61" t="s">
        <v>2500</v>
      </c>
      <c r="D93" t="s">
        <v>776</v>
      </c>
      <c r="E93" s="61" t="s">
        <v>2500</v>
      </c>
      <c r="F93" t="s">
        <v>310</v>
      </c>
      <c r="G93" s="61" t="s">
        <v>2500</v>
      </c>
      <c r="H93" t="s">
        <v>2504</v>
      </c>
      <c r="J93" t="s">
        <v>2597</v>
      </c>
    </row>
    <row r="94" spans="1:10">
      <c r="A94" t="s">
        <v>2517</v>
      </c>
      <c r="B94" s="61" t="s">
        <v>2471</v>
      </c>
      <c r="C94" s="61" t="s">
        <v>2474</v>
      </c>
      <c r="D94" t="s">
        <v>495</v>
      </c>
      <c r="E94" s="61" t="s">
        <v>2500</v>
      </c>
      <c r="F94" t="s">
        <v>457</v>
      </c>
      <c r="G94" s="61" t="s">
        <v>2474</v>
      </c>
      <c r="H94" t="s">
        <v>2502</v>
      </c>
      <c r="J94" t="s">
        <v>2598</v>
      </c>
    </row>
    <row r="95" spans="1:10">
      <c r="A95" t="s">
        <v>2517</v>
      </c>
      <c r="B95" s="61" t="s">
        <v>2471</v>
      </c>
      <c r="C95" s="61" t="s">
        <v>2500</v>
      </c>
      <c r="D95" t="s">
        <v>776</v>
      </c>
      <c r="E95" s="61" t="s">
        <v>2500</v>
      </c>
      <c r="F95" t="s">
        <v>310</v>
      </c>
      <c r="G95" s="61" t="s">
        <v>2500</v>
      </c>
      <c r="H95" t="s">
        <v>2504</v>
      </c>
      <c r="J95" t="s">
        <v>2599</v>
      </c>
    </row>
    <row r="96" spans="1:10">
      <c r="A96" t="s">
        <v>2517</v>
      </c>
      <c r="B96" s="61" t="s">
        <v>2472</v>
      </c>
      <c r="C96" s="61" t="s">
        <v>2467</v>
      </c>
      <c r="D96" t="s">
        <v>180</v>
      </c>
      <c r="E96" s="61" t="s">
        <v>2467</v>
      </c>
      <c r="F96" t="s">
        <v>2501</v>
      </c>
      <c r="J96" t="s">
        <v>2600</v>
      </c>
    </row>
    <row r="97" spans="1:10">
      <c r="A97" t="s">
        <v>2517</v>
      </c>
      <c r="B97" s="61" t="s">
        <v>2473</v>
      </c>
      <c r="C97" s="61" t="s">
        <v>2500</v>
      </c>
      <c r="D97" t="s">
        <v>776</v>
      </c>
      <c r="E97" s="61" t="s">
        <v>2500</v>
      </c>
      <c r="F97" t="s">
        <v>310</v>
      </c>
      <c r="G97" s="61" t="s">
        <v>2500</v>
      </c>
      <c r="H97" t="s">
        <v>457</v>
      </c>
      <c r="J97" t="s">
        <v>2601</v>
      </c>
    </row>
    <row r="98" spans="1:10">
      <c r="A98" t="s">
        <v>2518</v>
      </c>
      <c r="B98" s="61" t="s">
        <v>2469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2602</v>
      </c>
    </row>
    <row r="99" spans="1:10">
      <c r="A99" t="s">
        <v>2518</v>
      </c>
      <c r="B99" s="61" t="s">
        <v>2469</v>
      </c>
      <c r="C99" s="61" t="s">
        <v>2467</v>
      </c>
      <c r="D99" t="s">
        <v>508</v>
      </c>
      <c r="E99" s="61" t="s">
        <v>2467</v>
      </c>
      <c r="F99" t="s">
        <v>127</v>
      </c>
      <c r="J99" t="s">
        <v>2603</v>
      </c>
    </row>
    <row r="100" spans="1:10">
      <c r="A100" t="s">
        <v>2518</v>
      </c>
      <c r="B100" s="61" t="s">
        <v>2470</v>
      </c>
      <c r="C100" s="61" t="s">
        <v>2487</v>
      </c>
      <c r="D100" t="s">
        <v>34</v>
      </c>
      <c r="J100" t="s">
        <v>2604</v>
      </c>
    </row>
    <row r="101" spans="1:10">
      <c r="A101" t="s">
        <v>2518</v>
      </c>
      <c r="B101" s="61" t="s">
        <v>2470</v>
      </c>
      <c r="C101" s="61" t="s">
        <v>2467</v>
      </c>
      <c r="D101" t="s">
        <v>76</v>
      </c>
      <c r="E101" s="61" t="s">
        <v>2467</v>
      </c>
      <c r="F101" t="s">
        <v>430</v>
      </c>
      <c r="J101" t="s">
        <v>2605</v>
      </c>
    </row>
    <row r="102" spans="1:10">
      <c r="A102" t="s">
        <v>2518</v>
      </c>
      <c r="B102" s="61" t="s">
        <v>2471</v>
      </c>
      <c r="C102" s="61" t="s">
        <v>9</v>
      </c>
      <c r="D102" t="s">
        <v>508</v>
      </c>
      <c r="J102" t="s">
        <v>2606</v>
      </c>
    </row>
    <row r="103" spans="1:10">
      <c r="A103" t="s">
        <v>2518</v>
      </c>
      <c r="B103" s="61" t="s">
        <v>2471</v>
      </c>
      <c r="C103" s="61" t="s">
        <v>2496</v>
      </c>
      <c r="D103" t="s">
        <v>343</v>
      </c>
      <c r="J103" t="s">
        <v>2607</v>
      </c>
    </row>
    <row r="104" spans="1:10">
      <c r="A104" t="s">
        <v>2518</v>
      </c>
      <c r="B104" s="61" t="s">
        <v>2472</v>
      </c>
      <c r="C104" s="61" t="s">
        <v>9</v>
      </c>
      <c r="D104" t="s">
        <v>355</v>
      </c>
      <c r="J104" t="s">
        <v>2608</v>
      </c>
    </row>
    <row r="105" spans="1:10">
      <c r="A105" t="s">
        <v>2518</v>
      </c>
      <c r="B105" s="61" t="s">
        <v>2473</v>
      </c>
      <c r="C105" s="61" t="s">
        <v>2467</v>
      </c>
      <c r="D105" t="s">
        <v>508</v>
      </c>
      <c r="E105" s="61" t="s">
        <v>2467</v>
      </c>
      <c r="F105" t="s">
        <v>76</v>
      </c>
      <c r="G105" s="61" t="s">
        <v>2467</v>
      </c>
      <c r="H105" t="s">
        <v>289</v>
      </c>
      <c r="J105" t="s">
        <v>2609</v>
      </c>
    </row>
    <row r="106" spans="1:10">
      <c r="A106" t="s">
        <v>2519</v>
      </c>
      <c r="B106" s="61" t="s">
        <v>2469</v>
      </c>
      <c r="C106" s="61" t="s">
        <v>2487</v>
      </c>
      <c r="D106" t="s">
        <v>571</v>
      </c>
      <c r="J106" t="s">
        <v>2610</v>
      </c>
    </row>
    <row r="107" spans="1:10">
      <c r="A107" t="s">
        <v>2519</v>
      </c>
      <c r="B107" s="61" t="s">
        <v>2469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2611</v>
      </c>
    </row>
    <row r="108" spans="1:10">
      <c r="A108" t="s">
        <v>2519</v>
      </c>
      <c r="B108" s="61" t="s">
        <v>2470</v>
      </c>
      <c r="C108" s="61" t="s">
        <v>2487</v>
      </c>
      <c r="D108" t="s">
        <v>34</v>
      </c>
      <c r="J108" t="s">
        <v>2612</v>
      </c>
    </row>
    <row r="109" spans="1:10">
      <c r="A109" t="s">
        <v>2519</v>
      </c>
      <c r="B109" s="61" t="s">
        <v>2470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2613</v>
      </c>
    </row>
    <row r="110" spans="1:10">
      <c r="A110" t="s">
        <v>2519</v>
      </c>
      <c r="B110" s="61" t="s">
        <v>2471</v>
      </c>
      <c r="C110" s="61" t="s">
        <v>9</v>
      </c>
      <c r="D110" t="s">
        <v>355</v>
      </c>
      <c r="J110" t="s">
        <v>2614</v>
      </c>
    </row>
    <row r="111" spans="1:10">
      <c r="A111" t="s">
        <v>2519</v>
      </c>
      <c r="B111" s="61" t="s">
        <v>2471</v>
      </c>
      <c r="C111" s="61" t="s">
        <v>2467</v>
      </c>
      <c r="D111" t="s">
        <v>76</v>
      </c>
      <c r="E111" s="61" t="s">
        <v>2467</v>
      </c>
      <c r="F111" t="s">
        <v>430</v>
      </c>
      <c r="J111" t="s">
        <v>2615</v>
      </c>
    </row>
    <row r="112" spans="1:10">
      <c r="A112" t="s">
        <v>2519</v>
      </c>
      <c r="B112" s="61" t="s">
        <v>2472</v>
      </c>
      <c r="C112" s="61" t="s">
        <v>9</v>
      </c>
      <c r="D112" t="s">
        <v>355</v>
      </c>
      <c r="J112" t="s">
        <v>2616</v>
      </c>
    </row>
    <row r="113" spans="1:10">
      <c r="A113" t="s">
        <v>2519</v>
      </c>
      <c r="B113" s="61" t="s">
        <v>2473</v>
      </c>
      <c r="C113" s="61" t="s">
        <v>2496</v>
      </c>
      <c r="D113" t="s">
        <v>343</v>
      </c>
      <c r="J113" t="s">
        <v>2617</v>
      </c>
    </row>
    <row r="114" spans="1:10">
      <c r="A114" t="s">
        <v>2520</v>
      </c>
      <c r="B114" s="61" t="s">
        <v>2469</v>
      </c>
      <c r="C114" s="61" t="s">
        <v>2467</v>
      </c>
      <c r="D114" t="s">
        <v>76</v>
      </c>
      <c r="E114" s="61" t="s">
        <v>2467</v>
      </c>
      <c r="F114" t="s">
        <v>430</v>
      </c>
      <c r="J114" t="s">
        <v>2618</v>
      </c>
    </row>
    <row r="115" spans="1:10">
      <c r="A115" t="s">
        <v>2520</v>
      </c>
      <c r="B115" s="61" t="s">
        <v>2469</v>
      </c>
      <c r="C115" s="61" t="s">
        <v>2496</v>
      </c>
      <c r="D115" t="s">
        <v>194</v>
      </c>
      <c r="J115" t="s">
        <v>2619</v>
      </c>
    </row>
    <row r="116" spans="1:10">
      <c r="A116" t="s">
        <v>2520</v>
      </c>
      <c r="B116" s="61" t="s">
        <v>2470</v>
      </c>
      <c r="C116" s="61" t="s">
        <v>2467</v>
      </c>
      <c r="D116" t="s">
        <v>508</v>
      </c>
      <c r="E116" s="61" t="s">
        <v>2467</v>
      </c>
      <c r="F116" t="s">
        <v>127</v>
      </c>
      <c r="J116" t="s">
        <v>2620</v>
      </c>
    </row>
    <row r="117" spans="1:10">
      <c r="A117" t="s">
        <v>2520</v>
      </c>
      <c r="B117" s="61" t="s">
        <v>2470</v>
      </c>
      <c r="C117" s="61" t="s">
        <v>2467</v>
      </c>
      <c r="D117" t="s">
        <v>508</v>
      </c>
      <c r="E117" s="61" t="s">
        <v>2467</v>
      </c>
      <c r="F117" t="s">
        <v>76</v>
      </c>
      <c r="G117" s="61" t="s">
        <v>2467</v>
      </c>
      <c r="H117" t="s">
        <v>289</v>
      </c>
      <c r="J117" t="s">
        <v>2621</v>
      </c>
    </row>
    <row r="118" spans="1:10">
      <c r="A118" t="s">
        <v>2520</v>
      </c>
      <c r="B118" s="61" t="s">
        <v>2471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2622</v>
      </c>
    </row>
    <row r="119" spans="1:10">
      <c r="A119" t="s">
        <v>2520</v>
      </c>
      <c r="B119" s="61" t="s">
        <v>2471</v>
      </c>
      <c r="C119" s="61" t="s">
        <v>2467</v>
      </c>
      <c r="D119" t="s">
        <v>508</v>
      </c>
      <c r="E119" s="61" t="s">
        <v>2467</v>
      </c>
      <c r="F119" t="s">
        <v>76</v>
      </c>
      <c r="G119" s="61" t="s">
        <v>2467</v>
      </c>
      <c r="H119" t="s">
        <v>289</v>
      </c>
      <c r="J119" t="s">
        <v>2623</v>
      </c>
    </row>
    <row r="120" spans="1:10">
      <c r="A120" t="s">
        <v>2520</v>
      </c>
      <c r="B120" s="61" t="s">
        <v>2472</v>
      </c>
      <c r="C120" s="61" t="s">
        <v>9</v>
      </c>
      <c r="D120" t="s">
        <v>508</v>
      </c>
      <c r="J120" t="s">
        <v>2624</v>
      </c>
    </row>
    <row r="121" spans="1:10">
      <c r="A121" t="s">
        <v>2520</v>
      </c>
      <c r="B121" s="61" t="s">
        <v>2473</v>
      </c>
      <c r="C121" s="61" t="s">
        <v>2467</v>
      </c>
      <c r="D121" t="s">
        <v>508</v>
      </c>
      <c r="E121" s="61" t="s">
        <v>2467</v>
      </c>
      <c r="F121" t="s">
        <v>76</v>
      </c>
      <c r="G121" s="61" t="s">
        <v>2467</v>
      </c>
      <c r="H121" t="s">
        <v>289</v>
      </c>
      <c r="J121" t="s">
        <v>2625</v>
      </c>
    </row>
    <row r="122" spans="1:10">
      <c r="A122" t="s">
        <v>2521</v>
      </c>
      <c r="B122" s="61" t="s">
        <v>2469</v>
      </c>
      <c r="C122" s="61" t="s">
        <v>2496</v>
      </c>
      <c r="D122" t="s">
        <v>194</v>
      </c>
      <c r="J122" t="s">
        <v>2626</v>
      </c>
    </row>
    <row r="123" spans="1:10">
      <c r="A123" t="s">
        <v>2521</v>
      </c>
      <c r="B123" s="61" t="s">
        <v>2469</v>
      </c>
      <c r="C123" s="61" t="s">
        <v>2496</v>
      </c>
      <c r="D123" t="s">
        <v>343</v>
      </c>
      <c r="J123" t="s">
        <v>2627</v>
      </c>
    </row>
    <row r="124" spans="1:10">
      <c r="A124" t="s">
        <v>2521</v>
      </c>
      <c r="B124" s="61" t="s">
        <v>2470</v>
      </c>
      <c r="C124" s="61" t="s">
        <v>2467</v>
      </c>
      <c r="D124" t="s">
        <v>508</v>
      </c>
      <c r="E124" s="61" t="s">
        <v>2467</v>
      </c>
      <c r="F124" t="s">
        <v>127</v>
      </c>
      <c r="J124" t="s">
        <v>2628</v>
      </c>
    </row>
    <row r="125" spans="1:10">
      <c r="A125" t="s">
        <v>2521</v>
      </c>
      <c r="B125" s="61" t="s">
        <v>2470</v>
      </c>
      <c r="C125" s="61" t="s">
        <v>2467</v>
      </c>
      <c r="D125" t="s">
        <v>508</v>
      </c>
      <c r="E125" s="61" t="s">
        <v>2467</v>
      </c>
      <c r="F125" t="s">
        <v>76</v>
      </c>
      <c r="G125" s="61" t="s">
        <v>2467</v>
      </c>
      <c r="H125" t="s">
        <v>289</v>
      </c>
      <c r="J125" t="s">
        <v>2629</v>
      </c>
    </row>
    <row r="126" spans="1:10">
      <c r="A126" t="s">
        <v>2521</v>
      </c>
      <c r="B126" s="61" t="s">
        <v>2471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2630</v>
      </c>
    </row>
    <row r="127" spans="1:10">
      <c r="A127" t="s">
        <v>2521</v>
      </c>
      <c r="B127" s="61" t="s">
        <v>2471</v>
      </c>
      <c r="C127" s="61" t="s">
        <v>2467</v>
      </c>
      <c r="D127" t="s">
        <v>508</v>
      </c>
      <c r="E127" s="61" t="s">
        <v>2467</v>
      </c>
      <c r="F127" t="s">
        <v>76</v>
      </c>
      <c r="G127" s="61" t="s">
        <v>2467</v>
      </c>
      <c r="H127" t="s">
        <v>289</v>
      </c>
      <c r="J127" t="s">
        <v>2631</v>
      </c>
    </row>
    <row r="128" spans="1:10">
      <c r="A128" t="s">
        <v>2521</v>
      </c>
      <c r="B128" s="61" t="s">
        <v>2472</v>
      </c>
      <c r="C128" s="61" t="s">
        <v>9</v>
      </c>
      <c r="D128" t="s">
        <v>508</v>
      </c>
      <c r="J128" t="s">
        <v>2632</v>
      </c>
    </row>
    <row r="129" spans="1:10">
      <c r="A129" t="s">
        <v>2521</v>
      </c>
      <c r="B129" s="61" t="s">
        <v>2473</v>
      </c>
      <c r="C129" s="61" t="s">
        <v>2467</v>
      </c>
      <c r="D129" t="s">
        <v>355</v>
      </c>
      <c r="E129" s="61" t="s">
        <v>2467</v>
      </c>
      <c r="F129" t="s">
        <v>227</v>
      </c>
      <c r="G129" s="61" t="s">
        <v>2467</v>
      </c>
      <c r="H129" t="s">
        <v>498</v>
      </c>
      <c r="J129" t="s">
        <v>2633</v>
      </c>
    </row>
    <row r="130" spans="1:10">
      <c r="A130" t="s">
        <v>2522</v>
      </c>
      <c r="B130" s="61" t="s">
        <v>2469</v>
      </c>
      <c r="C130" s="61" t="s">
        <v>2496</v>
      </c>
      <c r="D130" t="s">
        <v>343</v>
      </c>
      <c r="J130" t="s">
        <v>2634</v>
      </c>
    </row>
    <row r="131" spans="1:10">
      <c r="A131" t="s">
        <v>2522</v>
      </c>
      <c r="B131" s="61" t="s">
        <v>2469</v>
      </c>
      <c r="C131" s="61" t="s">
        <v>2467</v>
      </c>
      <c r="D131" t="s">
        <v>508</v>
      </c>
      <c r="E131" s="61" t="s">
        <v>2467</v>
      </c>
      <c r="F131" t="s">
        <v>76</v>
      </c>
      <c r="G131" s="61" t="s">
        <v>2467</v>
      </c>
      <c r="H131" t="s">
        <v>289</v>
      </c>
      <c r="J131" t="s">
        <v>2635</v>
      </c>
    </row>
    <row r="132" spans="1:10">
      <c r="A132" t="s">
        <v>2522</v>
      </c>
      <c r="B132" s="61" t="s">
        <v>2470</v>
      </c>
      <c r="C132" s="61" t="s">
        <v>2496</v>
      </c>
      <c r="D132" t="s">
        <v>194</v>
      </c>
      <c r="J132" t="s">
        <v>2636</v>
      </c>
    </row>
    <row r="133" spans="1:10">
      <c r="A133" t="s">
        <v>2522</v>
      </c>
      <c r="B133" s="61" t="s">
        <v>2470</v>
      </c>
      <c r="C133" s="61" t="s">
        <v>2467</v>
      </c>
      <c r="D133" t="s">
        <v>355</v>
      </c>
      <c r="E133" s="61" t="s">
        <v>2467</v>
      </c>
      <c r="F133" t="s">
        <v>227</v>
      </c>
      <c r="G133" s="61" t="s">
        <v>2467</v>
      </c>
      <c r="H133" t="s">
        <v>498</v>
      </c>
      <c r="I133" t="s">
        <v>2476</v>
      </c>
      <c r="J133" t="s">
        <v>2638</v>
      </c>
    </row>
    <row r="134" spans="1:10">
      <c r="A134" t="s">
        <v>2522</v>
      </c>
      <c r="B134" s="61" t="s">
        <v>2471</v>
      </c>
      <c r="C134" s="61" t="s">
        <v>2467</v>
      </c>
      <c r="D134" t="s">
        <v>76</v>
      </c>
      <c r="E134" s="61" t="s">
        <v>2467</v>
      </c>
      <c r="F134" t="s">
        <v>430</v>
      </c>
      <c r="J134" t="s">
        <v>2639</v>
      </c>
    </row>
    <row r="135" spans="1:10">
      <c r="A135" t="s">
        <v>2522</v>
      </c>
      <c r="B135" s="61" t="s">
        <v>2471</v>
      </c>
      <c r="C135" s="61" t="s">
        <v>2467</v>
      </c>
      <c r="D135" t="s">
        <v>355</v>
      </c>
      <c r="E135" s="61" t="s">
        <v>2467</v>
      </c>
      <c r="F135" t="s">
        <v>227</v>
      </c>
      <c r="G135" s="61" t="s">
        <v>2467</v>
      </c>
      <c r="H135" t="s">
        <v>498</v>
      </c>
      <c r="I135" t="s">
        <v>2476</v>
      </c>
      <c r="J135" t="s">
        <v>2637</v>
      </c>
    </row>
    <row r="136" spans="1:10">
      <c r="A136" t="s">
        <v>2522</v>
      </c>
      <c r="B136" s="61" t="s">
        <v>2472</v>
      </c>
      <c r="C136" s="61" t="s">
        <v>2467</v>
      </c>
      <c r="D136" t="s">
        <v>508</v>
      </c>
      <c r="E136" s="61" t="s">
        <v>2467</v>
      </c>
      <c r="F136" t="s">
        <v>127</v>
      </c>
      <c r="J136" t="s">
        <v>2640</v>
      </c>
    </row>
    <row r="137" spans="1:10">
      <c r="A137" t="s">
        <v>2522</v>
      </c>
      <c r="B137" s="61" t="s">
        <v>2473</v>
      </c>
      <c r="C137" s="61" t="s">
        <v>2467</v>
      </c>
      <c r="D137" t="s">
        <v>355</v>
      </c>
      <c r="E137" s="61" t="s">
        <v>2467</v>
      </c>
      <c r="F137" t="s">
        <v>227</v>
      </c>
      <c r="G137" s="61" t="s">
        <v>2467</v>
      </c>
      <c r="H137" t="s">
        <v>498</v>
      </c>
      <c r="I137" t="s">
        <v>2476</v>
      </c>
      <c r="J137" t="s">
        <v>2641</v>
      </c>
    </row>
    <row r="138" spans="1:10">
      <c r="A138" t="s">
        <v>2523</v>
      </c>
      <c r="B138" s="61" t="s">
        <v>2469</v>
      </c>
      <c r="C138" s="61" t="s">
        <v>2467</v>
      </c>
      <c r="D138" t="s">
        <v>355</v>
      </c>
      <c r="E138" s="61" t="s">
        <v>2467</v>
      </c>
      <c r="F138" t="s">
        <v>227</v>
      </c>
      <c r="G138" s="61" t="s">
        <v>2467</v>
      </c>
      <c r="H138" t="s">
        <v>498</v>
      </c>
      <c r="J138" t="s">
        <v>2643</v>
      </c>
    </row>
    <row r="139" spans="1:10">
      <c r="A139" t="s">
        <v>2523</v>
      </c>
      <c r="B139" s="61" t="s">
        <v>2469</v>
      </c>
      <c r="C139" s="61" t="s">
        <v>2474</v>
      </c>
      <c r="D139" t="s">
        <v>508</v>
      </c>
      <c r="E139" s="61" t="s">
        <v>2505</v>
      </c>
      <c r="F139" t="s">
        <v>289</v>
      </c>
      <c r="J139" t="s">
        <v>2642</v>
      </c>
    </row>
    <row r="140" spans="1:10">
      <c r="A140" t="s">
        <v>2523</v>
      </c>
      <c r="B140" s="61" t="s">
        <v>2470</v>
      </c>
      <c r="C140" s="61" t="s">
        <v>2467</v>
      </c>
      <c r="D140" t="s">
        <v>355</v>
      </c>
      <c r="E140" s="61" t="s">
        <v>2467</v>
      </c>
      <c r="F140" t="s">
        <v>227</v>
      </c>
      <c r="G140" s="61" t="s">
        <v>2467</v>
      </c>
      <c r="H140" t="s">
        <v>498</v>
      </c>
      <c r="J140" t="s">
        <v>2644</v>
      </c>
    </row>
    <row r="141" spans="1:10">
      <c r="A141" t="s">
        <v>2523</v>
      </c>
      <c r="B141" s="61" t="s">
        <v>2470</v>
      </c>
      <c r="C141" s="61" t="s">
        <v>2474</v>
      </c>
      <c r="D141" t="s">
        <v>508</v>
      </c>
      <c r="E141" s="61" t="s">
        <v>2505</v>
      </c>
      <c r="F141" t="s">
        <v>289</v>
      </c>
    </row>
    <row r="142" spans="1:10">
      <c r="A142" t="s">
        <v>2523</v>
      </c>
      <c r="B142" s="61" t="s">
        <v>2471</v>
      </c>
      <c r="C142" s="61" t="s">
        <v>2467</v>
      </c>
      <c r="D142" t="s">
        <v>508</v>
      </c>
      <c r="E142" s="61" t="s">
        <v>2467</v>
      </c>
      <c r="F142" t="s">
        <v>76</v>
      </c>
      <c r="G142" s="61" t="s">
        <v>2467</v>
      </c>
      <c r="H142" t="s">
        <v>289</v>
      </c>
    </row>
    <row r="143" spans="1:10">
      <c r="A143" t="s">
        <v>2523</v>
      </c>
      <c r="B143" s="61" t="s">
        <v>2471</v>
      </c>
      <c r="C143" s="61" t="s">
        <v>2474</v>
      </c>
      <c r="D143" t="s">
        <v>508</v>
      </c>
      <c r="E143" s="61" t="s">
        <v>2505</v>
      </c>
      <c r="F143" t="s">
        <v>289</v>
      </c>
    </row>
    <row r="144" spans="1:10">
      <c r="A144" t="s">
        <v>2523</v>
      </c>
      <c r="B144" s="61" t="s">
        <v>2472</v>
      </c>
      <c r="C144" s="61" t="s">
        <v>2496</v>
      </c>
      <c r="D144" t="s">
        <v>343</v>
      </c>
    </row>
    <row r="145" spans="1:8">
      <c r="A145" t="s">
        <v>2523</v>
      </c>
      <c r="B145" s="61" t="s">
        <v>2473</v>
      </c>
      <c r="C145" s="61" t="s">
        <v>2474</v>
      </c>
      <c r="D145" t="s">
        <v>245</v>
      </c>
      <c r="E145" s="61" t="s">
        <v>2505</v>
      </c>
      <c r="F145" t="s">
        <v>498</v>
      </c>
      <c r="G145" s="61"/>
    </row>
    <row r="146" spans="1:8">
      <c r="A146" t="s">
        <v>2524</v>
      </c>
      <c r="B146" s="61" t="s">
        <v>2469</v>
      </c>
      <c r="C146" s="61" t="s">
        <v>2474</v>
      </c>
      <c r="D146" t="s">
        <v>508</v>
      </c>
      <c r="E146" s="61" t="s">
        <v>2505</v>
      </c>
      <c r="F146" t="s">
        <v>289</v>
      </c>
    </row>
    <row r="147" spans="1:8">
      <c r="A147" t="s">
        <v>2524</v>
      </c>
      <c r="B147" s="61" t="s">
        <v>2469</v>
      </c>
      <c r="C147" s="61" t="s">
        <v>2474</v>
      </c>
      <c r="D147" t="s">
        <v>245</v>
      </c>
      <c r="E147" s="61" t="s">
        <v>2505</v>
      </c>
      <c r="F147" t="s">
        <v>498</v>
      </c>
      <c r="G147" s="61"/>
    </row>
    <row r="148" spans="1:8">
      <c r="A148" t="s">
        <v>2524</v>
      </c>
      <c r="B148" s="61" t="s">
        <v>2470</v>
      </c>
      <c r="C148" s="61" t="s">
        <v>2474</v>
      </c>
      <c r="D148" t="s">
        <v>508</v>
      </c>
      <c r="E148" s="61" t="s">
        <v>2505</v>
      </c>
      <c r="F148" t="s">
        <v>289</v>
      </c>
    </row>
    <row r="149" spans="1:8">
      <c r="A149" t="s">
        <v>2524</v>
      </c>
      <c r="B149" s="61" t="s">
        <v>2470</v>
      </c>
      <c r="C149" s="61" t="s">
        <v>2474</v>
      </c>
      <c r="D149" t="s">
        <v>245</v>
      </c>
      <c r="E149" s="61" t="s">
        <v>2505</v>
      </c>
      <c r="F149" t="s">
        <v>498</v>
      </c>
      <c r="G149" s="61"/>
    </row>
    <row r="150" spans="1:8">
      <c r="A150" t="s">
        <v>2524</v>
      </c>
      <c r="B150" s="61" t="s">
        <v>2471</v>
      </c>
      <c r="C150" s="61" t="s">
        <v>2467</v>
      </c>
      <c r="D150" t="s">
        <v>355</v>
      </c>
      <c r="E150" s="61" t="s">
        <v>2467</v>
      </c>
      <c r="F150" t="s">
        <v>227</v>
      </c>
      <c r="G150" s="61" t="s">
        <v>2467</v>
      </c>
      <c r="H150" t="s">
        <v>498</v>
      </c>
    </row>
    <row r="151" spans="1:8">
      <c r="A151" t="s">
        <v>2524</v>
      </c>
      <c r="B151" s="61" t="s">
        <v>2471</v>
      </c>
      <c r="C151" s="61" t="s">
        <v>2474</v>
      </c>
      <c r="D151" t="s">
        <v>571</v>
      </c>
      <c r="E151" s="61" t="s">
        <v>2500</v>
      </c>
      <c r="F151" t="s">
        <v>355</v>
      </c>
      <c r="G151" s="61" t="s">
        <v>2474</v>
      </c>
      <c r="H151" t="s">
        <v>194</v>
      </c>
    </row>
    <row r="152" spans="1:8">
      <c r="A152" t="s">
        <v>2524</v>
      </c>
      <c r="B152" s="61" t="s">
        <v>2472</v>
      </c>
      <c r="C152" s="61" t="s">
        <v>2467</v>
      </c>
      <c r="D152" t="s">
        <v>508</v>
      </c>
      <c r="E152" s="61" t="s">
        <v>2467</v>
      </c>
      <c r="F152" t="s">
        <v>76</v>
      </c>
      <c r="G152" s="61" t="s">
        <v>2467</v>
      </c>
      <c r="H152" t="s">
        <v>289</v>
      </c>
    </row>
    <row r="153" spans="1:8">
      <c r="A153" t="s">
        <v>2524</v>
      </c>
      <c r="B153" s="61" t="s">
        <v>2473</v>
      </c>
      <c r="C153" s="61" t="s">
        <v>2474</v>
      </c>
      <c r="D153" t="s">
        <v>34</v>
      </c>
      <c r="E153" s="61" t="s">
        <v>2474</v>
      </c>
      <c r="F153" t="s">
        <v>245</v>
      </c>
      <c r="G153" s="61" t="s">
        <v>2500</v>
      </c>
      <c r="H153" t="s">
        <v>508</v>
      </c>
    </row>
    <row r="154" spans="1:8">
      <c r="A154" t="s">
        <v>2525</v>
      </c>
      <c r="B154" s="61" t="s">
        <v>2469</v>
      </c>
      <c r="C154" s="61" t="s">
        <v>2474</v>
      </c>
      <c r="D154" t="s">
        <v>245</v>
      </c>
      <c r="E154" s="61" t="s">
        <v>2505</v>
      </c>
      <c r="F154" t="s">
        <v>498</v>
      </c>
      <c r="G154" s="61"/>
    </row>
    <row r="155" spans="1:8">
      <c r="A155" t="s">
        <v>2525</v>
      </c>
      <c r="B155" s="61" t="s">
        <v>2469</v>
      </c>
      <c r="C155" s="61" t="s">
        <v>2474</v>
      </c>
      <c r="D155" t="s">
        <v>571</v>
      </c>
      <c r="E155" s="61" t="s">
        <v>2500</v>
      </c>
      <c r="F155" t="s">
        <v>355</v>
      </c>
      <c r="G155" s="61" t="s">
        <v>2474</v>
      </c>
      <c r="H155" t="s">
        <v>194</v>
      </c>
    </row>
    <row r="156" spans="1:8">
      <c r="A156" t="s">
        <v>2525</v>
      </c>
      <c r="B156" s="61" t="s">
        <v>2470</v>
      </c>
      <c r="C156" s="61" t="s">
        <v>2474</v>
      </c>
      <c r="D156" t="s">
        <v>245</v>
      </c>
      <c r="E156" s="61" t="s">
        <v>2505</v>
      </c>
      <c r="F156" t="s">
        <v>498</v>
      </c>
      <c r="G156" s="61"/>
    </row>
    <row r="157" spans="1:8">
      <c r="A157" t="s">
        <v>2525</v>
      </c>
      <c r="B157" s="61" t="s">
        <v>2470</v>
      </c>
      <c r="C157" s="61" t="s">
        <v>2474</v>
      </c>
      <c r="D157" t="s">
        <v>34</v>
      </c>
      <c r="E157" s="61" t="s">
        <v>2474</v>
      </c>
      <c r="F157" t="s">
        <v>245</v>
      </c>
      <c r="G157" s="61" t="s">
        <v>2500</v>
      </c>
      <c r="H157" t="s">
        <v>508</v>
      </c>
    </row>
    <row r="158" spans="1:8">
      <c r="A158" t="s">
        <v>2525</v>
      </c>
      <c r="B158" s="61" t="s">
        <v>2471</v>
      </c>
      <c r="C158" s="61" t="s">
        <v>2467</v>
      </c>
      <c r="D158" t="s">
        <v>355</v>
      </c>
      <c r="E158" s="61" t="s">
        <v>2467</v>
      </c>
      <c r="F158" t="s">
        <v>227</v>
      </c>
      <c r="G158" s="61" t="s">
        <v>2467</v>
      </c>
      <c r="H158" t="s">
        <v>498</v>
      </c>
    </row>
    <row r="159" spans="1:8">
      <c r="A159" t="s">
        <v>2525</v>
      </c>
      <c r="B159" s="61" t="s">
        <v>2471</v>
      </c>
      <c r="C159" s="61" t="s">
        <v>2505</v>
      </c>
      <c r="D159" t="s">
        <v>127</v>
      </c>
      <c r="E159" s="61" t="s">
        <v>2505</v>
      </c>
      <c r="F159" t="s">
        <v>355</v>
      </c>
    </row>
    <row r="160" spans="1:8">
      <c r="A160" t="s">
        <v>2525</v>
      </c>
      <c r="B160" s="61" t="s">
        <v>2472</v>
      </c>
      <c r="C160" s="61" t="s">
        <v>2467</v>
      </c>
      <c r="D160" t="s">
        <v>355</v>
      </c>
      <c r="E160" s="61" t="s">
        <v>2467</v>
      </c>
      <c r="F160" t="s">
        <v>227</v>
      </c>
      <c r="G160" s="61" t="s">
        <v>2467</v>
      </c>
      <c r="H160" t="s">
        <v>498</v>
      </c>
    </row>
    <row r="161" spans="1:8">
      <c r="A161" t="s">
        <v>2525</v>
      </c>
      <c r="B161" s="61" t="s">
        <v>2473</v>
      </c>
      <c r="C161" s="61" t="s">
        <v>2505</v>
      </c>
      <c r="D161" t="s">
        <v>571</v>
      </c>
      <c r="E161" s="61" t="s">
        <v>2505</v>
      </c>
      <c r="F161" t="s">
        <v>34</v>
      </c>
    </row>
    <row r="162" spans="1:8">
      <c r="A162" t="s">
        <v>2526</v>
      </c>
      <c r="B162" s="61" t="s">
        <v>2469</v>
      </c>
      <c r="C162" s="61" t="s">
        <v>2474</v>
      </c>
      <c r="D162" t="s">
        <v>34</v>
      </c>
      <c r="E162" s="61" t="s">
        <v>2474</v>
      </c>
      <c r="F162" t="s">
        <v>245</v>
      </c>
      <c r="G162" s="61" t="s">
        <v>2500</v>
      </c>
      <c r="H162" t="s">
        <v>508</v>
      </c>
    </row>
    <row r="163" spans="1:8">
      <c r="A163" t="s">
        <v>2526</v>
      </c>
      <c r="B163" s="61" t="s">
        <v>2469</v>
      </c>
      <c r="C163" s="61" t="s">
        <v>2505</v>
      </c>
      <c r="D163" t="s">
        <v>127</v>
      </c>
      <c r="E163" s="61" t="s">
        <v>2505</v>
      </c>
      <c r="F163" t="s">
        <v>355</v>
      </c>
    </row>
    <row r="164" spans="1:8">
      <c r="A164" t="s">
        <v>2526</v>
      </c>
      <c r="B164" s="61" t="s">
        <v>2470</v>
      </c>
      <c r="C164" s="61" t="s">
        <v>2474</v>
      </c>
      <c r="D164" t="s">
        <v>571</v>
      </c>
      <c r="E164" s="61" t="s">
        <v>2500</v>
      </c>
      <c r="F164" t="s">
        <v>355</v>
      </c>
      <c r="G164" s="61" t="s">
        <v>2474</v>
      </c>
      <c r="H164" t="s">
        <v>194</v>
      </c>
    </row>
    <row r="165" spans="1:8">
      <c r="A165" t="s">
        <v>2526</v>
      </c>
      <c r="B165" s="61" t="s">
        <v>2470</v>
      </c>
      <c r="C165" s="61" t="s">
        <v>2505</v>
      </c>
      <c r="D165" t="s">
        <v>571</v>
      </c>
      <c r="E165" s="61" t="s">
        <v>2505</v>
      </c>
      <c r="F165" t="s">
        <v>34</v>
      </c>
    </row>
    <row r="166" spans="1:8">
      <c r="A166" t="s">
        <v>2526</v>
      </c>
      <c r="B166" s="61" t="s">
        <v>2471</v>
      </c>
      <c r="C166" s="61" t="s">
        <v>2474</v>
      </c>
      <c r="D166" t="s">
        <v>245</v>
      </c>
      <c r="E166" s="61" t="s">
        <v>2505</v>
      </c>
      <c r="F166" t="s">
        <v>2475</v>
      </c>
      <c r="G166" s="61" t="s">
        <v>2476</v>
      </c>
    </row>
    <row r="167" spans="1:8">
      <c r="A167" t="s">
        <v>2526</v>
      </c>
      <c r="B167" s="61" t="s">
        <v>2471</v>
      </c>
      <c r="C167" s="61" t="s">
        <v>2474</v>
      </c>
      <c r="D167" t="s">
        <v>76</v>
      </c>
      <c r="E167" s="61" t="s">
        <v>2500</v>
      </c>
      <c r="F167" t="s">
        <v>194</v>
      </c>
      <c r="G167" s="61" t="s">
        <v>2500</v>
      </c>
      <c r="H167" t="s">
        <v>430</v>
      </c>
    </row>
    <row r="168" spans="1:8">
      <c r="A168" t="s">
        <v>2526</v>
      </c>
      <c r="B168" s="61" t="s">
        <v>2472</v>
      </c>
      <c r="C168" s="61" t="s">
        <v>2474</v>
      </c>
      <c r="D168" t="s">
        <v>508</v>
      </c>
      <c r="E168" s="61" t="s">
        <v>2505</v>
      </c>
      <c r="F168" t="s">
        <v>289</v>
      </c>
    </row>
    <row r="169" spans="1:8">
      <c r="A169" t="s">
        <v>2526</v>
      </c>
      <c r="B169" s="61" t="s">
        <v>2473</v>
      </c>
      <c r="C169" s="61" t="s">
        <v>2500</v>
      </c>
      <c r="D169" t="s">
        <v>343</v>
      </c>
      <c r="E169" s="61" t="s">
        <v>2500</v>
      </c>
      <c r="F169" t="s">
        <v>289</v>
      </c>
      <c r="G169" s="61" t="s">
        <v>2500</v>
      </c>
      <c r="H169" t="s">
        <v>245</v>
      </c>
    </row>
    <row r="170" spans="1:8">
      <c r="A170" t="s">
        <v>2527</v>
      </c>
      <c r="B170" s="61" t="s">
        <v>2469</v>
      </c>
      <c r="C170" s="61" t="s">
        <v>2474</v>
      </c>
      <c r="D170" t="s">
        <v>34</v>
      </c>
      <c r="E170" s="61" t="s">
        <v>2474</v>
      </c>
      <c r="F170" t="s">
        <v>245</v>
      </c>
      <c r="G170" s="61" t="s">
        <v>2500</v>
      </c>
      <c r="H170" t="s">
        <v>508</v>
      </c>
    </row>
    <row r="171" spans="1:8">
      <c r="A171" t="s">
        <v>2527</v>
      </c>
      <c r="B171" s="61" t="s">
        <v>2469</v>
      </c>
      <c r="C171" s="61" t="s">
        <v>2505</v>
      </c>
      <c r="D171" t="s">
        <v>127</v>
      </c>
      <c r="E171" s="61" t="s">
        <v>2505</v>
      </c>
      <c r="F171" t="s">
        <v>355</v>
      </c>
    </row>
    <row r="172" spans="1:8">
      <c r="A172" t="s">
        <v>2527</v>
      </c>
      <c r="B172" s="61" t="s">
        <v>2470</v>
      </c>
      <c r="C172" s="61" t="s">
        <v>2474</v>
      </c>
      <c r="D172" t="s">
        <v>571</v>
      </c>
      <c r="E172" s="61" t="s">
        <v>2500</v>
      </c>
      <c r="F172" t="s">
        <v>355</v>
      </c>
      <c r="G172" s="61" t="s">
        <v>2474</v>
      </c>
      <c r="H172" t="s">
        <v>194</v>
      </c>
    </row>
    <row r="173" spans="1:8">
      <c r="A173" t="s">
        <v>2527</v>
      </c>
      <c r="B173" s="61" t="s">
        <v>2470</v>
      </c>
      <c r="C173" s="61" t="s">
        <v>2505</v>
      </c>
      <c r="D173" t="s">
        <v>571</v>
      </c>
      <c r="E173" s="61" t="s">
        <v>2505</v>
      </c>
      <c r="F173" t="s">
        <v>34</v>
      </c>
    </row>
    <row r="174" spans="1:8">
      <c r="A174" t="s">
        <v>2527</v>
      </c>
      <c r="B174" s="61" t="s">
        <v>2471</v>
      </c>
      <c r="C174" s="61" t="s">
        <v>2474</v>
      </c>
      <c r="D174" t="s">
        <v>571</v>
      </c>
      <c r="E174" s="61" t="s">
        <v>2500</v>
      </c>
      <c r="F174" t="s">
        <v>355</v>
      </c>
      <c r="G174" s="61" t="s">
        <v>2474</v>
      </c>
      <c r="H174" t="s">
        <v>194</v>
      </c>
    </row>
    <row r="175" spans="1:8">
      <c r="A175" t="s">
        <v>2527</v>
      </c>
      <c r="B175" s="61" t="s">
        <v>2471</v>
      </c>
      <c r="C175" s="61" t="s">
        <v>2474</v>
      </c>
      <c r="D175" t="s">
        <v>76</v>
      </c>
      <c r="E175" s="61" t="s">
        <v>2500</v>
      </c>
      <c r="F175" t="s">
        <v>194</v>
      </c>
      <c r="G175" s="61" t="s">
        <v>2500</v>
      </c>
      <c r="H175" t="s">
        <v>430</v>
      </c>
    </row>
    <row r="176" spans="1:8">
      <c r="A176" t="s">
        <v>2527</v>
      </c>
      <c r="B176" s="61" t="s">
        <v>2472</v>
      </c>
      <c r="C176" s="61" t="s">
        <v>2474</v>
      </c>
      <c r="D176" t="s">
        <v>571</v>
      </c>
      <c r="E176" s="61" t="s">
        <v>2500</v>
      </c>
      <c r="F176" t="s">
        <v>355</v>
      </c>
      <c r="G176" s="61" t="s">
        <v>2474</v>
      </c>
      <c r="H176" t="s">
        <v>194</v>
      </c>
    </row>
    <row r="177" spans="1:8">
      <c r="A177" t="s">
        <v>2527</v>
      </c>
      <c r="B177" s="61" t="s">
        <v>2473</v>
      </c>
      <c r="C177" s="61" t="s">
        <v>2500</v>
      </c>
      <c r="D177" t="s">
        <v>343</v>
      </c>
      <c r="E177" s="61" t="s">
        <v>2500</v>
      </c>
      <c r="F177" t="s">
        <v>289</v>
      </c>
      <c r="G177" s="61" t="s">
        <v>2500</v>
      </c>
      <c r="H177" t="s">
        <v>245</v>
      </c>
    </row>
    <row r="178" spans="1:8">
      <c r="A178" t="s">
        <v>2528</v>
      </c>
      <c r="B178" s="61" t="s">
        <v>2469</v>
      </c>
      <c r="C178" s="61" t="s">
        <v>2474</v>
      </c>
      <c r="D178" t="s">
        <v>76</v>
      </c>
      <c r="E178" s="61" t="s">
        <v>2500</v>
      </c>
      <c r="F178" t="s">
        <v>194</v>
      </c>
      <c r="G178" s="61" t="s">
        <v>2500</v>
      </c>
      <c r="H178" t="s">
        <v>430</v>
      </c>
    </row>
    <row r="179" spans="1:8">
      <c r="A179" t="s">
        <v>2528</v>
      </c>
      <c r="B179" s="61" t="s">
        <v>2469</v>
      </c>
      <c r="C179" s="61" t="s">
        <v>2474</v>
      </c>
      <c r="D179" t="s">
        <v>194</v>
      </c>
      <c r="E179" s="61" t="s">
        <v>2500</v>
      </c>
      <c r="F179" t="s">
        <v>508</v>
      </c>
      <c r="G179" s="61" t="s">
        <v>2500</v>
      </c>
      <c r="H179" t="s">
        <v>343</v>
      </c>
    </row>
    <row r="180" spans="1:8">
      <c r="A180" t="s">
        <v>2528</v>
      </c>
      <c r="B180" s="61" t="s">
        <v>2470</v>
      </c>
      <c r="C180" s="61" t="s">
        <v>2505</v>
      </c>
      <c r="D180" t="s">
        <v>571</v>
      </c>
      <c r="E180" s="61" t="s">
        <v>2505</v>
      </c>
      <c r="F180" t="s">
        <v>34</v>
      </c>
    </row>
    <row r="181" spans="1:8">
      <c r="A181" t="s">
        <v>2528</v>
      </c>
      <c r="B181" s="61" t="s">
        <v>2470</v>
      </c>
      <c r="C181" s="61" t="s">
        <v>2500</v>
      </c>
      <c r="D181" t="s">
        <v>508</v>
      </c>
      <c r="E181" s="61" t="s">
        <v>2500</v>
      </c>
      <c r="F181" t="s">
        <v>127</v>
      </c>
      <c r="G181" s="61" t="s">
        <v>2500</v>
      </c>
      <c r="H181" t="s">
        <v>227</v>
      </c>
    </row>
    <row r="182" spans="1:8">
      <c r="A182" t="s">
        <v>2528</v>
      </c>
      <c r="B182" s="61" t="s">
        <v>2471</v>
      </c>
      <c r="C182" s="61" t="s">
        <v>2505</v>
      </c>
      <c r="D182" t="s">
        <v>571</v>
      </c>
      <c r="E182" s="61" t="s">
        <v>2505</v>
      </c>
      <c r="F182" t="s">
        <v>34</v>
      </c>
    </row>
    <row r="183" spans="1:8">
      <c r="A183" t="s">
        <v>2528</v>
      </c>
      <c r="B183" s="61" t="s">
        <v>2471</v>
      </c>
      <c r="C183" s="61" t="s">
        <v>2500</v>
      </c>
      <c r="D183" t="s">
        <v>343</v>
      </c>
      <c r="E183" s="61" t="s">
        <v>2500</v>
      </c>
      <c r="F183" t="s">
        <v>289</v>
      </c>
      <c r="G183" s="61" t="s">
        <v>2500</v>
      </c>
      <c r="H183" t="s">
        <v>245</v>
      </c>
    </row>
    <row r="184" spans="1:8">
      <c r="A184" t="s">
        <v>2528</v>
      </c>
      <c r="B184" s="61" t="s">
        <v>2472</v>
      </c>
      <c r="C184" s="61" t="s">
        <v>2505</v>
      </c>
      <c r="D184" t="s">
        <v>127</v>
      </c>
      <c r="E184" s="61" t="s">
        <v>2505</v>
      </c>
      <c r="F184" t="s">
        <v>355</v>
      </c>
    </row>
    <row r="185" spans="1:8">
      <c r="A185" t="s">
        <v>2528</v>
      </c>
      <c r="B185" s="61" t="s">
        <v>2473</v>
      </c>
      <c r="C185" s="61" t="s">
        <v>2500</v>
      </c>
      <c r="D185" t="s">
        <v>343</v>
      </c>
      <c r="E185" s="61" t="s">
        <v>2500</v>
      </c>
      <c r="F185" t="s">
        <v>289</v>
      </c>
      <c r="G185" s="61" t="s">
        <v>2500</v>
      </c>
      <c r="H185" t="s">
        <v>245</v>
      </c>
    </row>
    <row r="186" spans="1:8">
      <c r="A186" t="s">
        <v>2529</v>
      </c>
      <c r="B186" s="61" t="s">
        <v>2469</v>
      </c>
      <c r="C186" s="61" t="s">
        <v>2474</v>
      </c>
      <c r="D186" t="s">
        <v>194</v>
      </c>
      <c r="E186" s="61" t="s">
        <v>2500</v>
      </c>
      <c r="F186" t="s">
        <v>508</v>
      </c>
      <c r="G186" s="61" t="s">
        <v>2500</v>
      </c>
      <c r="H186" t="s">
        <v>343</v>
      </c>
    </row>
    <row r="187" spans="1:8">
      <c r="A187" t="s">
        <v>2529</v>
      </c>
      <c r="B187" s="61" t="s">
        <v>2469</v>
      </c>
      <c r="C187" s="61" t="s">
        <v>2500</v>
      </c>
      <c r="D187" t="s">
        <v>508</v>
      </c>
      <c r="E187" s="61" t="s">
        <v>2500</v>
      </c>
      <c r="F187" t="s">
        <v>127</v>
      </c>
      <c r="G187" s="61" t="s">
        <v>2500</v>
      </c>
      <c r="H187" t="s">
        <v>227</v>
      </c>
    </row>
    <row r="188" spans="1:8">
      <c r="A188" t="s">
        <v>2529</v>
      </c>
      <c r="B188" s="61" t="s">
        <v>2470</v>
      </c>
      <c r="C188" s="61" t="s">
        <v>2474</v>
      </c>
      <c r="D188" t="s">
        <v>76</v>
      </c>
      <c r="E188" s="61" t="s">
        <v>2500</v>
      </c>
      <c r="F188" t="s">
        <v>194</v>
      </c>
      <c r="G188" s="61" t="s">
        <v>2500</v>
      </c>
      <c r="H188" t="s">
        <v>430</v>
      </c>
    </row>
    <row r="189" spans="1:8">
      <c r="A189" t="s">
        <v>2529</v>
      </c>
      <c r="B189" s="61" t="s">
        <v>2470</v>
      </c>
      <c r="C189" s="61" t="s">
        <v>2500</v>
      </c>
      <c r="D189" t="s">
        <v>343</v>
      </c>
      <c r="E189" s="61" t="s">
        <v>2500</v>
      </c>
      <c r="F189" t="s">
        <v>289</v>
      </c>
      <c r="G189" s="61" t="s">
        <v>2500</v>
      </c>
      <c r="H189" t="s">
        <v>245</v>
      </c>
    </row>
    <row r="190" spans="1:8">
      <c r="A190" t="s">
        <v>2529</v>
      </c>
      <c r="B190" s="61" t="s">
        <v>2471</v>
      </c>
      <c r="C190" s="61" t="s">
        <v>2505</v>
      </c>
      <c r="D190" t="s">
        <v>571</v>
      </c>
      <c r="E190" s="61" t="s">
        <v>2505</v>
      </c>
      <c r="F190" t="s">
        <v>34</v>
      </c>
    </row>
    <row r="191" spans="1:8">
      <c r="A191" t="s">
        <v>2529</v>
      </c>
      <c r="B191" s="61" t="s">
        <v>2471</v>
      </c>
      <c r="C191" s="61" t="s">
        <v>2500</v>
      </c>
      <c r="D191" t="s">
        <v>343</v>
      </c>
      <c r="E191" s="61" t="s">
        <v>2500</v>
      </c>
      <c r="F191" t="s">
        <v>289</v>
      </c>
      <c r="G191" s="61" t="s">
        <v>2500</v>
      </c>
      <c r="H191" t="s">
        <v>245</v>
      </c>
    </row>
    <row r="192" spans="1:8">
      <c r="A192" t="s">
        <v>2529</v>
      </c>
      <c r="B192" s="61" t="s">
        <v>2472</v>
      </c>
      <c r="C192" s="61" t="s">
        <v>2505</v>
      </c>
      <c r="D192" t="s">
        <v>571</v>
      </c>
      <c r="E192" s="61" t="s">
        <v>2505</v>
      </c>
      <c r="F192" t="s">
        <v>34</v>
      </c>
    </row>
    <row r="193" spans="1:8">
      <c r="A193" t="s">
        <v>2529</v>
      </c>
      <c r="B193" s="61" t="s">
        <v>2473</v>
      </c>
      <c r="C193" s="61" t="s">
        <v>2500</v>
      </c>
      <c r="D193" t="s">
        <v>343</v>
      </c>
      <c r="E193" s="61" t="s">
        <v>2500</v>
      </c>
      <c r="F193" t="s">
        <v>289</v>
      </c>
      <c r="G193" s="61" t="s">
        <v>2500</v>
      </c>
      <c r="H193" t="s">
        <v>245</v>
      </c>
    </row>
    <row r="194" spans="1:8">
      <c r="A194" t="s">
        <v>2530</v>
      </c>
      <c r="B194" s="61" t="s">
        <v>2469</v>
      </c>
      <c r="C194" s="61" t="s">
        <v>9</v>
      </c>
      <c r="D194" t="s">
        <v>321</v>
      </c>
    </row>
    <row r="195" spans="1:8">
      <c r="A195" t="s">
        <v>2530</v>
      </c>
      <c r="B195" s="61" t="s">
        <v>2469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2530</v>
      </c>
      <c r="B196" s="61" t="s">
        <v>2470</v>
      </c>
      <c r="C196" s="61" t="s">
        <v>9</v>
      </c>
      <c r="D196" t="s">
        <v>232</v>
      </c>
    </row>
    <row r="197" spans="1:8">
      <c r="A197" t="s">
        <v>2530</v>
      </c>
      <c r="B197" s="61" t="s">
        <v>2470</v>
      </c>
      <c r="C197" s="61" t="s">
        <v>2467</v>
      </c>
      <c r="D197" t="s">
        <v>144</v>
      </c>
      <c r="E197" s="61" t="s">
        <v>2467</v>
      </c>
      <c r="F197" t="s">
        <v>470</v>
      </c>
    </row>
    <row r="198" spans="1:8">
      <c r="A198" t="s">
        <v>2530</v>
      </c>
      <c r="B198" s="61" t="s">
        <v>2471</v>
      </c>
      <c r="C198" s="61" t="s">
        <v>9</v>
      </c>
      <c r="D198" t="s">
        <v>232</v>
      </c>
    </row>
    <row r="199" spans="1:8">
      <c r="A199" t="s">
        <v>2530</v>
      </c>
      <c r="B199" s="61" t="s">
        <v>2471</v>
      </c>
      <c r="C199" s="61" t="s">
        <v>2496</v>
      </c>
      <c r="D199" t="s">
        <v>598</v>
      </c>
    </row>
    <row r="200" spans="1:8">
      <c r="A200" t="s">
        <v>2530</v>
      </c>
      <c r="B200" s="61" t="s">
        <v>2472</v>
      </c>
      <c r="C200" s="61" t="s">
        <v>9</v>
      </c>
      <c r="D200" t="s">
        <v>232</v>
      </c>
    </row>
    <row r="201" spans="1:8">
      <c r="A201" t="s">
        <v>2530</v>
      </c>
      <c r="B201" s="61" t="s">
        <v>2473</v>
      </c>
      <c r="C201" s="61" t="s">
        <v>2496</v>
      </c>
      <c r="D201" t="s">
        <v>598</v>
      </c>
    </row>
    <row r="202" spans="1:8">
      <c r="A202" t="s">
        <v>2531</v>
      </c>
      <c r="B202" s="61" t="s">
        <v>2469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2531</v>
      </c>
      <c r="B203" s="61" t="s">
        <v>2469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645</v>
      </c>
    </row>
    <row r="204" spans="1:8">
      <c r="A204" t="s">
        <v>2531</v>
      </c>
      <c r="B204" s="61" t="s">
        <v>2470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2531</v>
      </c>
      <c r="B205" s="61" t="s">
        <v>2470</v>
      </c>
      <c r="C205" s="61" t="s">
        <v>2467</v>
      </c>
      <c r="D205" t="s">
        <v>144</v>
      </c>
      <c r="E205" s="61" t="s">
        <v>2467</v>
      </c>
      <c r="F205" t="s">
        <v>470</v>
      </c>
    </row>
    <row r="206" spans="1:8">
      <c r="A206" t="s">
        <v>2531</v>
      </c>
      <c r="B206" s="61" t="s">
        <v>2471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2531</v>
      </c>
      <c r="B207" s="61" t="s">
        <v>2471</v>
      </c>
      <c r="C207" s="61" t="s">
        <v>2496</v>
      </c>
      <c r="D207" t="s">
        <v>598</v>
      </c>
    </row>
    <row r="208" spans="1:8">
      <c r="A208" t="s">
        <v>2531</v>
      </c>
      <c r="B208" s="61" t="s">
        <v>2472</v>
      </c>
      <c r="C208" s="61" t="s">
        <v>9</v>
      </c>
      <c r="D208" t="s">
        <v>232</v>
      </c>
    </row>
    <row r="209" spans="1:8">
      <c r="A209" t="s">
        <v>2531</v>
      </c>
      <c r="B209" s="61" t="s">
        <v>2473</v>
      </c>
      <c r="C209" s="61" t="s">
        <v>2496</v>
      </c>
      <c r="D209" t="s">
        <v>598</v>
      </c>
    </row>
    <row r="210" spans="1:8">
      <c r="A210" t="s">
        <v>2532</v>
      </c>
      <c r="B210" s="61" t="s">
        <v>2469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645</v>
      </c>
    </row>
    <row r="211" spans="1:8">
      <c r="A211" t="s">
        <v>2532</v>
      </c>
      <c r="B211" s="61" t="s">
        <v>2469</v>
      </c>
      <c r="C211" s="61" t="s">
        <v>2467</v>
      </c>
      <c r="D211" t="s">
        <v>144</v>
      </c>
      <c r="E211" s="61" t="s">
        <v>2467</v>
      </c>
      <c r="F211" t="s">
        <v>470</v>
      </c>
    </row>
    <row r="212" spans="1:8">
      <c r="A212" t="s">
        <v>2532</v>
      </c>
      <c r="B212" s="61" t="s">
        <v>2470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645</v>
      </c>
    </row>
    <row r="213" spans="1:8">
      <c r="A213" t="s">
        <v>2532</v>
      </c>
      <c r="B213" s="61" t="s">
        <v>2470</v>
      </c>
      <c r="C213" s="61" t="s">
        <v>2496</v>
      </c>
      <c r="D213" t="s">
        <v>598</v>
      </c>
    </row>
    <row r="214" spans="1:8">
      <c r="A214" t="s">
        <v>2532</v>
      </c>
      <c r="B214" s="61" t="s">
        <v>2471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645</v>
      </c>
    </row>
    <row r="215" spans="1:8">
      <c r="A215" t="s">
        <v>2532</v>
      </c>
      <c r="B215" s="61" t="s">
        <v>2471</v>
      </c>
      <c r="C215" s="61" t="s">
        <v>2496</v>
      </c>
      <c r="D215" t="s">
        <v>598</v>
      </c>
    </row>
    <row r="216" spans="1:8">
      <c r="A216" t="s">
        <v>2532</v>
      </c>
      <c r="B216" s="61" t="s">
        <v>2472</v>
      </c>
      <c r="C216" s="61" t="s">
        <v>9</v>
      </c>
      <c r="D216" t="s">
        <v>321</v>
      </c>
    </row>
    <row r="217" spans="1:8">
      <c r="A217" t="s">
        <v>2532</v>
      </c>
      <c r="B217" s="61" t="s">
        <v>2473</v>
      </c>
      <c r="C217" s="61" t="s">
        <v>2496</v>
      </c>
      <c r="D217" t="s">
        <v>598</v>
      </c>
    </row>
    <row r="218" spans="1:8">
      <c r="A218" t="s">
        <v>2533</v>
      </c>
      <c r="B218" s="61" t="s">
        <v>2469</v>
      </c>
      <c r="C218" s="61" t="s">
        <v>2467</v>
      </c>
      <c r="D218" t="s">
        <v>677</v>
      </c>
      <c r="E218" s="61" t="s">
        <v>2467</v>
      </c>
      <c r="F218" t="s">
        <v>666</v>
      </c>
    </row>
    <row r="219" spans="1:8">
      <c r="A219" t="s">
        <v>2533</v>
      </c>
      <c r="B219" s="61" t="s">
        <v>2469</v>
      </c>
      <c r="C219" s="61" t="s">
        <v>2496</v>
      </c>
      <c r="D219" t="s">
        <v>79</v>
      </c>
    </row>
    <row r="220" spans="1:8">
      <c r="A220" t="s">
        <v>2533</v>
      </c>
      <c r="B220" s="61" t="s">
        <v>2470</v>
      </c>
      <c r="C220" s="61" t="s">
        <v>2487</v>
      </c>
      <c r="D220" t="s">
        <v>677</v>
      </c>
    </row>
    <row r="221" spans="1:8">
      <c r="A221" t="s">
        <v>2533</v>
      </c>
      <c r="B221" s="61" t="s">
        <v>2470</v>
      </c>
      <c r="C221" s="61" t="s">
        <v>2467</v>
      </c>
      <c r="D221" t="s">
        <v>232</v>
      </c>
      <c r="E221" s="61" t="s">
        <v>2467</v>
      </c>
      <c r="F221" t="s">
        <v>598</v>
      </c>
      <c r="G221" s="61" t="s">
        <v>2467</v>
      </c>
      <c r="H221" t="s">
        <v>391</v>
      </c>
    </row>
    <row r="222" spans="1:8">
      <c r="A222" t="s">
        <v>2533</v>
      </c>
      <c r="B222" s="61" t="s">
        <v>2471</v>
      </c>
      <c r="C222" s="61" t="s">
        <v>2487</v>
      </c>
      <c r="D222" t="s">
        <v>666</v>
      </c>
    </row>
    <row r="223" spans="1:8">
      <c r="A223" t="s">
        <v>2533</v>
      </c>
      <c r="B223" s="61" t="s">
        <v>2471</v>
      </c>
      <c r="C223" s="61" t="s">
        <v>2467</v>
      </c>
      <c r="D223" t="s">
        <v>232</v>
      </c>
      <c r="E223" s="61" t="s">
        <v>2467</v>
      </c>
      <c r="F223" t="s">
        <v>598</v>
      </c>
      <c r="G223" s="61" t="s">
        <v>2467</v>
      </c>
      <c r="H223" t="s">
        <v>391</v>
      </c>
    </row>
    <row r="224" spans="1:8">
      <c r="A224" t="s">
        <v>2533</v>
      </c>
      <c r="B224" s="61" t="s">
        <v>2472</v>
      </c>
      <c r="C224" s="61" t="s">
        <v>2487</v>
      </c>
      <c r="D224" t="s">
        <v>666</v>
      </c>
    </row>
    <row r="225" spans="1:8">
      <c r="A225" t="s">
        <v>2533</v>
      </c>
      <c r="B225" s="61" t="s">
        <v>2473</v>
      </c>
      <c r="C225" s="61" t="s">
        <v>2474</v>
      </c>
      <c r="D225" t="s">
        <v>144</v>
      </c>
      <c r="E225" s="61" t="s">
        <v>2505</v>
      </c>
      <c r="F225" t="s">
        <v>260</v>
      </c>
    </row>
    <row r="226" spans="1:8">
      <c r="A226" t="s">
        <v>2534</v>
      </c>
      <c r="B226" s="61" t="s">
        <v>2469</v>
      </c>
      <c r="C226" s="61" t="s">
        <v>2474</v>
      </c>
      <c r="D226" t="s">
        <v>144</v>
      </c>
      <c r="E226" s="61" t="s">
        <v>2505</v>
      </c>
      <c r="F226" t="s">
        <v>260</v>
      </c>
    </row>
    <row r="227" spans="1:8">
      <c r="A227" t="s">
        <v>2534</v>
      </c>
      <c r="B227" s="61" t="s">
        <v>2469</v>
      </c>
      <c r="C227" s="61" t="s">
        <v>2467</v>
      </c>
      <c r="D227" t="s">
        <v>321</v>
      </c>
      <c r="E227" s="61" t="s">
        <v>2467</v>
      </c>
      <c r="F227" t="s">
        <v>621</v>
      </c>
      <c r="G227" s="61" t="s">
        <v>2467</v>
      </c>
      <c r="H227" t="s">
        <v>535</v>
      </c>
    </row>
    <row r="228" spans="1:8">
      <c r="A228" t="s">
        <v>2534</v>
      </c>
      <c r="B228" s="61" t="s">
        <v>2470</v>
      </c>
      <c r="C228" s="61" t="s">
        <v>2474</v>
      </c>
      <c r="D228" t="s">
        <v>645</v>
      </c>
      <c r="E228" s="61" t="s">
        <v>2505</v>
      </c>
      <c r="F228" t="s">
        <v>598</v>
      </c>
    </row>
    <row r="229" spans="1:8">
      <c r="A229" t="s">
        <v>2534</v>
      </c>
      <c r="B229" s="61" t="s">
        <v>2470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2534</v>
      </c>
      <c r="B230" s="61" t="s">
        <v>2471</v>
      </c>
      <c r="C230" s="61" t="s">
        <v>2467</v>
      </c>
      <c r="D230" t="s">
        <v>232</v>
      </c>
      <c r="E230" s="61" t="s">
        <v>2467</v>
      </c>
      <c r="F230" t="s">
        <v>598</v>
      </c>
      <c r="G230" s="61" t="s">
        <v>2467</v>
      </c>
      <c r="H230" t="s">
        <v>391</v>
      </c>
    </row>
    <row r="231" spans="1:8">
      <c r="A231" t="s">
        <v>2534</v>
      </c>
      <c r="B231" s="61" t="s">
        <v>2471</v>
      </c>
      <c r="C231" s="61" t="s">
        <v>2505</v>
      </c>
      <c r="D231" t="s">
        <v>460</v>
      </c>
      <c r="E231" s="61" t="s">
        <v>2505</v>
      </c>
      <c r="F231" t="s">
        <v>92</v>
      </c>
    </row>
    <row r="232" spans="1:8">
      <c r="A232" t="s">
        <v>2534</v>
      </c>
      <c r="B232" s="61" t="s">
        <v>2472</v>
      </c>
      <c r="C232" s="61" t="s">
        <v>2467</v>
      </c>
      <c r="D232" t="s">
        <v>232</v>
      </c>
      <c r="E232" s="61" t="s">
        <v>2467</v>
      </c>
      <c r="F232" t="s">
        <v>598</v>
      </c>
      <c r="G232" s="61" t="s">
        <v>2467</v>
      </c>
      <c r="H232" t="s">
        <v>391</v>
      </c>
    </row>
    <row r="233" spans="1:8">
      <c r="A233" t="s">
        <v>2534</v>
      </c>
      <c r="B233" s="61" t="s">
        <v>2473</v>
      </c>
      <c r="C233" s="61" t="s">
        <v>2505</v>
      </c>
      <c r="D233" t="s">
        <v>460</v>
      </c>
      <c r="E233" s="61" t="s">
        <v>2505</v>
      </c>
      <c r="F233" t="s">
        <v>92</v>
      </c>
    </row>
    <row r="234" spans="1:8">
      <c r="A234" t="s">
        <v>2535</v>
      </c>
      <c r="B234" s="61" t="s">
        <v>2469</v>
      </c>
      <c r="C234" s="61" t="s">
        <v>2467</v>
      </c>
      <c r="D234" t="s">
        <v>321</v>
      </c>
      <c r="E234" s="61" t="s">
        <v>2467</v>
      </c>
      <c r="F234" t="s">
        <v>621</v>
      </c>
      <c r="G234" s="61" t="s">
        <v>2467</v>
      </c>
      <c r="H234" t="s">
        <v>535</v>
      </c>
    </row>
    <row r="235" spans="1:8">
      <c r="A235" t="s">
        <v>2535</v>
      </c>
      <c r="B235" s="61" t="s">
        <v>2469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2535</v>
      </c>
      <c r="B236" s="61" t="s">
        <v>2470</v>
      </c>
      <c r="C236" s="61" t="s">
        <v>2474</v>
      </c>
      <c r="D236" t="s">
        <v>144</v>
      </c>
      <c r="E236" s="61" t="s">
        <v>2505</v>
      </c>
      <c r="F236" t="s">
        <v>260</v>
      </c>
    </row>
    <row r="237" spans="1:8">
      <c r="A237" t="s">
        <v>2535</v>
      </c>
      <c r="B237" s="61" t="s">
        <v>2470</v>
      </c>
      <c r="C237" s="61" t="s">
        <v>2505</v>
      </c>
      <c r="D237" t="s">
        <v>460</v>
      </c>
      <c r="E237" s="61" t="s">
        <v>2505</v>
      </c>
      <c r="F237" t="s">
        <v>92</v>
      </c>
    </row>
    <row r="238" spans="1:8">
      <c r="A238" t="s">
        <v>2535</v>
      </c>
      <c r="B238" s="61" t="s">
        <v>2471</v>
      </c>
      <c r="C238" s="61" t="s">
        <v>2474</v>
      </c>
      <c r="D238" t="s">
        <v>645</v>
      </c>
      <c r="E238" s="61" t="s">
        <v>2505</v>
      </c>
      <c r="F238" t="s">
        <v>598</v>
      </c>
    </row>
    <row r="239" spans="1:8">
      <c r="A239" t="s">
        <v>2535</v>
      </c>
      <c r="B239" s="61" t="s">
        <v>2471</v>
      </c>
      <c r="C239" s="61" t="s">
        <v>2474</v>
      </c>
      <c r="D239" t="s">
        <v>92</v>
      </c>
      <c r="E239" s="61" t="s">
        <v>2500</v>
      </c>
      <c r="F239" t="s">
        <v>321</v>
      </c>
      <c r="G239" s="61" t="s">
        <v>2500</v>
      </c>
      <c r="H239" t="s">
        <v>79</v>
      </c>
    </row>
    <row r="240" spans="1:8">
      <c r="A240" t="s">
        <v>2535</v>
      </c>
      <c r="B240" s="61" t="s">
        <v>2472</v>
      </c>
      <c r="C240" s="61" t="s">
        <v>2474</v>
      </c>
      <c r="D240" t="s">
        <v>645</v>
      </c>
      <c r="E240" s="61" t="s">
        <v>2505</v>
      </c>
      <c r="F240" t="s">
        <v>598</v>
      </c>
    </row>
    <row r="241" spans="1:8">
      <c r="A241" t="s">
        <v>2535</v>
      </c>
      <c r="B241" s="61" t="s">
        <v>2473</v>
      </c>
      <c r="C241" s="61" t="s">
        <v>2500</v>
      </c>
      <c r="D241" t="s">
        <v>470</v>
      </c>
      <c r="E241" s="61" t="s">
        <v>2500</v>
      </c>
      <c r="F241" t="s">
        <v>460</v>
      </c>
      <c r="G241" s="61" t="s">
        <v>2500</v>
      </c>
      <c r="H241" t="s">
        <v>232</v>
      </c>
    </row>
    <row r="242" spans="1:8">
      <c r="A242" t="s">
        <v>2536</v>
      </c>
      <c r="B242" s="61" t="s">
        <v>2469</v>
      </c>
      <c r="C242" s="61" t="s">
        <v>2505</v>
      </c>
      <c r="D242" t="s">
        <v>460</v>
      </c>
      <c r="E242" s="61" t="s">
        <v>2505</v>
      </c>
      <c r="F242" t="s">
        <v>92</v>
      </c>
    </row>
    <row r="243" spans="1:8">
      <c r="A243" t="s">
        <v>2536</v>
      </c>
      <c r="B243" s="61" t="s">
        <v>2469</v>
      </c>
      <c r="C243" s="61" t="s">
        <v>2505</v>
      </c>
      <c r="D243" t="s">
        <v>92</v>
      </c>
      <c r="E243" s="61" t="s">
        <v>2505</v>
      </c>
      <c r="F243" t="s">
        <v>321</v>
      </c>
    </row>
    <row r="244" spans="1:8">
      <c r="A244" t="s">
        <v>2536</v>
      </c>
      <c r="B244" s="61" t="s">
        <v>2470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2536</v>
      </c>
      <c r="B245" s="61" t="s">
        <v>2470</v>
      </c>
      <c r="C245" s="61" t="s">
        <v>2474</v>
      </c>
      <c r="D245" t="s">
        <v>92</v>
      </c>
      <c r="E245" s="61" t="s">
        <v>2500</v>
      </c>
      <c r="F245" t="s">
        <v>321</v>
      </c>
      <c r="G245" s="61" t="s">
        <v>2500</v>
      </c>
      <c r="H245" t="s">
        <v>79</v>
      </c>
    </row>
    <row r="246" spans="1:8">
      <c r="A246" t="s">
        <v>2536</v>
      </c>
      <c r="B246" s="61" t="s">
        <v>2471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2536</v>
      </c>
      <c r="B247" s="61" t="s">
        <v>2471</v>
      </c>
      <c r="C247" s="61" t="s">
        <v>2474</v>
      </c>
      <c r="D247" t="s">
        <v>92</v>
      </c>
      <c r="E247" s="61" t="s">
        <v>2500</v>
      </c>
      <c r="F247" t="s">
        <v>321</v>
      </c>
      <c r="G247" s="61" t="s">
        <v>2500</v>
      </c>
      <c r="H247" t="s">
        <v>79</v>
      </c>
    </row>
    <row r="248" spans="1:8">
      <c r="A248" t="s">
        <v>2536</v>
      </c>
      <c r="B248" s="61" t="s">
        <v>2472</v>
      </c>
      <c r="C248" s="61" t="s">
        <v>2467</v>
      </c>
      <c r="D248" t="s">
        <v>321</v>
      </c>
      <c r="E248" s="61" t="s">
        <v>2467</v>
      </c>
      <c r="F248" t="s">
        <v>621</v>
      </c>
      <c r="G248" s="61" t="s">
        <v>2467</v>
      </c>
      <c r="H248" t="s">
        <v>535</v>
      </c>
    </row>
    <row r="249" spans="1:8">
      <c r="A249" t="s">
        <v>2536</v>
      </c>
      <c r="B249" s="61" t="s">
        <v>2473</v>
      </c>
      <c r="C249" s="61" t="s">
        <v>2500</v>
      </c>
      <c r="D249" t="s">
        <v>470</v>
      </c>
      <c r="E249" s="61" t="s">
        <v>2500</v>
      </c>
      <c r="F249" t="s">
        <v>460</v>
      </c>
      <c r="G249" s="61" t="s">
        <v>2500</v>
      </c>
      <c r="H249" t="s">
        <v>232</v>
      </c>
    </row>
    <row r="250" spans="1:8">
      <c r="A250" t="s">
        <v>2537</v>
      </c>
      <c r="B250" s="61" t="s">
        <v>2469</v>
      </c>
      <c r="C250" s="61" t="s">
        <v>2474</v>
      </c>
      <c r="D250" t="s">
        <v>144</v>
      </c>
      <c r="E250" s="61" t="s">
        <v>2500</v>
      </c>
      <c r="F250" t="s">
        <v>470</v>
      </c>
      <c r="G250" s="61" t="s">
        <v>2500</v>
      </c>
      <c r="H250" t="s">
        <v>621</v>
      </c>
    </row>
    <row r="251" spans="1:8">
      <c r="A251" t="s">
        <v>2537</v>
      </c>
      <c r="B251" s="61" t="s">
        <v>2469</v>
      </c>
      <c r="C251" s="61" t="s">
        <v>2474</v>
      </c>
      <c r="D251" t="s">
        <v>92</v>
      </c>
      <c r="E251" s="61" t="s">
        <v>2500</v>
      </c>
      <c r="F251" t="s">
        <v>321</v>
      </c>
      <c r="G251" s="61" t="s">
        <v>2500</v>
      </c>
      <c r="H251" t="s">
        <v>79</v>
      </c>
    </row>
    <row r="252" spans="1:8">
      <c r="A252" t="s">
        <v>2537</v>
      </c>
      <c r="B252" s="61" t="s">
        <v>2470</v>
      </c>
      <c r="C252" s="61" t="s">
        <v>2505</v>
      </c>
      <c r="D252" t="s">
        <v>92</v>
      </c>
      <c r="E252" s="61" t="s">
        <v>2505</v>
      </c>
      <c r="F252" t="s">
        <v>321</v>
      </c>
    </row>
    <row r="253" spans="1:8">
      <c r="A253" t="s">
        <v>2537</v>
      </c>
      <c r="B253" s="61" t="s">
        <v>2470</v>
      </c>
      <c r="C253" s="61" t="s">
        <v>2500</v>
      </c>
      <c r="D253" t="s">
        <v>391</v>
      </c>
      <c r="E253" s="61" t="s">
        <v>2500</v>
      </c>
      <c r="F253" t="s">
        <v>260</v>
      </c>
      <c r="G253" s="61" t="s">
        <v>2500</v>
      </c>
      <c r="H253" t="s">
        <v>645</v>
      </c>
    </row>
    <row r="254" spans="1:8">
      <c r="A254" t="s">
        <v>2537</v>
      </c>
      <c r="B254" s="61" t="s">
        <v>2471</v>
      </c>
      <c r="C254" s="61" t="s">
        <v>2505</v>
      </c>
      <c r="D254" t="s">
        <v>460</v>
      </c>
      <c r="E254" s="61" t="s">
        <v>2505</v>
      </c>
      <c r="F254" t="s">
        <v>92</v>
      </c>
    </row>
    <row r="255" spans="1:8">
      <c r="A255" t="s">
        <v>2537</v>
      </c>
      <c r="B255" s="61" t="s">
        <v>2471</v>
      </c>
      <c r="C255" s="61" t="s">
        <v>2500</v>
      </c>
      <c r="D255" t="s">
        <v>470</v>
      </c>
      <c r="E255" s="61" t="s">
        <v>2500</v>
      </c>
      <c r="F255" t="s">
        <v>460</v>
      </c>
      <c r="G255" s="61" t="s">
        <v>2500</v>
      </c>
      <c r="H255" t="s">
        <v>232</v>
      </c>
    </row>
    <row r="256" spans="1:8">
      <c r="A256" t="s">
        <v>2537</v>
      </c>
      <c r="B256" s="61" t="s">
        <v>2472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2537</v>
      </c>
      <c r="B257" s="61" t="s">
        <v>2473</v>
      </c>
      <c r="C257" s="61" t="s">
        <v>2500</v>
      </c>
      <c r="D257" t="s">
        <v>2477</v>
      </c>
      <c r="E257" s="61" t="s">
        <v>2500</v>
      </c>
      <c r="F257" t="s">
        <v>460</v>
      </c>
      <c r="G257" s="61" t="s">
        <v>2500</v>
      </c>
      <c r="H257" t="s">
        <v>232</v>
      </c>
    </row>
    <row r="258" spans="1:8">
      <c r="A258" t="s">
        <v>2538</v>
      </c>
      <c r="B258" s="61" t="s">
        <v>2469</v>
      </c>
      <c r="C258" s="61" t="s">
        <v>2467</v>
      </c>
      <c r="D258" t="s">
        <v>677</v>
      </c>
      <c r="E258" s="61" t="s">
        <v>2467</v>
      </c>
      <c r="F258" t="s">
        <v>79</v>
      </c>
      <c r="G258" s="61" t="s">
        <v>2467</v>
      </c>
      <c r="H258" t="s">
        <v>666</v>
      </c>
    </row>
    <row r="259" spans="1:8">
      <c r="A259" t="s">
        <v>2538</v>
      </c>
      <c r="B259" s="61" t="s">
        <v>2469</v>
      </c>
      <c r="C259" s="61" t="s">
        <v>2474</v>
      </c>
      <c r="D259" t="s">
        <v>645</v>
      </c>
      <c r="E259" s="61" t="s">
        <v>2505</v>
      </c>
      <c r="F259" t="s">
        <v>598</v>
      </c>
    </row>
    <row r="260" spans="1:8">
      <c r="A260" t="s">
        <v>2538</v>
      </c>
      <c r="B260" s="61" t="s">
        <v>2470</v>
      </c>
      <c r="C260" s="61" t="s">
        <v>2496</v>
      </c>
      <c r="D260" t="s">
        <v>79</v>
      </c>
    </row>
    <row r="261" spans="1:8">
      <c r="A261" t="s">
        <v>2538</v>
      </c>
      <c r="B261" s="61" t="s">
        <v>2470</v>
      </c>
      <c r="C261" s="61" t="s">
        <v>2474</v>
      </c>
      <c r="D261" t="s">
        <v>144</v>
      </c>
      <c r="E261" s="61" t="s">
        <v>2505</v>
      </c>
      <c r="F261" t="s">
        <v>260</v>
      </c>
    </row>
    <row r="262" spans="1:8">
      <c r="A262" t="s">
        <v>2538</v>
      </c>
      <c r="B262" s="61" t="s">
        <v>2471</v>
      </c>
      <c r="C262" s="61" t="s">
        <v>2496</v>
      </c>
      <c r="D262" t="s">
        <v>79</v>
      </c>
    </row>
    <row r="263" spans="1:8">
      <c r="A263" t="s">
        <v>2538</v>
      </c>
      <c r="B263" s="61" t="s">
        <v>2471</v>
      </c>
      <c r="C263" s="61" t="s">
        <v>2467</v>
      </c>
      <c r="D263" t="s">
        <v>321</v>
      </c>
      <c r="E263" s="61" t="s">
        <v>2467</v>
      </c>
      <c r="F263" t="s">
        <v>621</v>
      </c>
      <c r="G263" s="61" t="s">
        <v>2467</v>
      </c>
      <c r="H263" t="s">
        <v>535</v>
      </c>
    </row>
    <row r="264" spans="1:8">
      <c r="A264" t="s">
        <v>2538</v>
      </c>
      <c r="B264" s="61" t="s">
        <v>2472</v>
      </c>
      <c r="C264" s="61" t="s">
        <v>2487</v>
      </c>
      <c r="D264" t="s">
        <v>666</v>
      </c>
    </row>
    <row r="265" spans="1:8">
      <c r="A265" t="s">
        <v>2538</v>
      </c>
      <c r="B265" s="61" t="s">
        <v>2473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2539</v>
      </c>
      <c r="B266" s="61" t="s">
        <v>2469</v>
      </c>
      <c r="C266" s="61" t="s">
        <v>2467</v>
      </c>
      <c r="D266" t="s">
        <v>677</v>
      </c>
      <c r="E266" s="61" t="s">
        <v>2467</v>
      </c>
      <c r="F266" t="s">
        <v>79</v>
      </c>
      <c r="G266" s="61" t="s">
        <v>2467</v>
      </c>
      <c r="H266" t="s">
        <v>666</v>
      </c>
    </row>
    <row r="267" spans="1:8">
      <c r="A267" t="s">
        <v>2539</v>
      </c>
      <c r="B267" s="61" t="s">
        <v>2469</v>
      </c>
      <c r="C267" s="61" t="s">
        <v>2467</v>
      </c>
      <c r="D267" t="s">
        <v>232</v>
      </c>
      <c r="E267" s="61" t="s">
        <v>2467</v>
      </c>
      <c r="F267" t="s">
        <v>598</v>
      </c>
      <c r="G267" s="61" t="s">
        <v>2467</v>
      </c>
      <c r="H267" t="s">
        <v>391</v>
      </c>
    </row>
    <row r="268" spans="1:8">
      <c r="A268" t="s">
        <v>2539</v>
      </c>
      <c r="B268" s="61" t="s">
        <v>2470</v>
      </c>
      <c r="C268" s="61" t="s">
        <v>2467</v>
      </c>
      <c r="D268" t="s">
        <v>677</v>
      </c>
      <c r="E268" s="61" t="s">
        <v>2467</v>
      </c>
      <c r="F268" t="s">
        <v>666</v>
      </c>
    </row>
    <row r="269" spans="1:8">
      <c r="A269" t="s">
        <v>2539</v>
      </c>
      <c r="B269" s="61" t="s">
        <v>2470</v>
      </c>
      <c r="C269" s="61" t="s">
        <v>2474</v>
      </c>
      <c r="D269" t="s">
        <v>645</v>
      </c>
      <c r="E269" s="61" t="s">
        <v>2505</v>
      </c>
      <c r="F269" t="s">
        <v>598</v>
      </c>
    </row>
    <row r="270" spans="1:8">
      <c r="A270" t="s">
        <v>2539</v>
      </c>
      <c r="B270" s="61" t="s">
        <v>2471</v>
      </c>
      <c r="C270" s="61" t="s">
        <v>2487</v>
      </c>
      <c r="D270" t="s">
        <v>677</v>
      </c>
    </row>
    <row r="271" spans="1:8">
      <c r="A271" t="s">
        <v>2539</v>
      </c>
      <c r="B271" s="61" t="s">
        <v>2471</v>
      </c>
      <c r="C271" s="61" t="s">
        <v>2474</v>
      </c>
      <c r="D271" t="s">
        <v>144</v>
      </c>
      <c r="E271" s="61" t="s">
        <v>2505</v>
      </c>
      <c r="F271" t="s">
        <v>260</v>
      </c>
    </row>
    <row r="272" spans="1:8">
      <c r="A272" t="s">
        <v>2539</v>
      </c>
      <c r="B272" s="61" t="s">
        <v>2472</v>
      </c>
      <c r="C272" s="61" t="s">
        <v>2487</v>
      </c>
      <c r="D272" t="s">
        <v>666</v>
      </c>
    </row>
    <row r="273" spans="1:8">
      <c r="A273" t="s">
        <v>2539</v>
      </c>
      <c r="B273" s="61" t="s">
        <v>2473</v>
      </c>
      <c r="C273" s="61" t="s">
        <v>2467</v>
      </c>
      <c r="D273" t="s">
        <v>321</v>
      </c>
      <c r="E273" s="61" t="s">
        <v>2467</v>
      </c>
      <c r="F273" t="s">
        <v>621</v>
      </c>
      <c r="G273" s="61" t="s">
        <v>2467</v>
      </c>
      <c r="H273" t="s">
        <v>535</v>
      </c>
    </row>
    <row r="274" spans="1:8">
      <c r="A274" t="s">
        <v>2540</v>
      </c>
      <c r="B274" s="61" t="s">
        <v>2469</v>
      </c>
      <c r="C274" s="61" t="s">
        <v>2474</v>
      </c>
      <c r="D274" t="s">
        <v>144</v>
      </c>
      <c r="E274" s="61" t="s">
        <v>2500</v>
      </c>
      <c r="F274" t="s">
        <v>470</v>
      </c>
      <c r="G274" s="61" t="s">
        <v>2500</v>
      </c>
      <c r="H274" t="s">
        <v>621</v>
      </c>
    </row>
    <row r="275" spans="1:8">
      <c r="A275" t="s">
        <v>2540</v>
      </c>
      <c r="B275" s="61" t="s">
        <v>2469</v>
      </c>
      <c r="C275" s="61" t="s">
        <v>2500</v>
      </c>
      <c r="D275" t="s">
        <v>391</v>
      </c>
      <c r="E275" s="61" t="s">
        <v>2500</v>
      </c>
      <c r="F275" t="s">
        <v>260</v>
      </c>
      <c r="G275" s="61" t="s">
        <v>2500</v>
      </c>
      <c r="H275" t="s">
        <v>645</v>
      </c>
    </row>
    <row r="276" spans="1:8">
      <c r="A276" t="s">
        <v>2540</v>
      </c>
      <c r="B276" s="61" t="s">
        <v>2470</v>
      </c>
      <c r="C276" s="61" t="s">
        <v>2505</v>
      </c>
      <c r="D276" t="s">
        <v>92</v>
      </c>
      <c r="E276" s="61" t="s">
        <v>2505</v>
      </c>
      <c r="F276" t="s">
        <v>321</v>
      </c>
    </row>
    <row r="277" spans="1:8">
      <c r="A277" t="s">
        <v>2540</v>
      </c>
      <c r="B277" s="61" t="s">
        <v>2470</v>
      </c>
      <c r="C277" s="61" t="s">
        <v>2500</v>
      </c>
      <c r="D277" t="s">
        <v>470</v>
      </c>
      <c r="E277" s="61" t="s">
        <v>2500</v>
      </c>
      <c r="F277" t="s">
        <v>460</v>
      </c>
      <c r="G277" s="61" t="s">
        <v>2500</v>
      </c>
      <c r="H277" t="s">
        <v>232</v>
      </c>
    </row>
    <row r="278" spans="1:8">
      <c r="A278" t="s">
        <v>2540</v>
      </c>
      <c r="B278" s="61" t="s">
        <v>2471</v>
      </c>
      <c r="C278" s="61" t="s">
        <v>2505</v>
      </c>
      <c r="D278" t="s">
        <v>92</v>
      </c>
      <c r="E278" s="61" t="s">
        <v>2505</v>
      </c>
      <c r="F278" t="s">
        <v>321</v>
      </c>
    </row>
    <row r="279" spans="1:8">
      <c r="A279" t="s">
        <v>2540</v>
      </c>
      <c r="B279" s="61" t="s">
        <v>2471</v>
      </c>
      <c r="C279" s="61" t="s">
        <v>2500</v>
      </c>
      <c r="D279" t="s">
        <v>470</v>
      </c>
      <c r="E279" s="61" t="s">
        <v>2500</v>
      </c>
      <c r="F279" t="s">
        <v>460</v>
      </c>
      <c r="G279" s="61" t="s">
        <v>2500</v>
      </c>
      <c r="H279" t="s">
        <v>232</v>
      </c>
    </row>
    <row r="280" spans="1:8">
      <c r="A280" t="s">
        <v>2540</v>
      </c>
      <c r="B280" s="61" t="s">
        <v>2472</v>
      </c>
      <c r="C280" s="61" t="s">
        <v>2505</v>
      </c>
      <c r="D280" t="s">
        <v>460</v>
      </c>
      <c r="E280" s="61" t="s">
        <v>2505</v>
      </c>
      <c r="F280" t="s">
        <v>92</v>
      </c>
    </row>
    <row r="281" spans="1:8">
      <c r="A281" t="s">
        <v>2540</v>
      </c>
      <c r="B281" s="61" t="s">
        <v>2473</v>
      </c>
      <c r="C281" s="61" t="s">
        <v>2500</v>
      </c>
      <c r="D281" t="s">
        <v>470</v>
      </c>
      <c r="E281" s="61" t="s">
        <v>2500</v>
      </c>
      <c r="F281" t="s">
        <v>460</v>
      </c>
      <c r="G281" s="61" t="s">
        <v>2500</v>
      </c>
      <c r="H281" t="s">
        <v>232</v>
      </c>
    </row>
    <row r="282" spans="1:8">
      <c r="A282" t="s">
        <v>2541</v>
      </c>
      <c r="B282" s="61" t="s">
        <v>2469</v>
      </c>
      <c r="C282" s="61" t="s">
        <v>9</v>
      </c>
      <c r="D282" t="s">
        <v>395</v>
      </c>
    </row>
    <row r="283" spans="1:8">
      <c r="A283" t="s">
        <v>2541</v>
      </c>
      <c r="B283" s="61" t="s">
        <v>2469</v>
      </c>
      <c r="C283" s="61" t="s">
        <v>2487</v>
      </c>
      <c r="D283" t="s">
        <v>161</v>
      </c>
      <c r="E283" s="61"/>
    </row>
    <row r="284" spans="1:8">
      <c r="A284" t="s">
        <v>2541</v>
      </c>
      <c r="B284" s="61" t="s">
        <v>2470</v>
      </c>
      <c r="C284" s="61" t="s">
        <v>9</v>
      </c>
      <c r="D284" t="s">
        <v>214</v>
      </c>
    </row>
    <row r="285" spans="1:8">
      <c r="A285" t="s">
        <v>2541</v>
      </c>
      <c r="B285" s="61" t="s">
        <v>2470</v>
      </c>
      <c r="C285" s="61" t="s">
        <v>9</v>
      </c>
      <c r="D285" t="s">
        <v>405</v>
      </c>
    </row>
    <row r="286" spans="1:8">
      <c r="A286" t="s">
        <v>2541</v>
      </c>
      <c r="B286" s="61" t="s">
        <v>2471</v>
      </c>
      <c r="C286" s="61" t="s">
        <v>9</v>
      </c>
      <c r="D286" t="s">
        <v>405</v>
      </c>
    </row>
    <row r="287" spans="1:8">
      <c r="A287" t="s">
        <v>2541</v>
      </c>
      <c r="B287" s="61" t="s">
        <v>2471</v>
      </c>
      <c r="C287" s="61" t="s">
        <v>2487</v>
      </c>
      <c r="D287" t="s">
        <v>161</v>
      </c>
      <c r="E287" s="61"/>
    </row>
    <row r="288" spans="1:8">
      <c r="A288" t="s">
        <v>2541</v>
      </c>
      <c r="B288" s="61" t="s">
        <v>2472</v>
      </c>
      <c r="C288" s="61" t="s">
        <v>9</v>
      </c>
      <c r="D288" t="s">
        <v>214</v>
      </c>
    </row>
    <row r="289" spans="1:8">
      <c r="A289" t="s">
        <v>2541</v>
      </c>
      <c r="B289" s="61" t="s">
        <v>2473</v>
      </c>
      <c r="C289" s="61" t="s">
        <v>2487</v>
      </c>
      <c r="D289" t="s">
        <v>367</v>
      </c>
    </row>
    <row r="290" spans="1:8">
      <c r="A290" t="s">
        <v>2542</v>
      </c>
      <c r="B290" s="61" t="s">
        <v>2469</v>
      </c>
      <c r="C290" s="61" t="s">
        <v>2487</v>
      </c>
      <c r="D290" t="s">
        <v>367</v>
      </c>
    </row>
    <row r="291" spans="1:8">
      <c r="A291" t="s">
        <v>2542</v>
      </c>
      <c r="B291" s="61" t="s">
        <v>2469</v>
      </c>
      <c r="C291" s="61" t="s">
        <v>2496</v>
      </c>
      <c r="D291" t="s">
        <v>111</v>
      </c>
    </row>
    <row r="292" spans="1:8">
      <c r="A292" t="s">
        <v>2542</v>
      </c>
      <c r="B292" s="61" t="s">
        <v>2470</v>
      </c>
      <c r="C292" s="61" t="s">
        <v>2496</v>
      </c>
      <c r="D292" t="s">
        <v>111</v>
      </c>
    </row>
    <row r="293" spans="1:8">
      <c r="A293" t="s">
        <v>2542</v>
      </c>
      <c r="B293" s="61" t="s">
        <v>2470</v>
      </c>
      <c r="C293" s="61" t="s">
        <v>2467</v>
      </c>
      <c r="D293" t="s">
        <v>131</v>
      </c>
      <c r="E293" s="61" t="s">
        <v>2467</v>
      </c>
      <c r="F293" t="s">
        <v>395</v>
      </c>
      <c r="G293" s="61" t="s">
        <v>2467</v>
      </c>
      <c r="H293" t="s">
        <v>183</v>
      </c>
    </row>
    <row r="294" spans="1:8">
      <c r="A294" t="s">
        <v>2542</v>
      </c>
      <c r="B294" s="61" t="s">
        <v>2471</v>
      </c>
      <c r="C294" s="61" t="s">
        <v>2487</v>
      </c>
      <c r="D294" t="s">
        <v>367</v>
      </c>
    </row>
    <row r="295" spans="1:8">
      <c r="A295" t="s">
        <v>2542</v>
      </c>
      <c r="B295" s="61" t="s">
        <v>2471</v>
      </c>
      <c r="C295" s="61" t="s">
        <v>2467</v>
      </c>
      <c r="D295" t="s">
        <v>131</v>
      </c>
      <c r="E295" s="61" t="s">
        <v>2467</v>
      </c>
      <c r="F295" t="s">
        <v>395</v>
      </c>
      <c r="G295" s="61" t="s">
        <v>2467</v>
      </c>
      <c r="H295" t="s">
        <v>183</v>
      </c>
    </row>
    <row r="296" spans="1:8">
      <c r="A296" t="s">
        <v>2542</v>
      </c>
      <c r="B296" s="61" t="s">
        <v>2472</v>
      </c>
      <c r="C296" s="61" t="s">
        <v>2487</v>
      </c>
      <c r="D296" t="s">
        <v>161</v>
      </c>
      <c r="E296" s="61"/>
    </row>
    <row r="297" spans="1:8">
      <c r="A297" t="s">
        <v>2542</v>
      </c>
      <c r="B297" s="61" t="s">
        <v>2473</v>
      </c>
      <c r="C297" s="61" t="s">
        <v>2467</v>
      </c>
      <c r="D297" t="s">
        <v>668</v>
      </c>
      <c r="E297" s="61" t="s">
        <v>2467</v>
      </c>
      <c r="F297" t="s">
        <v>161</v>
      </c>
      <c r="G297" s="61" t="s">
        <v>2467</v>
      </c>
      <c r="H297" s="279" t="s">
        <v>214</v>
      </c>
    </row>
    <row r="298" spans="1:8">
      <c r="A298" t="s">
        <v>2543</v>
      </c>
      <c r="B298" s="61" t="s">
        <v>2469</v>
      </c>
      <c r="C298" s="61" t="s">
        <v>2496</v>
      </c>
      <c r="D298" t="s">
        <v>443</v>
      </c>
    </row>
    <row r="299" spans="1:8">
      <c r="A299" t="s">
        <v>2543</v>
      </c>
      <c r="B299" s="61" t="s">
        <v>2469</v>
      </c>
      <c r="C299" s="61" t="s">
        <v>2467</v>
      </c>
      <c r="D299" t="s">
        <v>131</v>
      </c>
      <c r="E299" s="61" t="s">
        <v>2467</v>
      </c>
      <c r="F299" t="s">
        <v>395</v>
      </c>
      <c r="G299" s="61" t="s">
        <v>2467</v>
      </c>
      <c r="H299" t="s">
        <v>183</v>
      </c>
    </row>
    <row r="300" spans="1:8">
      <c r="A300" t="s">
        <v>2543</v>
      </c>
      <c r="B300" s="61" t="s">
        <v>2470</v>
      </c>
      <c r="C300" s="61" t="s">
        <v>2496</v>
      </c>
      <c r="D300" t="s">
        <v>443</v>
      </c>
    </row>
    <row r="301" spans="1:8">
      <c r="A301" t="s">
        <v>2543</v>
      </c>
      <c r="B301" s="61" t="s">
        <v>2470</v>
      </c>
      <c r="C301" s="61" t="s">
        <v>2467</v>
      </c>
      <c r="D301" t="s">
        <v>668</v>
      </c>
      <c r="E301" s="61" t="s">
        <v>2467</v>
      </c>
      <c r="F301" t="s">
        <v>161</v>
      </c>
      <c r="G301" s="61" t="s">
        <v>2467</v>
      </c>
      <c r="H301" s="279" t="s">
        <v>214</v>
      </c>
    </row>
    <row r="302" spans="1:8">
      <c r="A302" t="s">
        <v>2543</v>
      </c>
      <c r="B302" s="61" t="s">
        <v>2471</v>
      </c>
      <c r="C302" s="61" t="s">
        <v>2496</v>
      </c>
      <c r="D302" t="s">
        <v>111</v>
      </c>
    </row>
    <row r="303" spans="1:8">
      <c r="A303" t="s">
        <v>2543</v>
      </c>
      <c r="B303" s="61" t="s">
        <v>2471</v>
      </c>
      <c r="C303" s="61" t="s">
        <v>2467</v>
      </c>
      <c r="D303" t="s">
        <v>668</v>
      </c>
      <c r="E303" s="61" t="s">
        <v>2467</v>
      </c>
      <c r="F303" t="s">
        <v>161</v>
      </c>
      <c r="G303" s="61" t="s">
        <v>2467</v>
      </c>
      <c r="H303" s="279" t="s">
        <v>214</v>
      </c>
    </row>
    <row r="304" spans="1:8">
      <c r="A304" t="s">
        <v>2543</v>
      </c>
      <c r="B304" s="61" t="s">
        <v>2472</v>
      </c>
      <c r="C304" s="61" t="s">
        <v>2496</v>
      </c>
      <c r="D304" t="s">
        <v>111</v>
      </c>
    </row>
    <row r="305" spans="1:8">
      <c r="A305" t="s">
        <v>2543</v>
      </c>
      <c r="B305" s="61" t="s">
        <v>2473</v>
      </c>
      <c r="C305" s="61" t="s">
        <v>2467</v>
      </c>
      <c r="D305" t="s">
        <v>312</v>
      </c>
      <c r="E305" s="61" t="s">
        <v>2467</v>
      </c>
      <c r="F305" t="s">
        <v>131</v>
      </c>
      <c r="G305" s="61" t="s">
        <v>2467</v>
      </c>
      <c r="H305" t="s">
        <v>111</v>
      </c>
    </row>
    <row r="306" spans="1:8">
      <c r="A306" t="s">
        <v>2544</v>
      </c>
      <c r="B306" s="61" t="s">
        <v>2469</v>
      </c>
      <c r="C306" s="61" t="s">
        <v>2496</v>
      </c>
      <c r="D306" t="s">
        <v>443</v>
      </c>
    </row>
    <row r="307" spans="1:8">
      <c r="A307" t="s">
        <v>2544</v>
      </c>
      <c r="B307" s="61" t="s">
        <v>2469</v>
      </c>
      <c r="C307" s="61" t="s">
        <v>2467</v>
      </c>
      <c r="D307" t="s">
        <v>131</v>
      </c>
      <c r="E307" s="61" t="s">
        <v>2467</v>
      </c>
      <c r="F307" t="s">
        <v>395</v>
      </c>
      <c r="G307" s="61" t="s">
        <v>2467</v>
      </c>
      <c r="H307" t="s">
        <v>183</v>
      </c>
    </row>
    <row r="308" spans="1:8">
      <c r="A308" t="s">
        <v>2544</v>
      </c>
      <c r="B308" s="61" t="s">
        <v>2470</v>
      </c>
      <c r="C308" s="61" t="s">
        <v>2496</v>
      </c>
      <c r="D308" t="s">
        <v>443</v>
      </c>
    </row>
    <row r="309" spans="1:8">
      <c r="A309" t="s">
        <v>2544</v>
      </c>
      <c r="B309" s="61" t="s">
        <v>2470</v>
      </c>
      <c r="C309" s="61" t="s">
        <v>2467</v>
      </c>
      <c r="D309" t="s">
        <v>668</v>
      </c>
      <c r="E309" s="61" t="s">
        <v>2467</v>
      </c>
      <c r="F309" t="s">
        <v>161</v>
      </c>
      <c r="G309" s="61" t="s">
        <v>2467</v>
      </c>
      <c r="H309" s="279" t="s">
        <v>214</v>
      </c>
    </row>
    <row r="310" spans="1:8">
      <c r="A310" t="s">
        <v>2544</v>
      </c>
      <c r="B310" s="61" t="s">
        <v>2471</v>
      </c>
      <c r="C310" s="61" t="s">
        <v>2496</v>
      </c>
      <c r="D310" t="s">
        <v>443</v>
      </c>
    </row>
    <row r="311" spans="1:8">
      <c r="A311" t="s">
        <v>2544</v>
      </c>
      <c r="B311" s="61" t="s">
        <v>2471</v>
      </c>
      <c r="C311" s="61" t="s">
        <v>2467</v>
      </c>
      <c r="D311" t="s">
        <v>668</v>
      </c>
      <c r="E311" s="61" t="s">
        <v>2467</v>
      </c>
      <c r="F311" t="s">
        <v>161</v>
      </c>
      <c r="G311" s="61" t="s">
        <v>2467</v>
      </c>
      <c r="H311" s="279" t="s">
        <v>214</v>
      </c>
    </row>
    <row r="312" spans="1:8">
      <c r="A312" t="s">
        <v>2544</v>
      </c>
      <c r="B312" s="61" t="s">
        <v>2472</v>
      </c>
      <c r="C312" s="61" t="s">
        <v>2496</v>
      </c>
      <c r="D312" t="s">
        <v>111</v>
      </c>
    </row>
    <row r="313" spans="1:8">
      <c r="A313" t="s">
        <v>2544</v>
      </c>
      <c r="B313" s="61" t="s">
        <v>2473</v>
      </c>
      <c r="C313" s="61" t="s">
        <v>2467</v>
      </c>
      <c r="D313" t="s">
        <v>312</v>
      </c>
      <c r="E313" s="61" t="s">
        <v>2467</v>
      </c>
      <c r="F313" t="s">
        <v>131</v>
      </c>
      <c r="G313" s="61" t="s">
        <v>2467</v>
      </c>
      <c r="H313" t="s">
        <v>111</v>
      </c>
    </row>
    <row r="314" spans="1:8">
      <c r="A314" t="s">
        <v>2545</v>
      </c>
      <c r="B314" s="61" t="s">
        <v>2469</v>
      </c>
      <c r="C314" s="61" t="s">
        <v>2467</v>
      </c>
      <c r="D314" t="s">
        <v>668</v>
      </c>
      <c r="E314" s="61" t="s">
        <v>2467</v>
      </c>
      <c r="F314" t="s">
        <v>161</v>
      </c>
      <c r="G314" s="61" t="s">
        <v>2478</v>
      </c>
      <c r="H314" s="279" t="s">
        <v>214</v>
      </c>
    </row>
    <row r="315" spans="1:8">
      <c r="A315" t="s">
        <v>2545</v>
      </c>
      <c r="B315" s="61" t="s">
        <v>2469</v>
      </c>
      <c r="C315" s="61" t="s">
        <v>2467</v>
      </c>
      <c r="D315" t="s">
        <v>312</v>
      </c>
      <c r="E315" s="61" t="s">
        <v>2467</v>
      </c>
      <c r="F315" t="s">
        <v>131</v>
      </c>
      <c r="G315" s="61" t="s">
        <v>2467</v>
      </c>
      <c r="H315" t="s">
        <v>111</v>
      </c>
    </row>
    <row r="316" spans="1:8">
      <c r="A316" t="s">
        <v>2545</v>
      </c>
      <c r="B316" s="61" t="s">
        <v>2470</v>
      </c>
      <c r="C316" s="61" t="s">
        <v>2467</v>
      </c>
      <c r="D316" t="s">
        <v>131</v>
      </c>
      <c r="E316" s="61" t="s">
        <v>2467</v>
      </c>
      <c r="F316" t="s">
        <v>395</v>
      </c>
      <c r="G316" s="61" t="s">
        <v>2467</v>
      </c>
      <c r="H316" t="s">
        <v>183</v>
      </c>
    </row>
    <row r="317" spans="1:8">
      <c r="A317" t="s">
        <v>2545</v>
      </c>
      <c r="B317" s="61" t="s">
        <v>2470</v>
      </c>
      <c r="C317" s="61" t="s">
        <v>2467</v>
      </c>
      <c r="D317" t="s">
        <v>312</v>
      </c>
      <c r="E317" s="61" t="s">
        <v>2467</v>
      </c>
      <c r="F317" t="s">
        <v>131</v>
      </c>
      <c r="G317" s="61" t="s">
        <v>2467</v>
      </c>
      <c r="H317" t="s">
        <v>111</v>
      </c>
    </row>
    <row r="318" spans="1:8">
      <c r="A318" t="s">
        <v>2545</v>
      </c>
      <c r="B318" s="61" t="s">
        <v>2471</v>
      </c>
      <c r="C318" s="61" t="s">
        <v>2467</v>
      </c>
      <c r="D318" t="s">
        <v>131</v>
      </c>
      <c r="E318" s="61" t="s">
        <v>2467</v>
      </c>
      <c r="F318" t="s">
        <v>395</v>
      </c>
      <c r="G318" s="61" t="s">
        <v>2467</v>
      </c>
      <c r="H318" t="s">
        <v>183</v>
      </c>
    </row>
    <row r="319" spans="1:8">
      <c r="A319" t="s">
        <v>2545</v>
      </c>
      <c r="B319" s="61" t="s">
        <v>2471</v>
      </c>
      <c r="C319" s="61" t="s">
        <v>2467</v>
      </c>
      <c r="D319" t="s">
        <v>312</v>
      </c>
      <c r="E319" s="61" t="s">
        <v>2467</v>
      </c>
      <c r="F319" t="s">
        <v>131</v>
      </c>
      <c r="G319" s="61" t="s">
        <v>2467</v>
      </c>
      <c r="H319" t="s">
        <v>111</v>
      </c>
    </row>
    <row r="320" spans="1:8">
      <c r="A320" t="s">
        <v>2545</v>
      </c>
      <c r="B320" s="61" t="s">
        <v>2472</v>
      </c>
      <c r="C320" s="61" t="s">
        <v>2496</v>
      </c>
      <c r="D320" t="s">
        <v>443</v>
      </c>
    </row>
    <row r="321" spans="1:8">
      <c r="A321" t="s">
        <v>2545</v>
      </c>
      <c r="B321" s="61" t="s">
        <v>2473</v>
      </c>
      <c r="C321" s="61" t="s">
        <v>2467</v>
      </c>
      <c r="D321" t="s">
        <v>312</v>
      </c>
      <c r="E321" s="61" t="s">
        <v>2467</v>
      </c>
      <c r="F321" t="s">
        <v>131</v>
      </c>
      <c r="G321" s="61" t="s">
        <v>2467</v>
      </c>
      <c r="H321" t="s">
        <v>111</v>
      </c>
    </row>
    <row r="322" spans="1:8">
      <c r="A322" t="s">
        <v>2546</v>
      </c>
      <c r="B322" s="61" t="s">
        <v>2469</v>
      </c>
      <c r="C322" s="61" t="s">
        <v>2467</v>
      </c>
      <c r="D322" t="s">
        <v>668</v>
      </c>
      <c r="E322" s="61" t="s">
        <v>2467</v>
      </c>
      <c r="F322" t="s">
        <v>161</v>
      </c>
      <c r="G322" s="61" t="s">
        <v>2467</v>
      </c>
      <c r="H322" s="279" t="s">
        <v>214</v>
      </c>
    </row>
    <row r="323" spans="1:8">
      <c r="A323" t="s">
        <v>2546</v>
      </c>
      <c r="B323" s="61" t="s">
        <v>2469</v>
      </c>
      <c r="C323" s="61" t="s">
        <v>2467</v>
      </c>
      <c r="D323" t="s">
        <v>312</v>
      </c>
      <c r="E323" s="61" t="s">
        <v>2467</v>
      </c>
      <c r="F323" t="s">
        <v>131</v>
      </c>
      <c r="G323" s="61" t="s">
        <v>2467</v>
      </c>
      <c r="H323" t="s">
        <v>111</v>
      </c>
    </row>
    <row r="324" spans="1:8">
      <c r="A324" t="s">
        <v>2546</v>
      </c>
      <c r="B324" s="61" t="s">
        <v>2470</v>
      </c>
      <c r="C324" s="61" t="s">
        <v>2467</v>
      </c>
      <c r="D324" t="s">
        <v>668</v>
      </c>
      <c r="E324" s="61" t="s">
        <v>2467</v>
      </c>
      <c r="F324" t="s">
        <v>161</v>
      </c>
      <c r="G324" s="61" t="s">
        <v>2467</v>
      </c>
      <c r="H324" s="279" t="s">
        <v>214</v>
      </c>
    </row>
    <row r="325" spans="1:8">
      <c r="A325" t="s">
        <v>2546</v>
      </c>
      <c r="B325" s="61" t="s">
        <v>2470</v>
      </c>
      <c r="C325" s="61" t="s">
        <v>2467</v>
      </c>
      <c r="D325" t="s">
        <v>312</v>
      </c>
      <c r="E325" s="61" t="s">
        <v>2467</v>
      </c>
      <c r="F325" t="s">
        <v>131</v>
      </c>
      <c r="G325" s="61" t="s">
        <v>2467</v>
      </c>
      <c r="H325" t="s">
        <v>111</v>
      </c>
    </row>
    <row r="326" spans="1:8">
      <c r="A326" t="s">
        <v>2546</v>
      </c>
      <c r="B326" s="61" t="s">
        <v>2471</v>
      </c>
      <c r="C326" s="61" t="s">
        <v>2467</v>
      </c>
      <c r="D326" t="s">
        <v>131</v>
      </c>
      <c r="E326" s="61" t="s">
        <v>2467</v>
      </c>
      <c r="F326" t="s">
        <v>395</v>
      </c>
      <c r="G326" s="61" t="s">
        <v>2467</v>
      </c>
      <c r="H326" t="s">
        <v>183</v>
      </c>
    </row>
    <row r="327" spans="1:8">
      <c r="A327" t="s">
        <v>2546</v>
      </c>
      <c r="B327" s="61" t="s">
        <v>2471</v>
      </c>
      <c r="C327" s="61" t="s">
        <v>2467</v>
      </c>
      <c r="D327" t="s">
        <v>312</v>
      </c>
      <c r="E327" s="61" t="s">
        <v>2467</v>
      </c>
      <c r="F327" t="s">
        <v>131</v>
      </c>
      <c r="G327" s="61" t="s">
        <v>2467</v>
      </c>
      <c r="H327" t="s">
        <v>111</v>
      </c>
    </row>
    <row r="328" spans="1:8">
      <c r="A328" t="s">
        <v>2546</v>
      </c>
      <c r="B328" s="61" t="s">
        <v>2472</v>
      </c>
      <c r="C328" s="61" t="s">
        <v>2467</v>
      </c>
      <c r="D328" t="s">
        <v>131</v>
      </c>
      <c r="E328" s="61" t="s">
        <v>2467</v>
      </c>
      <c r="F328" t="s">
        <v>395</v>
      </c>
      <c r="G328" s="61" t="s">
        <v>2467</v>
      </c>
      <c r="H328" t="s">
        <v>183</v>
      </c>
    </row>
    <row r="329" spans="1:8">
      <c r="A329" t="s">
        <v>2546</v>
      </c>
      <c r="B329" s="61" t="s">
        <v>2473</v>
      </c>
      <c r="C329" s="61" t="s">
        <v>2467</v>
      </c>
      <c r="D329" t="s">
        <v>312</v>
      </c>
      <c r="E329" s="61" t="s">
        <v>2467</v>
      </c>
      <c r="F329" t="s">
        <v>131</v>
      </c>
      <c r="G329" s="61" t="s">
        <v>2467</v>
      </c>
      <c r="H329" t="s">
        <v>111</v>
      </c>
    </row>
    <row r="330" spans="1:8">
      <c r="A330" t="s">
        <v>2547</v>
      </c>
      <c r="B330" s="61" t="s">
        <v>2469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2547</v>
      </c>
      <c r="B331" s="61" t="s">
        <v>2469</v>
      </c>
      <c r="C331" s="61" t="s">
        <v>9</v>
      </c>
      <c r="D331" t="s">
        <v>300</v>
      </c>
      <c r="E331" s="61" t="s">
        <v>9</v>
      </c>
      <c r="F331" t="s">
        <v>668</v>
      </c>
      <c r="G331" s="61" t="s">
        <v>9</v>
      </c>
      <c r="H331" t="s">
        <v>367</v>
      </c>
    </row>
    <row r="332" spans="1:8">
      <c r="A332" t="s">
        <v>2547</v>
      </c>
      <c r="B332" s="61" t="s">
        <v>2470</v>
      </c>
      <c r="C332" s="61" t="s">
        <v>2487</v>
      </c>
      <c r="D332" t="s">
        <v>300</v>
      </c>
    </row>
    <row r="333" spans="1:8">
      <c r="A333" t="s">
        <v>2547</v>
      </c>
      <c r="B333" s="61" t="s">
        <v>2470</v>
      </c>
      <c r="C333" s="61" t="s">
        <v>9</v>
      </c>
      <c r="D333" t="s">
        <v>679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2547</v>
      </c>
      <c r="B334" s="61" t="s">
        <v>2471</v>
      </c>
      <c r="C334" s="61" t="s">
        <v>2487</v>
      </c>
      <c r="D334" t="s">
        <v>300</v>
      </c>
    </row>
    <row r="335" spans="1:8">
      <c r="A335" t="s">
        <v>2547</v>
      </c>
      <c r="B335" s="61" t="s">
        <v>2471</v>
      </c>
      <c r="C335" s="61" t="s">
        <v>2467</v>
      </c>
      <c r="D335" t="s">
        <v>511</v>
      </c>
      <c r="E335" s="61" t="s">
        <v>2467</v>
      </c>
      <c r="F335" t="s">
        <v>56</v>
      </c>
    </row>
    <row r="336" spans="1:8">
      <c r="A336" t="s">
        <v>2547</v>
      </c>
      <c r="B336" s="61" t="s">
        <v>2472</v>
      </c>
      <c r="C336" s="61" t="s">
        <v>2487</v>
      </c>
      <c r="D336" t="s">
        <v>300</v>
      </c>
    </row>
    <row r="337" spans="1:8">
      <c r="A337" t="s">
        <v>2547</v>
      </c>
      <c r="B337" s="61" t="s">
        <v>2473</v>
      </c>
      <c r="C337" s="61" t="s">
        <v>2496</v>
      </c>
      <c r="D337" t="s">
        <v>131</v>
      </c>
    </row>
    <row r="338" spans="1:8">
      <c r="A338" t="s">
        <v>2548</v>
      </c>
      <c r="B338" s="61" t="s">
        <v>2469</v>
      </c>
      <c r="C338" s="61" t="s">
        <v>9</v>
      </c>
      <c r="D338" t="s">
        <v>300</v>
      </c>
      <c r="E338" s="61" t="s">
        <v>9</v>
      </c>
      <c r="F338" t="s">
        <v>668</v>
      </c>
      <c r="G338" s="61" t="s">
        <v>9</v>
      </c>
      <c r="H338" t="s">
        <v>367</v>
      </c>
    </row>
    <row r="339" spans="1:8">
      <c r="A339" t="s">
        <v>2548</v>
      </c>
      <c r="B339" s="61" t="s">
        <v>2469</v>
      </c>
      <c r="C339" s="61" t="s">
        <v>9</v>
      </c>
      <c r="D339" t="s">
        <v>679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2548</v>
      </c>
      <c r="B340" s="61" t="s">
        <v>2470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2548</v>
      </c>
      <c r="B341" s="61" t="s">
        <v>2470</v>
      </c>
      <c r="C341" s="61" t="s">
        <v>2467</v>
      </c>
      <c r="D341" t="s">
        <v>511</v>
      </c>
      <c r="E341" s="61" t="s">
        <v>2467</v>
      </c>
      <c r="F341" t="s">
        <v>56</v>
      </c>
    </row>
    <row r="342" spans="1:8">
      <c r="A342" t="s">
        <v>2548</v>
      </c>
      <c r="B342" s="61" t="s">
        <v>2471</v>
      </c>
      <c r="C342" s="61" t="s">
        <v>2487</v>
      </c>
      <c r="D342" t="s">
        <v>300</v>
      </c>
    </row>
    <row r="343" spans="1:8">
      <c r="A343" t="s">
        <v>2548</v>
      </c>
      <c r="B343" s="61" t="s">
        <v>2471</v>
      </c>
      <c r="C343" s="61" t="s">
        <v>2467</v>
      </c>
      <c r="D343" t="s">
        <v>312</v>
      </c>
      <c r="E343" s="61" t="s">
        <v>2467</v>
      </c>
      <c r="F343" t="s">
        <v>111</v>
      </c>
    </row>
    <row r="344" spans="1:8">
      <c r="A344" t="s">
        <v>2548</v>
      </c>
      <c r="B344" s="61" t="s">
        <v>2472</v>
      </c>
      <c r="C344" s="61" t="s">
        <v>2487</v>
      </c>
      <c r="D344" t="s">
        <v>300</v>
      </c>
    </row>
    <row r="345" spans="1:8">
      <c r="A345" t="s">
        <v>2548</v>
      </c>
      <c r="B345" s="61" t="s">
        <v>2473</v>
      </c>
      <c r="C345" s="61" t="s">
        <v>2496</v>
      </c>
      <c r="D345" t="s">
        <v>131</v>
      </c>
    </row>
    <row r="346" spans="1:8">
      <c r="A346" t="s">
        <v>2549</v>
      </c>
      <c r="B346" s="61" t="s">
        <v>2469</v>
      </c>
      <c r="C346" s="61" t="s">
        <v>2467</v>
      </c>
      <c r="D346" t="s">
        <v>511</v>
      </c>
      <c r="E346" s="61" t="s">
        <v>2467</v>
      </c>
      <c r="F346" t="s">
        <v>56</v>
      </c>
    </row>
    <row r="347" spans="1:8">
      <c r="A347" t="s">
        <v>2549</v>
      </c>
      <c r="B347" s="61" t="s">
        <v>2469</v>
      </c>
      <c r="C347" s="61" t="s">
        <v>2467</v>
      </c>
      <c r="D347" t="s">
        <v>668</v>
      </c>
      <c r="E347" s="61" t="s">
        <v>2467</v>
      </c>
      <c r="F347" t="s">
        <v>161</v>
      </c>
      <c r="G347" s="61"/>
    </row>
    <row r="348" spans="1:8">
      <c r="A348" t="s">
        <v>2549</v>
      </c>
      <c r="B348" s="61" t="s">
        <v>2470</v>
      </c>
      <c r="C348" s="61" t="s">
        <v>9</v>
      </c>
      <c r="D348" t="s">
        <v>679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2549</v>
      </c>
      <c r="B349" s="61" t="s">
        <v>2470</v>
      </c>
      <c r="C349" s="61" t="s">
        <v>2467</v>
      </c>
      <c r="D349" t="s">
        <v>312</v>
      </c>
      <c r="E349" s="61" t="s">
        <v>2467</v>
      </c>
      <c r="F349" t="s">
        <v>111</v>
      </c>
    </row>
    <row r="350" spans="1:8">
      <c r="A350" t="s">
        <v>2549</v>
      </c>
      <c r="B350" s="61" t="s">
        <v>2471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2549</v>
      </c>
      <c r="B351" s="61" t="s">
        <v>2471</v>
      </c>
      <c r="C351" s="61" t="s">
        <v>2496</v>
      </c>
      <c r="D351" t="s">
        <v>131</v>
      </c>
    </row>
    <row r="352" spans="1:8">
      <c r="A352" t="s">
        <v>2549</v>
      </c>
      <c r="B352" s="61" t="s">
        <v>2472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2549</v>
      </c>
      <c r="B353" s="61" t="s">
        <v>2473</v>
      </c>
      <c r="C353" s="61" t="s">
        <v>2496</v>
      </c>
      <c r="D353" t="s">
        <v>131</v>
      </c>
    </row>
    <row r="354" spans="1:8">
      <c r="A354" t="s">
        <v>2550</v>
      </c>
      <c r="B354" s="61" t="s">
        <v>2469</v>
      </c>
      <c r="C354" s="61" t="s">
        <v>2467</v>
      </c>
      <c r="D354" t="s">
        <v>668</v>
      </c>
      <c r="E354" s="61" t="s">
        <v>2467</v>
      </c>
      <c r="F354" t="s">
        <v>161</v>
      </c>
      <c r="G354" s="61"/>
    </row>
    <row r="355" spans="1:8">
      <c r="A355" t="s">
        <v>2550</v>
      </c>
      <c r="B355" s="61" t="s">
        <v>2469</v>
      </c>
      <c r="C355" s="61" t="s">
        <v>2467</v>
      </c>
      <c r="D355" t="s">
        <v>312</v>
      </c>
      <c r="E355" s="61" t="s">
        <v>2467</v>
      </c>
      <c r="F355" t="s">
        <v>111</v>
      </c>
    </row>
    <row r="356" spans="1:8">
      <c r="A356" t="s">
        <v>2550</v>
      </c>
      <c r="B356" s="61" t="s">
        <v>2470</v>
      </c>
      <c r="C356" s="61" t="s">
        <v>2467</v>
      </c>
      <c r="D356" t="s">
        <v>511</v>
      </c>
      <c r="E356" s="61" t="s">
        <v>2467</v>
      </c>
      <c r="F356" t="s">
        <v>56</v>
      </c>
    </row>
    <row r="357" spans="1:8">
      <c r="A357" t="s">
        <v>2550</v>
      </c>
      <c r="B357" s="61" t="s">
        <v>2470</v>
      </c>
      <c r="C357" s="61" t="s">
        <v>2496</v>
      </c>
      <c r="D357" t="s">
        <v>131</v>
      </c>
    </row>
    <row r="358" spans="1:8">
      <c r="A358" t="s">
        <v>2550</v>
      </c>
      <c r="B358" s="61" t="s">
        <v>2471</v>
      </c>
      <c r="C358" s="61" t="s">
        <v>2467</v>
      </c>
      <c r="D358" t="s">
        <v>511</v>
      </c>
      <c r="E358" s="61" t="s">
        <v>2467</v>
      </c>
      <c r="F358" t="s">
        <v>56</v>
      </c>
    </row>
    <row r="359" spans="1:8">
      <c r="A359" t="s">
        <v>2550</v>
      </c>
      <c r="B359" s="61" t="s">
        <v>2471</v>
      </c>
      <c r="C359" s="61" t="s">
        <v>2496</v>
      </c>
      <c r="D359" t="s">
        <v>131</v>
      </c>
    </row>
    <row r="360" spans="1:8">
      <c r="A360" t="s">
        <v>2550</v>
      </c>
      <c r="B360" s="61" t="s">
        <v>2472</v>
      </c>
      <c r="C360" s="61" t="s">
        <v>9</v>
      </c>
      <c r="D360" t="s">
        <v>679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2550</v>
      </c>
      <c r="B361" s="61" t="s">
        <v>2473</v>
      </c>
      <c r="C361" s="61" t="s">
        <v>2496</v>
      </c>
      <c r="D361" t="s">
        <v>131</v>
      </c>
    </row>
    <row r="362" spans="1:8">
      <c r="A362" t="s">
        <v>2551</v>
      </c>
      <c r="B362" s="61" t="s">
        <v>2469</v>
      </c>
      <c r="C362" s="61" t="s">
        <v>2467</v>
      </c>
      <c r="D362" t="s">
        <v>312</v>
      </c>
      <c r="E362" s="61" t="s">
        <v>2467</v>
      </c>
      <c r="F362" t="s">
        <v>111</v>
      </c>
    </row>
    <row r="363" spans="1:8">
      <c r="A363" t="s">
        <v>2551</v>
      </c>
      <c r="B363" s="61" t="s">
        <v>2469</v>
      </c>
      <c r="C363" s="61" t="s">
        <v>2496</v>
      </c>
      <c r="D363" t="s">
        <v>131</v>
      </c>
    </row>
    <row r="364" spans="1:8">
      <c r="A364" t="s">
        <v>2551</v>
      </c>
      <c r="B364" s="61" t="s">
        <v>2470</v>
      </c>
      <c r="C364" s="61" t="s">
        <v>2467</v>
      </c>
      <c r="D364" t="s">
        <v>668</v>
      </c>
      <c r="E364" s="61" t="s">
        <v>2467</v>
      </c>
      <c r="F364" t="s">
        <v>161</v>
      </c>
      <c r="G364" s="61"/>
    </row>
    <row r="365" spans="1:8">
      <c r="A365" t="s">
        <v>2551</v>
      </c>
      <c r="B365" s="61" t="s">
        <v>2470</v>
      </c>
      <c r="C365" s="61" t="s">
        <v>2496</v>
      </c>
      <c r="D365" t="s">
        <v>131</v>
      </c>
    </row>
    <row r="366" spans="1:8">
      <c r="A366" t="s">
        <v>2551</v>
      </c>
      <c r="B366" s="61" t="s">
        <v>2471</v>
      </c>
      <c r="C366" s="61" t="s">
        <v>2467</v>
      </c>
      <c r="D366" t="s">
        <v>668</v>
      </c>
      <c r="E366" s="61" t="s">
        <v>2467</v>
      </c>
      <c r="F366" t="s">
        <v>161</v>
      </c>
      <c r="G366" s="61"/>
    </row>
    <row r="367" spans="1:8">
      <c r="A367" t="s">
        <v>2551</v>
      </c>
      <c r="B367" s="61" t="s">
        <v>2471</v>
      </c>
      <c r="C367" s="61" t="s">
        <v>2496</v>
      </c>
      <c r="D367" t="s">
        <v>131</v>
      </c>
    </row>
    <row r="368" spans="1:8">
      <c r="A368" t="s">
        <v>2551</v>
      </c>
      <c r="B368" s="61" t="s">
        <v>2472</v>
      </c>
      <c r="C368" s="61" t="s">
        <v>2467</v>
      </c>
      <c r="D368" t="s">
        <v>511</v>
      </c>
      <c r="E368" s="61" t="s">
        <v>2467</v>
      </c>
      <c r="F368" t="s">
        <v>56</v>
      </c>
    </row>
    <row r="369" spans="1:8">
      <c r="A369" t="s">
        <v>2551</v>
      </c>
      <c r="B369" s="61" t="s">
        <v>2473</v>
      </c>
      <c r="C369" s="61" t="s">
        <v>2496</v>
      </c>
      <c r="D369" t="s">
        <v>131</v>
      </c>
    </row>
    <row r="370" spans="1:8">
      <c r="A370" t="s">
        <v>2552</v>
      </c>
      <c r="B370" s="61" t="s">
        <v>2469</v>
      </c>
      <c r="C370" s="61" t="s">
        <v>2496</v>
      </c>
      <c r="D370" t="s">
        <v>111</v>
      </c>
    </row>
    <row r="371" spans="1:8">
      <c r="A371" t="s">
        <v>2552</v>
      </c>
      <c r="B371" s="61" t="s">
        <v>2469</v>
      </c>
      <c r="C371" s="61" t="s">
        <v>2474</v>
      </c>
      <c r="D371" t="s">
        <v>679</v>
      </c>
      <c r="E371" s="61" t="s">
        <v>2505</v>
      </c>
      <c r="F371" t="s">
        <v>347</v>
      </c>
      <c r="G371" s="61"/>
    </row>
    <row r="372" spans="1:8">
      <c r="A372" t="s">
        <v>2552</v>
      </c>
      <c r="B372" s="61" t="s">
        <v>2470</v>
      </c>
      <c r="C372" s="61" t="s">
        <v>2474</v>
      </c>
      <c r="D372" t="s">
        <v>679</v>
      </c>
      <c r="E372" s="61" t="s">
        <v>2505</v>
      </c>
      <c r="F372" t="s">
        <v>347</v>
      </c>
      <c r="G372" s="61"/>
    </row>
    <row r="373" spans="1:8">
      <c r="A373" t="s">
        <v>2552</v>
      </c>
      <c r="B373" s="61" t="s">
        <v>2470</v>
      </c>
      <c r="C373" s="61" t="s">
        <v>2505</v>
      </c>
      <c r="D373" t="s">
        <v>300</v>
      </c>
      <c r="E373" s="61" t="s">
        <v>2474</v>
      </c>
      <c r="F373" t="s">
        <v>367</v>
      </c>
    </row>
    <row r="374" spans="1:8">
      <c r="A374" t="s">
        <v>2552</v>
      </c>
      <c r="B374" s="61" t="s">
        <v>2471</v>
      </c>
      <c r="C374" s="61" t="s">
        <v>2496</v>
      </c>
      <c r="D374" t="s">
        <v>111</v>
      </c>
    </row>
    <row r="375" spans="1:8">
      <c r="A375" t="s">
        <v>2552</v>
      </c>
      <c r="B375" s="61" t="s">
        <v>2471</v>
      </c>
      <c r="C375" s="61" t="s">
        <v>2505</v>
      </c>
      <c r="D375" t="s">
        <v>300</v>
      </c>
      <c r="E375" s="61" t="s">
        <v>2474</v>
      </c>
      <c r="F375" t="s">
        <v>367</v>
      </c>
    </row>
    <row r="376" spans="1:8">
      <c r="A376" t="s">
        <v>2552</v>
      </c>
      <c r="B376" s="61" t="s">
        <v>2472</v>
      </c>
      <c r="C376" s="61" t="s">
        <v>2496</v>
      </c>
      <c r="D376" t="s">
        <v>111</v>
      </c>
    </row>
    <row r="377" spans="1:8">
      <c r="A377" t="s">
        <v>2552</v>
      </c>
      <c r="B377" s="61" t="s">
        <v>2473</v>
      </c>
      <c r="C377" s="61" t="s">
        <v>2500</v>
      </c>
      <c r="D377" t="s">
        <v>161</v>
      </c>
      <c r="E377" s="61" t="s">
        <v>2474</v>
      </c>
      <c r="F377" t="s">
        <v>443</v>
      </c>
      <c r="G377" s="61" t="s">
        <v>2474</v>
      </c>
      <c r="H377" t="s">
        <v>381</v>
      </c>
    </row>
    <row r="378" spans="1:8">
      <c r="A378" t="s">
        <v>2553</v>
      </c>
      <c r="B378" s="61" t="s">
        <v>2469</v>
      </c>
      <c r="C378" s="61" t="s">
        <v>2474</v>
      </c>
      <c r="D378" t="s">
        <v>679</v>
      </c>
      <c r="E378" s="61" t="s">
        <v>2505</v>
      </c>
      <c r="F378" t="s">
        <v>351</v>
      </c>
      <c r="G378" s="61" t="s">
        <v>2479</v>
      </c>
    </row>
    <row r="379" spans="1:8">
      <c r="A379" t="s">
        <v>2553</v>
      </c>
      <c r="B379" s="61" t="s">
        <v>2469</v>
      </c>
      <c r="C379" s="61" t="s">
        <v>2505</v>
      </c>
      <c r="D379" t="s">
        <v>300</v>
      </c>
      <c r="E379" s="61" t="s">
        <v>2474</v>
      </c>
      <c r="F379" t="s">
        <v>367</v>
      </c>
    </row>
    <row r="380" spans="1:8">
      <c r="A380" t="s">
        <v>2553</v>
      </c>
      <c r="B380" s="61" t="s">
        <v>2470</v>
      </c>
      <c r="C380" s="61" t="s">
        <v>2474</v>
      </c>
      <c r="D380" t="s">
        <v>679</v>
      </c>
      <c r="E380" s="61" t="s">
        <v>2505</v>
      </c>
      <c r="F380" t="s">
        <v>351</v>
      </c>
      <c r="G380" s="61" t="s">
        <v>2479</v>
      </c>
    </row>
    <row r="381" spans="1:8">
      <c r="A381" t="s">
        <v>2553</v>
      </c>
      <c r="B381" s="61" t="s">
        <v>2470</v>
      </c>
      <c r="C381" s="61" t="s">
        <v>2500</v>
      </c>
      <c r="D381" t="s">
        <v>161</v>
      </c>
      <c r="E381" s="61" t="s">
        <v>2474</v>
      </c>
      <c r="F381" t="s">
        <v>443</v>
      </c>
      <c r="G381" s="61" t="s">
        <v>2474</v>
      </c>
      <c r="H381" t="s">
        <v>381</v>
      </c>
    </row>
    <row r="382" spans="1:8">
      <c r="A382" t="s">
        <v>2553</v>
      </c>
      <c r="B382" s="61" t="s">
        <v>2471</v>
      </c>
      <c r="C382" s="61" t="s">
        <v>2474</v>
      </c>
      <c r="D382" t="s">
        <v>679</v>
      </c>
      <c r="E382" s="61" t="s">
        <v>2505</v>
      </c>
      <c r="F382" t="s">
        <v>351</v>
      </c>
      <c r="G382" s="61" t="s">
        <v>2479</v>
      </c>
    </row>
    <row r="383" spans="1:8">
      <c r="A383" t="s">
        <v>2553</v>
      </c>
      <c r="B383" s="61" t="s">
        <v>2471</v>
      </c>
      <c r="C383" s="61" t="s">
        <v>2500</v>
      </c>
      <c r="D383" t="s">
        <v>161</v>
      </c>
      <c r="E383" s="61" t="s">
        <v>2474</v>
      </c>
      <c r="F383" t="s">
        <v>443</v>
      </c>
      <c r="G383" s="61" t="s">
        <v>2474</v>
      </c>
      <c r="H383" t="s">
        <v>381</v>
      </c>
    </row>
    <row r="384" spans="1:8">
      <c r="A384" t="s">
        <v>2553</v>
      </c>
      <c r="B384" s="61" t="s">
        <v>2472</v>
      </c>
      <c r="C384" s="61" t="s">
        <v>2474</v>
      </c>
      <c r="D384" t="s">
        <v>679</v>
      </c>
      <c r="E384" s="61" t="s">
        <v>2505</v>
      </c>
      <c r="F384" t="s">
        <v>351</v>
      </c>
      <c r="G384" s="61" t="s">
        <v>2479</v>
      </c>
    </row>
    <row r="385" spans="1:8">
      <c r="A385" t="s">
        <v>2553</v>
      </c>
      <c r="B385" s="61" t="s">
        <v>2473</v>
      </c>
      <c r="C385" s="61" t="s">
        <v>2474</v>
      </c>
      <c r="D385" t="s">
        <v>214</v>
      </c>
      <c r="E385" s="61" t="s">
        <v>2474</v>
      </c>
      <c r="F385" t="s">
        <v>111</v>
      </c>
      <c r="G385" s="61" t="s">
        <v>2500</v>
      </c>
      <c r="H385" t="s">
        <v>511</v>
      </c>
    </row>
    <row r="386" spans="1:8">
      <c r="A386" t="s">
        <v>2554</v>
      </c>
      <c r="B386" s="61" t="s">
        <v>2469</v>
      </c>
      <c r="C386" s="61" t="s">
        <v>2505</v>
      </c>
      <c r="D386" t="s">
        <v>300</v>
      </c>
      <c r="E386" s="61" t="s">
        <v>2474</v>
      </c>
      <c r="F386" t="s">
        <v>367</v>
      </c>
    </row>
    <row r="387" spans="1:8">
      <c r="A387" t="s">
        <v>2554</v>
      </c>
      <c r="B387" s="61" t="s">
        <v>2469</v>
      </c>
      <c r="C387" s="61" t="s">
        <v>2500</v>
      </c>
      <c r="D387" t="s">
        <v>161</v>
      </c>
      <c r="E387" s="61" t="s">
        <v>2474</v>
      </c>
      <c r="F387" t="s">
        <v>443</v>
      </c>
      <c r="G387" s="61" t="s">
        <v>2474</v>
      </c>
      <c r="H387" t="s">
        <v>381</v>
      </c>
    </row>
    <row r="388" spans="1:8">
      <c r="A388" t="s">
        <v>2554</v>
      </c>
      <c r="B388" s="61" t="s">
        <v>2470</v>
      </c>
      <c r="C388" s="61" t="s">
        <v>2505</v>
      </c>
      <c r="D388" t="s">
        <v>300</v>
      </c>
      <c r="E388" s="61" t="s">
        <v>2474</v>
      </c>
      <c r="F388" t="s">
        <v>367</v>
      </c>
    </row>
    <row r="389" spans="1:8">
      <c r="A389" t="s">
        <v>2554</v>
      </c>
      <c r="B389" s="61" t="s">
        <v>2470</v>
      </c>
      <c r="C389" s="61" t="s">
        <v>2474</v>
      </c>
      <c r="D389" t="s">
        <v>214</v>
      </c>
      <c r="E389" s="61" t="s">
        <v>2474</v>
      </c>
      <c r="F389" t="s">
        <v>111</v>
      </c>
      <c r="G389" s="61" t="s">
        <v>2500</v>
      </c>
      <c r="H389" t="s">
        <v>511</v>
      </c>
    </row>
    <row r="390" spans="1:8">
      <c r="A390" t="s">
        <v>2554</v>
      </c>
      <c r="B390" s="61" t="s">
        <v>2471</v>
      </c>
      <c r="C390" s="61" t="s">
        <v>2505</v>
      </c>
      <c r="D390" t="s">
        <v>300</v>
      </c>
      <c r="E390" s="61" t="s">
        <v>2474</v>
      </c>
      <c r="F390" t="s">
        <v>367</v>
      </c>
    </row>
    <row r="391" spans="1:8">
      <c r="A391" t="s">
        <v>2554</v>
      </c>
      <c r="B391" s="61" t="s">
        <v>2471</v>
      </c>
      <c r="C391" s="61" t="s">
        <v>2474</v>
      </c>
      <c r="D391" t="s">
        <v>214</v>
      </c>
      <c r="E391" s="61" t="s">
        <v>2474</v>
      </c>
      <c r="F391" t="s">
        <v>111</v>
      </c>
      <c r="G391" s="61" t="s">
        <v>2500</v>
      </c>
      <c r="H391" t="s">
        <v>511</v>
      </c>
    </row>
    <row r="392" spans="1:8">
      <c r="A392" t="s">
        <v>2554</v>
      </c>
      <c r="B392" s="61" t="s">
        <v>2472</v>
      </c>
      <c r="C392" s="61" t="s">
        <v>2474</v>
      </c>
      <c r="D392" t="s">
        <v>679</v>
      </c>
      <c r="E392" s="61" t="s">
        <v>2505</v>
      </c>
      <c r="F392" t="s">
        <v>351</v>
      </c>
      <c r="G392" s="61" t="s">
        <v>2479</v>
      </c>
    </row>
    <row r="393" spans="1:8">
      <c r="A393" t="s">
        <v>2554</v>
      </c>
      <c r="B393" s="61" t="s">
        <v>2473</v>
      </c>
      <c r="C393" s="61" t="s">
        <v>2505</v>
      </c>
      <c r="D393" t="s">
        <v>405</v>
      </c>
      <c r="E393" s="61" t="s">
        <v>2505</v>
      </c>
      <c r="F393" t="s">
        <v>56</v>
      </c>
    </row>
    <row r="394" spans="1:8">
      <c r="A394" t="s">
        <v>2555</v>
      </c>
      <c r="B394" s="61" t="s">
        <v>2469</v>
      </c>
      <c r="C394" s="61" t="s">
        <v>2474</v>
      </c>
      <c r="D394" t="s">
        <v>214</v>
      </c>
      <c r="E394" s="61" t="s">
        <v>2474</v>
      </c>
      <c r="F394" t="s">
        <v>111</v>
      </c>
      <c r="G394" s="61" t="s">
        <v>2500</v>
      </c>
      <c r="H394" t="s">
        <v>511</v>
      </c>
    </row>
    <row r="395" spans="1:8">
      <c r="A395" t="s">
        <v>2555</v>
      </c>
      <c r="B395" s="61" t="s">
        <v>2469</v>
      </c>
      <c r="C395" s="61" t="s">
        <v>2505</v>
      </c>
      <c r="D395" t="s">
        <v>405</v>
      </c>
      <c r="E395" s="61" t="s">
        <v>2505</v>
      </c>
      <c r="F395" t="s">
        <v>56</v>
      </c>
    </row>
    <row r="396" spans="1:8">
      <c r="A396" t="s">
        <v>2555</v>
      </c>
      <c r="B396" s="61" t="s">
        <v>2470</v>
      </c>
      <c r="C396" s="61" t="s">
        <v>2500</v>
      </c>
      <c r="D396" t="s">
        <v>161</v>
      </c>
      <c r="E396" s="61" t="s">
        <v>2474</v>
      </c>
      <c r="F396" t="s">
        <v>443</v>
      </c>
      <c r="G396" s="61" t="s">
        <v>2474</v>
      </c>
      <c r="H396" t="s">
        <v>381</v>
      </c>
    </row>
    <row r="397" spans="1:8">
      <c r="A397" t="s">
        <v>2555</v>
      </c>
      <c r="B397" s="61" t="s">
        <v>2470</v>
      </c>
      <c r="C397" s="61" t="s">
        <v>2505</v>
      </c>
      <c r="D397" t="s">
        <v>443</v>
      </c>
      <c r="E397" s="61" t="s">
        <v>2505</v>
      </c>
      <c r="F397" t="s">
        <v>351</v>
      </c>
      <c r="G397" s="61" t="s">
        <v>2479</v>
      </c>
    </row>
    <row r="398" spans="1:8">
      <c r="A398" t="s">
        <v>2555</v>
      </c>
      <c r="B398" s="61" t="s">
        <v>2471</v>
      </c>
      <c r="C398" s="61" t="s">
        <v>2500</v>
      </c>
      <c r="D398" t="s">
        <v>161</v>
      </c>
      <c r="E398" s="61" t="s">
        <v>2474</v>
      </c>
      <c r="F398" t="s">
        <v>443</v>
      </c>
      <c r="G398" s="61" t="s">
        <v>2474</v>
      </c>
      <c r="H398" t="s">
        <v>381</v>
      </c>
    </row>
    <row r="399" spans="1:8">
      <c r="A399" t="s">
        <v>2555</v>
      </c>
      <c r="B399" s="61" t="s">
        <v>2471</v>
      </c>
      <c r="C399" s="61" t="s">
        <v>2505</v>
      </c>
      <c r="D399" t="s">
        <v>443</v>
      </c>
      <c r="E399" s="61" t="s">
        <v>2505</v>
      </c>
      <c r="F399" t="s">
        <v>351</v>
      </c>
      <c r="G399" s="61" t="s">
        <v>2479</v>
      </c>
    </row>
    <row r="400" spans="1:8">
      <c r="A400" t="s">
        <v>2555</v>
      </c>
      <c r="B400" s="61" t="s">
        <v>2472</v>
      </c>
      <c r="C400" s="61" t="s">
        <v>2474</v>
      </c>
      <c r="D400" t="s">
        <v>679</v>
      </c>
      <c r="E400" s="61" t="s">
        <v>2505</v>
      </c>
      <c r="F400" t="s">
        <v>351</v>
      </c>
      <c r="G400" s="61" t="s">
        <v>2479</v>
      </c>
    </row>
    <row r="401" spans="1:8">
      <c r="A401" t="s">
        <v>2555</v>
      </c>
      <c r="B401" s="61" t="s">
        <v>2473</v>
      </c>
      <c r="C401" s="61" t="s">
        <v>2500</v>
      </c>
      <c r="D401" t="s">
        <v>56</v>
      </c>
      <c r="E401" s="61" t="s">
        <v>2500</v>
      </c>
      <c r="F401" t="s">
        <v>214</v>
      </c>
      <c r="G401" s="61" t="s">
        <v>2500</v>
      </c>
      <c r="H401" t="s">
        <v>300</v>
      </c>
    </row>
    <row r="402" spans="1:8">
      <c r="A402" t="s">
        <v>2556</v>
      </c>
      <c r="B402" s="61" t="s">
        <v>2469</v>
      </c>
      <c r="C402" s="61" t="s">
        <v>2505</v>
      </c>
      <c r="D402" t="s">
        <v>405</v>
      </c>
      <c r="E402" s="61" t="s">
        <v>2505</v>
      </c>
      <c r="F402" t="s">
        <v>56</v>
      </c>
    </row>
    <row r="403" spans="1:8">
      <c r="A403" t="s">
        <v>2556</v>
      </c>
      <c r="B403" s="61" t="s">
        <v>2469</v>
      </c>
      <c r="C403" s="61" t="s">
        <v>2505</v>
      </c>
      <c r="D403" t="s">
        <v>443</v>
      </c>
      <c r="E403" s="61" t="s">
        <v>2505</v>
      </c>
      <c r="F403" t="s">
        <v>351</v>
      </c>
      <c r="G403" s="61" t="s">
        <v>2479</v>
      </c>
    </row>
    <row r="404" spans="1:8">
      <c r="A404" t="s">
        <v>2556</v>
      </c>
      <c r="B404" s="61" t="s">
        <v>2470</v>
      </c>
      <c r="C404" s="61" t="s">
        <v>2474</v>
      </c>
      <c r="D404" t="s">
        <v>214</v>
      </c>
      <c r="E404" s="61" t="s">
        <v>2474</v>
      </c>
      <c r="F404" t="s">
        <v>111</v>
      </c>
      <c r="G404" s="61" t="s">
        <v>2500</v>
      </c>
      <c r="H404" t="s">
        <v>511</v>
      </c>
    </row>
    <row r="405" spans="1:8">
      <c r="A405" t="s">
        <v>2556</v>
      </c>
      <c r="B405" s="61" t="s">
        <v>2470</v>
      </c>
      <c r="C405" s="61" t="s">
        <v>2500</v>
      </c>
      <c r="D405" t="s">
        <v>367</v>
      </c>
      <c r="E405" s="61" t="s">
        <v>2500</v>
      </c>
      <c r="F405" t="s">
        <v>183</v>
      </c>
      <c r="G405" s="61" t="s">
        <v>2474</v>
      </c>
      <c r="H405" t="s">
        <v>679</v>
      </c>
    </row>
    <row r="406" spans="1:8">
      <c r="A406" t="s">
        <v>2556</v>
      </c>
      <c r="B406" s="61" t="s">
        <v>2471</v>
      </c>
      <c r="C406" s="61" t="s">
        <v>2474</v>
      </c>
      <c r="D406" t="s">
        <v>214</v>
      </c>
      <c r="E406" s="61" t="s">
        <v>2474</v>
      </c>
      <c r="F406" t="s">
        <v>111</v>
      </c>
      <c r="G406" s="61" t="s">
        <v>2500</v>
      </c>
      <c r="H406" t="s">
        <v>511</v>
      </c>
    </row>
    <row r="407" spans="1:8">
      <c r="A407" t="s">
        <v>2556</v>
      </c>
      <c r="B407" s="61" t="s">
        <v>2471</v>
      </c>
      <c r="C407" s="61" t="s">
        <v>2500</v>
      </c>
      <c r="D407" t="s">
        <v>405</v>
      </c>
      <c r="E407" s="61" t="s">
        <v>2500</v>
      </c>
      <c r="F407" t="s">
        <v>367</v>
      </c>
      <c r="G407" s="61" t="s">
        <v>2500</v>
      </c>
      <c r="H407" t="s">
        <v>347</v>
      </c>
    </row>
    <row r="408" spans="1:8">
      <c r="A408" t="s">
        <v>2556</v>
      </c>
      <c r="B408" s="61" t="s">
        <v>2472</v>
      </c>
      <c r="C408" s="61" t="s">
        <v>2500</v>
      </c>
      <c r="D408" t="s">
        <v>161</v>
      </c>
      <c r="E408" s="61" t="s">
        <v>2474</v>
      </c>
      <c r="F408" t="s">
        <v>443</v>
      </c>
      <c r="G408" s="61" t="s">
        <v>2474</v>
      </c>
      <c r="H408" t="s">
        <v>381</v>
      </c>
    </row>
    <row r="409" spans="1:8">
      <c r="A409" t="s">
        <v>2556</v>
      </c>
      <c r="B409" s="61" t="s">
        <v>2473</v>
      </c>
      <c r="C409" s="61" t="s">
        <v>2500</v>
      </c>
      <c r="D409" t="s">
        <v>405</v>
      </c>
      <c r="E409" s="61" t="s">
        <v>2500</v>
      </c>
      <c r="F409" t="s">
        <v>367</v>
      </c>
      <c r="G409" s="61" t="s">
        <v>2500</v>
      </c>
      <c r="H409" t="s">
        <v>347</v>
      </c>
    </row>
    <row r="410" spans="1:8">
      <c r="A410" t="s">
        <v>2557</v>
      </c>
      <c r="B410" s="61" t="s">
        <v>2469</v>
      </c>
      <c r="C410" s="61" t="s">
        <v>2500</v>
      </c>
      <c r="D410" t="s">
        <v>367</v>
      </c>
      <c r="E410" s="61" t="s">
        <v>2500</v>
      </c>
      <c r="F410" t="s">
        <v>183</v>
      </c>
      <c r="G410" s="61" t="s">
        <v>2474</v>
      </c>
      <c r="H410" t="s">
        <v>679</v>
      </c>
    </row>
    <row r="411" spans="1:8">
      <c r="A411" t="s">
        <v>2557</v>
      </c>
      <c r="B411" s="61" t="s">
        <v>2469</v>
      </c>
      <c r="C411" s="61" t="s">
        <v>2474</v>
      </c>
      <c r="D411" t="s">
        <v>111</v>
      </c>
      <c r="E411" s="61" t="s">
        <v>2500</v>
      </c>
      <c r="F411" t="s">
        <v>381</v>
      </c>
      <c r="G411" s="61" t="s">
        <v>2500</v>
      </c>
      <c r="H411" t="s">
        <v>395</v>
      </c>
    </row>
    <row r="412" spans="1:8">
      <c r="A412" t="s">
        <v>2557</v>
      </c>
      <c r="B412" s="61" t="s">
        <v>2470</v>
      </c>
      <c r="C412" s="61" t="s">
        <v>2505</v>
      </c>
      <c r="D412" t="s">
        <v>443</v>
      </c>
      <c r="E412" s="61" t="s">
        <v>2505</v>
      </c>
      <c r="F412" t="s">
        <v>347</v>
      </c>
      <c r="G412" s="61"/>
    </row>
    <row r="413" spans="1:8">
      <c r="A413" t="s">
        <v>2557</v>
      </c>
      <c r="B413" s="61" t="s">
        <v>2470</v>
      </c>
      <c r="C413" s="61" t="s">
        <v>2500</v>
      </c>
      <c r="D413" t="s">
        <v>56</v>
      </c>
      <c r="E413" s="61" t="s">
        <v>2500</v>
      </c>
      <c r="F413" t="s">
        <v>214</v>
      </c>
      <c r="G413" s="61" t="s">
        <v>2500</v>
      </c>
      <c r="H413" t="s">
        <v>300</v>
      </c>
    </row>
    <row r="414" spans="1:8">
      <c r="A414" t="s">
        <v>2557</v>
      </c>
      <c r="B414" s="61" t="s">
        <v>2471</v>
      </c>
      <c r="C414" s="61" t="s">
        <v>2505</v>
      </c>
      <c r="D414" t="s">
        <v>405</v>
      </c>
      <c r="E414" s="61" t="s">
        <v>2505</v>
      </c>
      <c r="F414" t="s">
        <v>56</v>
      </c>
    </row>
    <row r="415" spans="1:8">
      <c r="A415" t="s">
        <v>2557</v>
      </c>
      <c r="B415" s="61" t="s">
        <v>2471</v>
      </c>
      <c r="C415" s="61" t="s">
        <v>2500</v>
      </c>
      <c r="D415" t="s">
        <v>405</v>
      </c>
      <c r="E415" s="61" t="s">
        <v>2500</v>
      </c>
      <c r="F415" t="s">
        <v>367</v>
      </c>
      <c r="G415" s="61" t="s">
        <v>2500</v>
      </c>
      <c r="H415" t="s">
        <v>347</v>
      </c>
    </row>
    <row r="416" spans="1:8">
      <c r="A416" t="s">
        <v>2557</v>
      </c>
      <c r="B416" s="61" t="s">
        <v>2472</v>
      </c>
      <c r="C416" s="61" t="s">
        <v>2474</v>
      </c>
      <c r="D416" t="s">
        <v>214</v>
      </c>
      <c r="E416" s="61" t="s">
        <v>2474</v>
      </c>
      <c r="F416" t="s">
        <v>111</v>
      </c>
      <c r="G416" s="61" t="s">
        <v>2500</v>
      </c>
      <c r="H416" t="s">
        <v>511</v>
      </c>
    </row>
    <row r="417" spans="1:8">
      <c r="A417" t="s">
        <v>2557</v>
      </c>
      <c r="B417" s="61" t="s">
        <v>2473</v>
      </c>
      <c r="C417" s="61" t="s">
        <v>2500</v>
      </c>
      <c r="D417" t="s">
        <v>405</v>
      </c>
      <c r="E417" s="61" t="s">
        <v>2500</v>
      </c>
      <c r="F417" t="s">
        <v>367</v>
      </c>
      <c r="G417" s="61" t="s">
        <v>2500</v>
      </c>
      <c r="H417" t="s">
        <v>347</v>
      </c>
    </row>
    <row r="418" spans="1:8">
      <c r="A418" t="s">
        <v>2558</v>
      </c>
      <c r="B418" s="61" t="s">
        <v>2469</v>
      </c>
      <c r="C418" s="61" t="s">
        <v>2474</v>
      </c>
      <c r="D418" t="s">
        <v>111</v>
      </c>
      <c r="E418" s="61" t="s">
        <v>2500</v>
      </c>
      <c r="F418" t="s">
        <v>381</v>
      </c>
      <c r="G418" s="61" t="s">
        <v>2500</v>
      </c>
      <c r="H418" t="s">
        <v>395</v>
      </c>
    </row>
    <row r="419" spans="1:8">
      <c r="A419" t="s">
        <v>2558</v>
      </c>
      <c r="B419" s="61" t="s">
        <v>2469</v>
      </c>
      <c r="C419" s="61" t="s">
        <v>2500</v>
      </c>
      <c r="D419" t="s">
        <v>56</v>
      </c>
      <c r="E419" s="61" t="s">
        <v>2500</v>
      </c>
      <c r="F419" t="s">
        <v>214</v>
      </c>
      <c r="G419" s="61" t="s">
        <v>2500</v>
      </c>
      <c r="H419" t="s">
        <v>300</v>
      </c>
    </row>
    <row r="420" spans="1:8">
      <c r="A420" t="s">
        <v>2558</v>
      </c>
      <c r="B420" s="61" t="s">
        <v>2470</v>
      </c>
      <c r="C420" s="61" t="s">
        <v>2500</v>
      </c>
      <c r="D420" t="s">
        <v>367</v>
      </c>
      <c r="E420" s="61" t="s">
        <v>2500</v>
      </c>
      <c r="F420" t="s">
        <v>183</v>
      </c>
      <c r="G420" s="61" t="s">
        <v>2474</v>
      </c>
      <c r="H420" t="s">
        <v>679</v>
      </c>
    </row>
    <row r="421" spans="1:8">
      <c r="A421" t="s">
        <v>2558</v>
      </c>
      <c r="B421" s="61" t="s">
        <v>2470</v>
      </c>
      <c r="C421" s="61" t="s">
        <v>2500</v>
      </c>
      <c r="D421" t="s">
        <v>405</v>
      </c>
      <c r="E421" s="61" t="s">
        <v>2500</v>
      </c>
      <c r="F421" t="s">
        <v>367</v>
      </c>
      <c r="G421" s="61" t="s">
        <v>2500</v>
      </c>
      <c r="H421" t="s">
        <v>347</v>
      </c>
    </row>
    <row r="422" spans="1:8">
      <c r="A422" t="s">
        <v>2558</v>
      </c>
      <c r="B422" s="61" t="s">
        <v>2471</v>
      </c>
      <c r="C422" s="61" t="s">
        <v>2505</v>
      </c>
      <c r="D422" t="s">
        <v>443</v>
      </c>
      <c r="E422" s="61" t="s">
        <v>2505</v>
      </c>
      <c r="F422" t="s">
        <v>347</v>
      </c>
      <c r="G422" s="61"/>
    </row>
    <row r="423" spans="1:8">
      <c r="A423" t="s">
        <v>2558</v>
      </c>
      <c r="B423" s="61" t="s">
        <v>2471</v>
      </c>
      <c r="C423" s="61" t="s">
        <v>2500</v>
      </c>
      <c r="D423" t="s">
        <v>405</v>
      </c>
      <c r="E423" s="61" t="s">
        <v>2500</v>
      </c>
      <c r="F423" t="s">
        <v>367</v>
      </c>
      <c r="G423" s="61" t="s">
        <v>2500</v>
      </c>
      <c r="H423" t="s">
        <v>347</v>
      </c>
    </row>
    <row r="424" spans="1:8">
      <c r="A424" t="s">
        <v>2558</v>
      </c>
      <c r="B424" s="61" t="s">
        <v>2472</v>
      </c>
      <c r="C424" s="61" t="s">
        <v>2505</v>
      </c>
      <c r="D424" t="s">
        <v>405</v>
      </c>
      <c r="E424" s="61" t="s">
        <v>2505</v>
      </c>
      <c r="F424" t="s">
        <v>56</v>
      </c>
    </row>
    <row r="425" spans="1:8">
      <c r="A425" t="s">
        <v>2558</v>
      </c>
      <c r="B425" s="61" t="s">
        <v>2473</v>
      </c>
      <c r="C425" s="61" t="s">
        <v>2500</v>
      </c>
      <c r="D425" t="s">
        <v>405</v>
      </c>
      <c r="E425" s="61" t="s">
        <v>2500</v>
      </c>
      <c r="F425" t="s">
        <v>367</v>
      </c>
      <c r="G425" s="61" t="s">
        <v>2500</v>
      </c>
      <c r="H425" t="s">
        <v>347</v>
      </c>
    </row>
    <row r="426" spans="1:8">
      <c r="A426" t="s">
        <v>2560</v>
      </c>
      <c r="B426" s="61" t="s">
        <v>2469</v>
      </c>
      <c r="C426" s="61" t="s">
        <v>2487</v>
      </c>
      <c r="D426" t="s">
        <v>657</v>
      </c>
    </row>
    <row r="427" spans="1:8">
      <c r="A427" t="s">
        <v>2560</v>
      </c>
      <c r="B427" s="61" t="s">
        <v>2469</v>
      </c>
      <c r="C427" s="61" t="s">
        <v>2487</v>
      </c>
      <c r="D427" t="s">
        <v>96</v>
      </c>
    </row>
    <row r="428" spans="1:8">
      <c r="A428" t="s">
        <v>2560</v>
      </c>
      <c r="B428" s="61" t="s">
        <v>2470</v>
      </c>
      <c r="C428" s="61" t="s">
        <v>9</v>
      </c>
      <c r="D428" t="s">
        <v>61</v>
      </c>
    </row>
    <row r="429" spans="1:8">
      <c r="A429" t="s">
        <v>2560</v>
      </c>
      <c r="B429" s="61" t="s">
        <v>2470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2560</v>
      </c>
      <c r="B430" s="61" t="s">
        <v>2471</v>
      </c>
      <c r="C430" s="61" t="s">
        <v>9</v>
      </c>
      <c r="D430" t="s">
        <v>332</v>
      </c>
    </row>
    <row r="431" spans="1:8">
      <c r="A431" t="s">
        <v>2560</v>
      </c>
      <c r="B431" s="61" t="s">
        <v>2471</v>
      </c>
      <c r="C431" s="61" t="s">
        <v>2487</v>
      </c>
      <c r="D431" t="s">
        <v>484</v>
      </c>
    </row>
    <row r="432" spans="1:8">
      <c r="A432" t="s">
        <v>2560</v>
      </c>
      <c r="B432" s="61" t="s">
        <v>2472</v>
      </c>
      <c r="C432" s="61" t="s">
        <v>9</v>
      </c>
      <c r="D432" t="s">
        <v>332</v>
      </c>
    </row>
    <row r="433" spans="1:8">
      <c r="A433" t="s">
        <v>2560</v>
      </c>
      <c r="B433" s="61" t="s">
        <v>2473</v>
      </c>
      <c r="C433" s="61" t="s">
        <v>2467</v>
      </c>
      <c r="D433" t="s">
        <v>61</v>
      </c>
      <c r="E433" s="61" t="s">
        <v>2467</v>
      </c>
      <c r="F433" t="s">
        <v>16</v>
      </c>
    </row>
    <row r="434" spans="1:8">
      <c r="A434" t="s">
        <v>2561</v>
      </c>
      <c r="B434" s="61" t="s">
        <v>2469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647</v>
      </c>
    </row>
    <row r="435" spans="1:8">
      <c r="A435" t="s">
        <v>2561</v>
      </c>
      <c r="B435" s="61" t="s">
        <v>2469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2561</v>
      </c>
      <c r="B436" s="61" t="s">
        <v>2470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2561</v>
      </c>
      <c r="B437" s="61" t="s">
        <v>2470</v>
      </c>
      <c r="C437" s="61" t="s">
        <v>2467</v>
      </c>
      <c r="D437" t="s">
        <v>61</v>
      </c>
      <c r="E437" s="61" t="s">
        <v>2467</v>
      </c>
      <c r="F437" t="s">
        <v>16</v>
      </c>
    </row>
    <row r="438" spans="1:8">
      <c r="A438" t="s">
        <v>2561</v>
      </c>
      <c r="B438" s="61" t="s">
        <v>2471</v>
      </c>
      <c r="C438" s="61" t="s">
        <v>2487</v>
      </c>
      <c r="D438" t="s">
        <v>657</v>
      </c>
    </row>
    <row r="439" spans="1:8">
      <c r="A439" t="s">
        <v>2561</v>
      </c>
      <c r="B439" s="61" t="s">
        <v>2471</v>
      </c>
      <c r="C439" s="61" t="s">
        <v>2467</v>
      </c>
      <c r="D439" t="s">
        <v>16</v>
      </c>
      <c r="E439" s="61" t="s">
        <v>2467</v>
      </c>
      <c r="F439" t="s">
        <v>520</v>
      </c>
    </row>
    <row r="440" spans="1:8">
      <c r="A440" t="s">
        <v>2561</v>
      </c>
      <c r="B440" s="61" t="s">
        <v>2472</v>
      </c>
      <c r="C440" s="61" t="s">
        <v>9</v>
      </c>
      <c r="D440" t="s">
        <v>332</v>
      </c>
    </row>
    <row r="441" spans="1:8">
      <c r="A441" t="s">
        <v>2561</v>
      </c>
      <c r="B441" s="61" t="s">
        <v>2473</v>
      </c>
      <c r="C441" s="61" t="s">
        <v>2467</v>
      </c>
      <c r="D441" t="s">
        <v>61</v>
      </c>
      <c r="E441" s="61" t="s">
        <v>2467</v>
      </c>
      <c r="F441" t="s">
        <v>16</v>
      </c>
    </row>
    <row r="442" spans="1:8">
      <c r="A442" t="s">
        <v>2562</v>
      </c>
      <c r="B442" s="61" t="s">
        <v>2469</v>
      </c>
      <c r="C442" s="61" t="s">
        <v>2487</v>
      </c>
      <c r="D442" t="s">
        <v>484</v>
      </c>
    </row>
    <row r="443" spans="1:8">
      <c r="A443" t="s">
        <v>2562</v>
      </c>
      <c r="B443" s="61" t="s">
        <v>2469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2562</v>
      </c>
      <c r="B444" s="61" t="s">
        <v>2470</v>
      </c>
      <c r="C444" s="61" t="s">
        <v>9</v>
      </c>
      <c r="D444" t="s">
        <v>647</v>
      </c>
    </row>
    <row r="445" spans="1:8">
      <c r="A445" t="s">
        <v>2562</v>
      </c>
      <c r="B445" s="61" t="s">
        <v>2470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647</v>
      </c>
    </row>
    <row r="446" spans="1:8">
      <c r="A446" t="s">
        <v>2562</v>
      </c>
      <c r="B446" s="61" t="s">
        <v>2471</v>
      </c>
      <c r="C446" s="61" t="s">
        <v>9</v>
      </c>
      <c r="D446" t="s">
        <v>61</v>
      </c>
    </row>
    <row r="447" spans="1:8">
      <c r="A447" t="s">
        <v>2562</v>
      </c>
      <c r="B447" s="61" t="s">
        <v>2471</v>
      </c>
      <c r="C447" s="61" t="s">
        <v>2467</v>
      </c>
      <c r="D447" t="s">
        <v>61</v>
      </c>
      <c r="E447" s="61" t="s">
        <v>2467</v>
      </c>
      <c r="F447" t="s">
        <v>16</v>
      </c>
    </row>
    <row r="448" spans="1:8">
      <c r="A448" t="s">
        <v>2562</v>
      </c>
      <c r="B448" s="61" t="s">
        <v>2472</v>
      </c>
      <c r="C448" s="61" t="s">
        <v>9</v>
      </c>
      <c r="D448" t="s">
        <v>332</v>
      </c>
    </row>
    <row r="449" spans="1:8">
      <c r="A449" t="s">
        <v>2562</v>
      </c>
      <c r="B449" s="61" t="s">
        <v>2473</v>
      </c>
      <c r="C449" s="61" t="s">
        <v>2467</v>
      </c>
      <c r="D449" t="s">
        <v>61</v>
      </c>
      <c r="E449" s="61" t="s">
        <v>2467</v>
      </c>
      <c r="F449" t="s">
        <v>16</v>
      </c>
    </row>
    <row r="450" spans="1:8">
      <c r="A450" t="s">
        <v>2563</v>
      </c>
      <c r="B450" s="61" t="s">
        <v>2469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2563</v>
      </c>
      <c r="B451" s="61" t="s">
        <v>2469</v>
      </c>
      <c r="C451" s="61" t="s">
        <v>2467</v>
      </c>
      <c r="D451" t="s">
        <v>61</v>
      </c>
      <c r="E451" s="61" t="s">
        <v>2467</v>
      </c>
      <c r="F451" t="s">
        <v>16</v>
      </c>
    </row>
    <row r="452" spans="1:8">
      <c r="A452" t="s">
        <v>2563</v>
      </c>
      <c r="B452" s="61" t="s">
        <v>2470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647</v>
      </c>
    </row>
    <row r="453" spans="1:8">
      <c r="A453" t="s">
        <v>2563</v>
      </c>
      <c r="B453" s="61" t="s">
        <v>2470</v>
      </c>
      <c r="C453" s="61" t="s">
        <v>2467</v>
      </c>
      <c r="D453" t="s">
        <v>16</v>
      </c>
      <c r="E453" s="61" t="s">
        <v>2467</v>
      </c>
      <c r="F453" t="s">
        <v>520</v>
      </c>
    </row>
    <row r="454" spans="1:8">
      <c r="A454" t="s">
        <v>2563</v>
      </c>
      <c r="B454" s="61" t="s">
        <v>2471</v>
      </c>
      <c r="C454" s="61" t="s">
        <v>2487</v>
      </c>
      <c r="D454" t="s">
        <v>96</v>
      </c>
    </row>
    <row r="455" spans="1:8">
      <c r="A455" t="s">
        <v>2563</v>
      </c>
      <c r="B455" s="61" t="s">
        <v>2471</v>
      </c>
      <c r="C455" s="61" t="s">
        <v>2467</v>
      </c>
      <c r="D455" t="s">
        <v>419</v>
      </c>
      <c r="E455" s="61" t="s">
        <v>2467</v>
      </c>
      <c r="F455" t="s">
        <v>148</v>
      </c>
    </row>
    <row r="456" spans="1:8">
      <c r="A456" t="s">
        <v>2563</v>
      </c>
      <c r="B456" s="61" t="s">
        <v>2472</v>
      </c>
      <c r="C456" s="61" t="s">
        <v>9</v>
      </c>
      <c r="D456" t="s">
        <v>647</v>
      </c>
    </row>
    <row r="457" spans="1:8">
      <c r="A457" t="s">
        <v>2563</v>
      </c>
      <c r="B457" s="61" t="s">
        <v>2473</v>
      </c>
      <c r="C457" s="61" t="s">
        <v>2496</v>
      </c>
      <c r="D457" t="s">
        <v>520</v>
      </c>
    </row>
    <row r="458" spans="1:8">
      <c r="A458" t="s">
        <v>2559</v>
      </c>
      <c r="B458" s="61" t="s">
        <v>2469</v>
      </c>
      <c r="C458" s="61" t="s">
        <v>2496</v>
      </c>
      <c r="D458" t="s">
        <v>433</v>
      </c>
    </row>
    <row r="459" spans="1:8">
      <c r="A459" t="s">
        <v>2559</v>
      </c>
      <c r="B459" s="61" t="s">
        <v>2469</v>
      </c>
      <c r="C459" s="61" t="s">
        <v>2467</v>
      </c>
      <c r="D459" t="s">
        <v>520</v>
      </c>
      <c r="E459" s="61" t="s">
        <v>2467</v>
      </c>
      <c r="F459" t="s">
        <v>419</v>
      </c>
      <c r="G459" s="61" t="s">
        <v>2467</v>
      </c>
      <c r="H459" t="s">
        <v>148</v>
      </c>
    </row>
    <row r="460" spans="1:8">
      <c r="A460" t="s">
        <v>2559</v>
      </c>
      <c r="B460" s="61" t="s">
        <v>2470</v>
      </c>
      <c r="C460" s="61" t="s">
        <v>2496</v>
      </c>
      <c r="D460" t="s">
        <v>433</v>
      </c>
    </row>
    <row r="461" spans="1:8">
      <c r="A461" t="s">
        <v>2559</v>
      </c>
      <c r="B461" s="61" t="s">
        <v>2470</v>
      </c>
      <c r="C461" s="61" t="s">
        <v>2467</v>
      </c>
      <c r="D461" t="s">
        <v>520</v>
      </c>
      <c r="E461" s="61" t="s">
        <v>2467</v>
      </c>
      <c r="F461" t="s">
        <v>419</v>
      </c>
      <c r="G461" s="61" t="s">
        <v>2467</v>
      </c>
      <c r="H461" t="s">
        <v>148</v>
      </c>
    </row>
    <row r="462" spans="1:8">
      <c r="A462" t="s">
        <v>2559</v>
      </c>
      <c r="B462" s="61" t="s">
        <v>2471</v>
      </c>
      <c r="C462" s="61" t="s">
        <v>2496</v>
      </c>
      <c r="D462" t="s">
        <v>148</v>
      </c>
    </row>
    <row r="463" spans="1:8">
      <c r="A463" t="s">
        <v>2559</v>
      </c>
      <c r="B463" s="61" t="s">
        <v>2471</v>
      </c>
      <c r="C463" s="61" t="s">
        <v>2467</v>
      </c>
      <c r="D463" t="s">
        <v>16</v>
      </c>
      <c r="E463" s="61" t="s">
        <v>2467</v>
      </c>
      <c r="F463" t="s">
        <v>520</v>
      </c>
      <c r="G463" s="61" t="s">
        <v>2467</v>
      </c>
      <c r="H463" t="s">
        <v>484</v>
      </c>
    </row>
    <row r="464" spans="1:8">
      <c r="A464" t="s">
        <v>2559</v>
      </c>
      <c r="B464" s="61" t="s">
        <v>2472</v>
      </c>
      <c r="C464" s="61" t="s">
        <v>2496</v>
      </c>
      <c r="D464" t="s">
        <v>520</v>
      </c>
    </row>
    <row r="465" spans="1:8">
      <c r="A465" t="s">
        <v>2559</v>
      </c>
      <c r="B465" s="61" t="s">
        <v>2473</v>
      </c>
      <c r="C465" s="61" t="s">
        <v>2467</v>
      </c>
      <c r="D465" t="s">
        <v>433</v>
      </c>
      <c r="E465" s="61" t="s">
        <v>2467</v>
      </c>
      <c r="F465" t="s">
        <v>96</v>
      </c>
      <c r="G465" s="61" t="s">
        <v>2467</v>
      </c>
      <c r="H465" t="s">
        <v>419</v>
      </c>
    </row>
    <row r="466" spans="1:8">
      <c r="A466" t="s">
        <v>2564</v>
      </c>
      <c r="B466" s="61" t="s">
        <v>2469</v>
      </c>
      <c r="C466" s="61" t="s">
        <v>2496</v>
      </c>
      <c r="D466" t="s">
        <v>520</v>
      </c>
    </row>
    <row r="467" spans="1:8">
      <c r="A467" t="s">
        <v>2564</v>
      </c>
      <c r="B467" s="61" t="s">
        <v>2469</v>
      </c>
      <c r="C467" s="61" t="s">
        <v>2496</v>
      </c>
      <c r="D467" t="s">
        <v>148</v>
      </c>
    </row>
    <row r="468" spans="1:8">
      <c r="A468" t="s">
        <v>2564</v>
      </c>
      <c r="B468" s="61" t="s">
        <v>2470</v>
      </c>
      <c r="C468" s="61" t="s">
        <v>2496</v>
      </c>
      <c r="D468" t="s">
        <v>520</v>
      </c>
    </row>
    <row r="469" spans="1:8">
      <c r="A469" t="s">
        <v>2564</v>
      </c>
      <c r="B469" s="61" t="s">
        <v>2470</v>
      </c>
      <c r="C469" s="61" t="s">
        <v>2496</v>
      </c>
      <c r="D469" t="s">
        <v>433</v>
      </c>
    </row>
    <row r="470" spans="1:8">
      <c r="A470" t="s">
        <v>2564</v>
      </c>
      <c r="B470" s="61" t="s">
        <v>2471</v>
      </c>
      <c r="C470" s="61" t="s">
        <v>2467</v>
      </c>
      <c r="D470" t="s">
        <v>419</v>
      </c>
      <c r="E470" s="61" t="s">
        <v>2467</v>
      </c>
      <c r="F470" t="s">
        <v>148</v>
      </c>
    </row>
    <row r="471" spans="1:8">
      <c r="A471" t="s">
        <v>2564</v>
      </c>
      <c r="B471" s="61" t="s">
        <v>2471</v>
      </c>
      <c r="C471" s="61" t="s">
        <v>2467</v>
      </c>
      <c r="D471" t="s">
        <v>520</v>
      </c>
      <c r="E471" s="61" t="s">
        <v>2467</v>
      </c>
      <c r="F471" t="s">
        <v>419</v>
      </c>
      <c r="G471" s="61" t="s">
        <v>2467</v>
      </c>
      <c r="H471" t="s">
        <v>148</v>
      </c>
    </row>
    <row r="472" spans="1:8">
      <c r="A472" t="s">
        <v>2564</v>
      </c>
      <c r="B472" s="61" t="s">
        <v>2472</v>
      </c>
      <c r="C472" s="61" t="s">
        <v>2467</v>
      </c>
      <c r="D472" t="s">
        <v>16</v>
      </c>
      <c r="E472" s="61" t="s">
        <v>2467</v>
      </c>
      <c r="F472" t="s">
        <v>520</v>
      </c>
    </row>
    <row r="473" spans="1:8">
      <c r="A473" t="s">
        <v>2564</v>
      </c>
      <c r="B473" s="61" t="s">
        <v>2473</v>
      </c>
      <c r="C473" s="61" t="s">
        <v>2467</v>
      </c>
      <c r="D473" t="s">
        <v>16</v>
      </c>
      <c r="E473" s="61" t="s">
        <v>2467</v>
      </c>
      <c r="F473" t="s">
        <v>520</v>
      </c>
      <c r="G473" s="61" t="s">
        <v>2467</v>
      </c>
      <c r="H473" t="s">
        <v>484</v>
      </c>
    </row>
    <row r="474" spans="1:8">
      <c r="A474" t="s">
        <v>2565</v>
      </c>
      <c r="B474" s="61" t="s">
        <v>2469</v>
      </c>
      <c r="C474" s="61" t="s">
        <v>2467</v>
      </c>
      <c r="D474" t="s">
        <v>16</v>
      </c>
      <c r="E474" s="61" t="s">
        <v>2467</v>
      </c>
      <c r="F474" t="s">
        <v>520</v>
      </c>
    </row>
    <row r="475" spans="1:8">
      <c r="A475" t="s">
        <v>2565</v>
      </c>
      <c r="B475" s="61" t="s">
        <v>2469</v>
      </c>
      <c r="C475" s="61" t="s">
        <v>2467</v>
      </c>
      <c r="D475" t="s">
        <v>419</v>
      </c>
      <c r="E475" s="61" t="s">
        <v>2467</v>
      </c>
      <c r="F475" t="s">
        <v>148</v>
      </c>
    </row>
    <row r="476" spans="1:8">
      <c r="A476" t="s">
        <v>2565</v>
      </c>
      <c r="B476" s="61" t="s">
        <v>2470</v>
      </c>
      <c r="C476" s="61" t="s">
        <v>2467</v>
      </c>
      <c r="D476" t="s">
        <v>16</v>
      </c>
      <c r="E476" s="61" t="s">
        <v>2467</v>
      </c>
      <c r="F476" t="s">
        <v>520</v>
      </c>
    </row>
    <row r="477" spans="1:8">
      <c r="A477" t="s">
        <v>2565</v>
      </c>
      <c r="B477" s="61" t="s">
        <v>2470</v>
      </c>
      <c r="C477" s="61" t="s">
        <v>2467</v>
      </c>
      <c r="D477" t="s">
        <v>419</v>
      </c>
      <c r="E477" s="61" t="s">
        <v>2467</v>
      </c>
      <c r="F477" t="s">
        <v>148</v>
      </c>
    </row>
    <row r="478" spans="1:8">
      <c r="A478" t="s">
        <v>2565</v>
      </c>
      <c r="B478" s="61" t="s">
        <v>2471</v>
      </c>
      <c r="C478" s="61" t="s">
        <v>2467</v>
      </c>
      <c r="D478" t="s">
        <v>61</v>
      </c>
      <c r="E478" s="61" t="s">
        <v>2467</v>
      </c>
      <c r="F478" t="s">
        <v>16</v>
      </c>
    </row>
    <row r="479" spans="1:8">
      <c r="A479" t="s">
        <v>2565</v>
      </c>
      <c r="B479" s="61" t="s">
        <v>2471</v>
      </c>
      <c r="C479" s="61" t="s">
        <v>2496</v>
      </c>
      <c r="D479" t="s">
        <v>520</v>
      </c>
    </row>
    <row r="480" spans="1:8">
      <c r="A480" t="s">
        <v>2565</v>
      </c>
      <c r="B480" s="61" t="s">
        <v>2472</v>
      </c>
      <c r="C480" s="61" t="s">
        <v>2467</v>
      </c>
      <c r="D480" t="s">
        <v>61</v>
      </c>
      <c r="E480" s="61" t="s">
        <v>2467</v>
      </c>
      <c r="F480" t="s">
        <v>16</v>
      </c>
    </row>
    <row r="481" spans="1:8">
      <c r="A481" t="s">
        <v>2565</v>
      </c>
      <c r="B481" s="61" t="s">
        <v>2473</v>
      </c>
      <c r="C481" s="61" t="s">
        <v>2496</v>
      </c>
      <c r="D481" t="s">
        <v>148</v>
      </c>
    </row>
    <row r="482" spans="1:8">
      <c r="A482" t="s">
        <v>2566</v>
      </c>
      <c r="B482" s="61" t="s">
        <v>2469</v>
      </c>
      <c r="C482" s="61" t="s">
        <v>2496</v>
      </c>
      <c r="D482" t="s">
        <v>520</v>
      </c>
    </row>
    <row r="483" spans="1:8">
      <c r="A483" t="s">
        <v>2566</v>
      </c>
      <c r="B483" s="61" t="s">
        <v>2469</v>
      </c>
      <c r="C483" s="61" t="s">
        <v>2496</v>
      </c>
      <c r="D483" t="s">
        <v>148</v>
      </c>
    </row>
    <row r="484" spans="1:8">
      <c r="A484" t="s">
        <v>2566</v>
      </c>
      <c r="B484" s="61" t="s">
        <v>2470</v>
      </c>
      <c r="C484" s="61" t="s">
        <v>2467</v>
      </c>
      <c r="D484" t="s">
        <v>419</v>
      </c>
      <c r="E484" s="61" t="s">
        <v>2467</v>
      </c>
      <c r="F484" t="s">
        <v>148</v>
      </c>
    </row>
    <row r="485" spans="1:8">
      <c r="A485" t="s">
        <v>2566</v>
      </c>
      <c r="B485" s="61" t="s">
        <v>2470</v>
      </c>
      <c r="C485" s="61" t="s">
        <v>2496</v>
      </c>
      <c r="D485" t="s">
        <v>148</v>
      </c>
    </row>
    <row r="486" spans="1:8">
      <c r="A486" t="s">
        <v>2566</v>
      </c>
      <c r="B486" s="61" t="s">
        <v>2471</v>
      </c>
      <c r="C486" s="61" t="s">
        <v>2467</v>
      </c>
      <c r="D486" t="s">
        <v>16</v>
      </c>
      <c r="E486" s="61" t="s">
        <v>2467</v>
      </c>
      <c r="F486" t="s">
        <v>520</v>
      </c>
    </row>
    <row r="487" spans="1:8">
      <c r="A487" t="s">
        <v>2566</v>
      </c>
      <c r="B487" s="61" t="s">
        <v>2471</v>
      </c>
      <c r="C487" s="61" t="s">
        <v>2496</v>
      </c>
      <c r="D487" t="s">
        <v>433</v>
      </c>
    </row>
    <row r="488" spans="1:8">
      <c r="A488" t="s">
        <v>2566</v>
      </c>
      <c r="B488" s="61" t="s">
        <v>2472</v>
      </c>
      <c r="C488" s="61" t="s">
        <v>2467</v>
      </c>
      <c r="D488" t="s">
        <v>61</v>
      </c>
      <c r="E488" s="61" t="s">
        <v>2467</v>
      </c>
      <c r="F488" t="s">
        <v>16</v>
      </c>
    </row>
    <row r="489" spans="1:8">
      <c r="A489" t="s">
        <v>2566</v>
      </c>
      <c r="B489" s="61" t="s">
        <v>2473</v>
      </c>
      <c r="C489" s="61" t="s">
        <v>2467</v>
      </c>
      <c r="D489" t="s">
        <v>520</v>
      </c>
      <c r="E489" s="61" t="s">
        <v>2467</v>
      </c>
      <c r="F489" t="s">
        <v>419</v>
      </c>
      <c r="G489" s="61" t="s">
        <v>2467</v>
      </c>
      <c r="H489" t="s">
        <v>148</v>
      </c>
    </row>
    <row r="490" spans="1:8">
      <c r="A490" t="s">
        <v>2567</v>
      </c>
      <c r="B490" s="61" t="s">
        <v>2469</v>
      </c>
      <c r="C490" s="61" t="s">
        <v>2467</v>
      </c>
      <c r="D490" t="s">
        <v>520</v>
      </c>
      <c r="E490" s="61" t="s">
        <v>2467</v>
      </c>
      <c r="F490" t="s">
        <v>419</v>
      </c>
      <c r="G490" s="61" t="s">
        <v>2467</v>
      </c>
      <c r="H490" t="s">
        <v>148</v>
      </c>
    </row>
    <row r="491" spans="1:8">
      <c r="A491" t="s">
        <v>2567</v>
      </c>
      <c r="B491" s="61" t="s">
        <v>2469</v>
      </c>
      <c r="C491" s="61" t="s">
        <v>2467</v>
      </c>
      <c r="D491" t="s">
        <v>16</v>
      </c>
      <c r="E491" s="61" t="s">
        <v>2467</v>
      </c>
      <c r="F491" t="s">
        <v>520</v>
      </c>
      <c r="G491" s="61" t="s">
        <v>2467</v>
      </c>
      <c r="H491" t="s">
        <v>484</v>
      </c>
    </row>
    <row r="492" spans="1:8">
      <c r="A492" t="s">
        <v>2567</v>
      </c>
      <c r="B492" s="61" t="s">
        <v>2470</v>
      </c>
      <c r="C492" s="61" t="s">
        <v>2496</v>
      </c>
      <c r="D492" t="s">
        <v>433</v>
      </c>
    </row>
    <row r="493" spans="1:8">
      <c r="A493" t="s">
        <v>2567</v>
      </c>
      <c r="B493" s="61" t="s">
        <v>2470</v>
      </c>
      <c r="C493" s="61" t="s">
        <v>2467</v>
      </c>
      <c r="D493" t="s">
        <v>16</v>
      </c>
      <c r="E493" s="61" t="s">
        <v>2467</v>
      </c>
      <c r="F493" t="s">
        <v>520</v>
      </c>
      <c r="G493" s="61" t="s">
        <v>2467</v>
      </c>
      <c r="H493" t="s">
        <v>484</v>
      </c>
    </row>
    <row r="494" spans="1:8">
      <c r="A494" t="s">
        <v>2567</v>
      </c>
      <c r="B494" s="61" t="s">
        <v>2471</v>
      </c>
      <c r="C494" s="61" t="s">
        <v>2496</v>
      </c>
      <c r="D494" t="s">
        <v>433</v>
      </c>
    </row>
    <row r="495" spans="1:8">
      <c r="A495" t="s">
        <v>2567</v>
      </c>
      <c r="B495" s="61" t="s">
        <v>2471</v>
      </c>
      <c r="C495" s="61" t="s">
        <v>2467</v>
      </c>
      <c r="D495" t="s">
        <v>433</v>
      </c>
      <c r="E495" s="61" t="s">
        <v>2467</v>
      </c>
      <c r="F495" t="s">
        <v>96</v>
      </c>
      <c r="G495" s="61" t="s">
        <v>2467</v>
      </c>
      <c r="H495" t="s">
        <v>419</v>
      </c>
    </row>
    <row r="496" spans="1:8">
      <c r="A496" t="s">
        <v>2567</v>
      </c>
      <c r="B496" s="61" t="s">
        <v>2472</v>
      </c>
      <c r="C496" s="61" t="s">
        <v>2496</v>
      </c>
      <c r="D496" t="s">
        <v>148</v>
      </c>
    </row>
    <row r="497" spans="1:8">
      <c r="A497" t="s">
        <v>2567</v>
      </c>
      <c r="B497" s="61" t="s">
        <v>2473</v>
      </c>
      <c r="C497" s="61" t="s">
        <v>2505</v>
      </c>
      <c r="D497" t="s">
        <v>419</v>
      </c>
      <c r="E497" s="61" t="s">
        <v>2474</v>
      </c>
      <c r="F497" t="s">
        <v>241</v>
      </c>
    </row>
    <row r="498" spans="1:8">
      <c r="A498" t="s">
        <v>2568</v>
      </c>
      <c r="B498" s="61" t="s">
        <v>2469</v>
      </c>
      <c r="C498" s="61" t="s">
        <v>2467</v>
      </c>
      <c r="D498" t="s">
        <v>16</v>
      </c>
      <c r="E498" s="61" t="s">
        <v>2467</v>
      </c>
      <c r="F498" t="s">
        <v>520</v>
      </c>
      <c r="G498" s="61" t="s">
        <v>2467</v>
      </c>
      <c r="H498" t="s">
        <v>484</v>
      </c>
    </row>
    <row r="499" spans="1:8">
      <c r="A499" t="s">
        <v>2568</v>
      </c>
      <c r="B499" s="61" t="s">
        <v>2469</v>
      </c>
      <c r="C499" s="61" t="s">
        <v>2467</v>
      </c>
      <c r="D499" t="s">
        <v>433</v>
      </c>
      <c r="E499" s="61" t="s">
        <v>2467</v>
      </c>
      <c r="F499" t="s">
        <v>96</v>
      </c>
      <c r="G499" s="61" t="s">
        <v>2467</v>
      </c>
      <c r="H499" t="s">
        <v>419</v>
      </c>
    </row>
    <row r="500" spans="1:8">
      <c r="A500" t="s">
        <v>2568</v>
      </c>
      <c r="B500" s="61" t="s">
        <v>2470</v>
      </c>
      <c r="C500" s="61" t="s">
        <v>2467</v>
      </c>
      <c r="D500" t="s">
        <v>520</v>
      </c>
      <c r="E500" s="61" t="s">
        <v>2467</v>
      </c>
      <c r="F500" t="s">
        <v>419</v>
      </c>
      <c r="G500" s="61" t="s">
        <v>2467</v>
      </c>
      <c r="H500" t="s">
        <v>148</v>
      </c>
    </row>
    <row r="501" spans="1:8">
      <c r="A501" t="s">
        <v>2568</v>
      </c>
      <c r="B501" s="61" t="s">
        <v>2470</v>
      </c>
      <c r="C501" s="61" t="s">
        <v>2467</v>
      </c>
      <c r="D501" t="s">
        <v>433</v>
      </c>
      <c r="E501" s="61" t="s">
        <v>2467</v>
      </c>
      <c r="F501" t="s">
        <v>96</v>
      </c>
      <c r="G501" s="61" t="s">
        <v>2467</v>
      </c>
      <c r="H501" t="s">
        <v>419</v>
      </c>
    </row>
    <row r="502" spans="1:8">
      <c r="A502" t="s">
        <v>2568</v>
      </c>
      <c r="B502" s="61" t="s">
        <v>2471</v>
      </c>
      <c r="C502" s="61" t="s">
        <v>2496</v>
      </c>
      <c r="D502" t="s">
        <v>433</v>
      </c>
    </row>
    <row r="503" spans="1:8">
      <c r="A503" t="s">
        <v>2568</v>
      </c>
      <c r="B503" s="61" t="s">
        <v>2471</v>
      </c>
      <c r="C503" s="61" t="s">
        <v>2505</v>
      </c>
      <c r="D503" t="s">
        <v>419</v>
      </c>
      <c r="E503" s="61" t="s">
        <v>2474</v>
      </c>
      <c r="F503" t="s">
        <v>241</v>
      </c>
    </row>
    <row r="504" spans="1:8">
      <c r="A504" t="s">
        <v>2568</v>
      </c>
      <c r="B504" s="61" t="s">
        <v>2472</v>
      </c>
      <c r="C504" s="61" t="s">
        <v>2496</v>
      </c>
      <c r="D504" t="s">
        <v>148</v>
      </c>
    </row>
    <row r="505" spans="1:8">
      <c r="A505" t="s">
        <v>2568</v>
      </c>
      <c r="B505" s="61" t="s">
        <v>2473</v>
      </c>
      <c r="C505" s="61" t="s">
        <v>2505</v>
      </c>
      <c r="D505" t="s">
        <v>16</v>
      </c>
      <c r="E505" s="61" t="s">
        <v>2474</v>
      </c>
      <c r="F505" t="s">
        <v>554</v>
      </c>
      <c r="G505" s="61"/>
    </row>
    <row r="506" spans="1:8">
      <c r="A506" t="s">
        <v>2570</v>
      </c>
      <c r="B506" s="61" t="s">
        <v>2469</v>
      </c>
      <c r="C506" s="61" t="s">
        <v>2505</v>
      </c>
      <c r="D506" t="s">
        <v>419</v>
      </c>
      <c r="E506" s="61" t="s">
        <v>2474</v>
      </c>
      <c r="F506" t="s">
        <v>241</v>
      </c>
    </row>
    <row r="507" spans="1:8">
      <c r="A507" t="s">
        <v>2570</v>
      </c>
      <c r="B507" s="61" t="s">
        <v>2469</v>
      </c>
      <c r="C507" s="61" t="s">
        <v>2505</v>
      </c>
      <c r="D507" t="s">
        <v>16</v>
      </c>
      <c r="E507" s="61" t="s">
        <v>2474</v>
      </c>
      <c r="F507" t="s">
        <v>554</v>
      </c>
      <c r="G507" s="61"/>
    </row>
    <row r="508" spans="1:8">
      <c r="A508" t="s">
        <v>2570</v>
      </c>
      <c r="B508" s="61" t="s">
        <v>2470</v>
      </c>
      <c r="C508" s="61" t="s">
        <v>2467</v>
      </c>
      <c r="D508" t="s">
        <v>433</v>
      </c>
      <c r="E508" s="61" t="s">
        <v>2467</v>
      </c>
      <c r="F508" t="s">
        <v>96</v>
      </c>
      <c r="G508" s="61" t="s">
        <v>2467</v>
      </c>
      <c r="H508" t="s">
        <v>419</v>
      </c>
    </row>
    <row r="509" spans="1:8">
      <c r="A509" t="s">
        <v>2570</v>
      </c>
      <c r="B509" s="61" t="s">
        <v>2470</v>
      </c>
      <c r="C509" s="61" t="s">
        <v>2505</v>
      </c>
      <c r="D509" t="s">
        <v>16</v>
      </c>
      <c r="E509" s="61" t="s">
        <v>2474</v>
      </c>
      <c r="F509" t="s">
        <v>554</v>
      </c>
      <c r="G509" s="61"/>
    </row>
    <row r="510" spans="1:8">
      <c r="A510" t="s">
        <v>2570</v>
      </c>
      <c r="B510" s="61" t="s">
        <v>2471</v>
      </c>
      <c r="C510" s="61" t="s">
        <v>2467</v>
      </c>
      <c r="D510" t="s">
        <v>16</v>
      </c>
      <c r="E510" s="61" t="s">
        <v>2467</v>
      </c>
      <c r="F510" t="s">
        <v>520</v>
      </c>
      <c r="G510" s="61" t="s">
        <v>2467</v>
      </c>
      <c r="H510" t="s">
        <v>484</v>
      </c>
    </row>
    <row r="511" spans="1:8">
      <c r="A511" t="s">
        <v>2570</v>
      </c>
      <c r="B511" s="61" t="s">
        <v>2471</v>
      </c>
      <c r="C511" s="61" t="s">
        <v>2500</v>
      </c>
      <c r="D511" t="s">
        <v>332</v>
      </c>
      <c r="E511" s="61" t="s">
        <v>2474</v>
      </c>
      <c r="F511" t="s">
        <v>575</v>
      </c>
      <c r="G511" s="61" t="s">
        <v>2474</v>
      </c>
      <c r="H511" t="s">
        <v>520</v>
      </c>
    </row>
    <row r="512" spans="1:8">
      <c r="A512" t="s">
        <v>2570</v>
      </c>
      <c r="B512" s="61" t="s">
        <v>2472</v>
      </c>
      <c r="C512" s="61" t="s">
        <v>2467</v>
      </c>
      <c r="D512" t="s">
        <v>16</v>
      </c>
      <c r="E512" s="61" t="s">
        <v>2467</v>
      </c>
      <c r="F512" t="s">
        <v>520</v>
      </c>
      <c r="G512" s="61" t="s">
        <v>2467</v>
      </c>
      <c r="H512" t="s">
        <v>484</v>
      </c>
    </row>
    <row r="513" spans="1:8">
      <c r="A513" t="s">
        <v>2570</v>
      </c>
      <c r="B513" s="61" t="s">
        <v>2473</v>
      </c>
      <c r="C513" s="61" t="s">
        <v>2474</v>
      </c>
      <c r="D513" t="s">
        <v>198</v>
      </c>
      <c r="E513" s="61" t="s">
        <v>2474</v>
      </c>
      <c r="F513" t="s">
        <v>148</v>
      </c>
      <c r="G513" s="61" t="s">
        <v>2500</v>
      </c>
      <c r="H513" t="s">
        <v>278</v>
      </c>
    </row>
    <row r="514" spans="1:8">
      <c r="A514" t="s">
        <v>2571</v>
      </c>
      <c r="B514" s="61" t="s">
        <v>2469</v>
      </c>
      <c r="C514" s="61" t="s">
        <v>2505</v>
      </c>
      <c r="D514" t="s">
        <v>16</v>
      </c>
      <c r="E514" s="61" t="s">
        <v>2474</v>
      </c>
      <c r="F514" t="s">
        <v>554</v>
      </c>
      <c r="G514" s="61"/>
    </row>
    <row r="515" spans="1:8">
      <c r="A515" t="s">
        <v>2571</v>
      </c>
      <c r="B515" s="61" t="s">
        <v>2469</v>
      </c>
      <c r="C515" s="61" t="s">
        <v>2500</v>
      </c>
      <c r="D515" t="s">
        <v>332</v>
      </c>
      <c r="E515" s="61" t="s">
        <v>2474</v>
      </c>
      <c r="F515" t="s">
        <v>575</v>
      </c>
      <c r="G515" s="61" t="s">
        <v>2474</v>
      </c>
      <c r="H515" t="s">
        <v>520</v>
      </c>
    </row>
    <row r="516" spans="1:8">
      <c r="A516" t="s">
        <v>2571</v>
      </c>
      <c r="B516" s="61" t="s">
        <v>2470</v>
      </c>
      <c r="C516" s="61" t="s">
        <v>2505</v>
      </c>
      <c r="D516" t="s">
        <v>419</v>
      </c>
      <c r="E516" s="61" t="s">
        <v>2474</v>
      </c>
      <c r="F516" t="s">
        <v>241</v>
      </c>
    </row>
    <row r="517" spans="1:8">
      <c r="A517" t="s">
        <v>2571</v>
      </c>
      <c r="B517" s="61" t="s">
        <v>2470</v>
      </c>
      <c r="C517" s="61" t="s">
        <v>2474</v>
      </c>
      <c r="D517" t="s">
        <v>198</v>
      </c>
      <c r="E517" s="61" t="s">
        <v>2474</v>
      </c>
      <c r="F517" t="s">
        <v>148</v>
      </c>
      <c r="G517" s="61" t="s">
        <v>2500</v>
      </c>
      <c r="H517" t="s">
        <v>278</v>
      </c>
    </row>
    <row r="518" spans="1:8">
      <c r="A518" t="s">
        <v>2571</v>
      </c>
      <c r="B518" s="61" t="s">
        <v>2471</v>
      </c>
      <c r="C518" s="61" t="s">
        <v>2467</v>
      </c>
      <c r="D518" t="s">
        <v>433</v>
      </c>
      <c r="E518" s="61" t="s">
        <v>2467</v>
      </c>
      <c r="F518" t="s">
        <v>96</v>
      </c>
      <c r="G518" s="61" t="s">
        <v>2467</v>
      </c>
      <c r="H518" t="s">
        <v>419</v>
      </c>
    </row>
    <row r="519" spans="1:8">
      <c r="A519" t="s">
        <v>2571</v>
      </c>
      <c r="B519" s="61" t="s">
        <v>2471</v>
      </c>
      <c r="C519" s="61" t="s">
        <v>2505</v>
      </c>
      <c r="D519" t="s">
        <v>554</v>
      </c>
      <c r="E519" s="61" t="s">
        <v>2505</v>
      </c>
      <c r="F519" s="279" t="s">
        <v>198</v>
      </c>
      <c r="G519" s="61"/>
    </row>
    <row r="520" spans="1:8">
      <c r="A520" t="s">
        <v>2571</v>
      </c>
      <c r="B520" s="61" t="s">
        <v>2472</v>
      </c>
      <c r="C520" s="61" t="s">
        <v>2467</v>
      </c>
      <c r="D520" t="s">
        <v>433</v>
      </c>
      <c r="E520" s="61" t="s">
        <v>2467</v>
      </c>
      <c r="F520" t="s">
        <v>96</v>
      </c>
      <c r="G520" s="61" t="s">
        <v>2467</v>
      </c>
      <c r="H520" t="s">
        <v>419</v>
      </c>
    </row>
    <row r="521" spans="1:8">
      <c r="A521" t="s">
        <v>2571</v>
      </c>
      <c r="B521" s="61" t="s">
        <v>2473</v>
      </c>
      <c r="C521" s="61" t="s">
        <v>2505</v>
      </c>
      <c r="D521" t="s">
        <v>241</v>
      </c>
      <c r="E521" s="61" t="s">
        <v>2505</v>
      </c>
      <c r="F521" t="s">
        <v>575</v>
      </c>
    </row>
    <row r="522" spans="1:8">
      <c r="A522" t="s">
        <v>2569</v>
      </c>
      <c r="B522" s="61" t="s">
        <v>2469</v>
      </c>
      <c r="C522" s="61" t="s">
        <v>2500</v>
      </c>
      <c r="D522" t="s">
        <v>575</v>
      </c>
      <c r="E522" s="61" t="s">
        <v>2474</v>
      </c>
      <c r="F522" t="s">
        <v>647</v>
      </c>
      <c r="G522" s="61" t="s">
        <v>2500</v>
      </c>
      <c r="H522" t="s">
        <v>433</v>
      </c>
    </row>
    <row r="523" spans="1:8">
      <c r="A523" t="s">
        <v>2569</v>
      </c>
      <c r="B523" s="61" t="s">
        <v>2469</v>
      </c>
      <c r="C523" s="61" t="s">
        <v>2500</v>
      </c>
      <c r="D523" t="s">
        <v>61</v>
      </c>
      <c r="E523" s="61" t="s">
        <v>2500</v>
      </c>
      <c r="F523" t="s">
        <v>657</v>
      </c>
      <c r="G523" s="61" t="s">
        <v>2500</v>
      </c>
      <c r="H523" t="s">
        <v>370</v>
      </c>
    </row>
    <row r="524" spans="1:8">
      <c r="A524" t="s">
        <v>2569</v>
      </c>
      <c r="B524" s="61" t="s">
        <v>2470</v>
      </c>
      <c r="C524" s="61" t="s">
        <v>2500</v>
      </c>
      <c r="D524" t="s">
        <v>96</v>
      </c>
      <c r="E524" s="61" t="s">
        <v>2474</v>
      </c>
      <c r="F524" t="s">
        <v>332</v>
      </c>
      <c r="G524" s="61" t="s">
        <v>2500</v>
      </c>
      <c r="H524" t="s">
        <v>198</v>
      </c>
    </row>
    <row r="525" spans="1:8">
      <c r="A525" t="s">
        <v>2569</v>
      </c>
      <c r="B525" s="61" t="s">
        <v>2470</v>
      </c>
      <c r="C525" s="61" t="s">
        <v>2500</v>
      </c>
      <c r="D525" t="s">
        <v>484</v>
      </c>
      <c r="E525" s="61" t="s">
        <v>2500</v>
      </c>
      <c r="F525" t="s">
        <v>332</v>
      </c>
      <c r="G525" s="61" t="s">
        <v>2500</v>
      </c>
      <c r="H525" t="s">
        <v>302</v>
      </c>
    </row>
    <row r="526" spans="1:8">
      <c r="A526" t="s">
        <v>2569</v>
      </c>
      <c r="B526" s="61" t="s">
        <v>2471</v>
      </c>
      <c r="C526" s="61" t="s">
        <v>2505</v>
      </c>
      <c r="D526" t="s">
        <v>241</v>
      </c>
      <c r="E526" s="61" t="s">
        <v>2505</v>
      </c>
      <c r="F526" t="s">
        <v>575</v>
      </c>
    </row>
    <row r="527" spans="1:8">
      <c r="A527" t="s">
        <v>2569</v>
      </c>
      <c r="B527" s="61" t="s">
        <v>2471</v>
      </c>
      <c r="C527" s="61" t="s">
        <v>2500</v>
      </c>
      <c r="D527" t="s">
        <v>484</v>
      </c>
      <c r="E527" s="61" t="s">
        <v>2500</v>
      </c>
      <c r="F527" t="s">
        <v>332</v>
      </c>
      <c r="G527" s="61" t="s">
        <v>2500</v>
      </c>
      <c r="H527" t="s">
        <v>302</v>
      </c>
    </row>
    <row r="528" spans="1:8">
      <c r="A528" t="s">
        <v>2569</v>
      </c>
      <c r="B528" s="61" t="s">
        <v>2472</v>
      </c>
      <c r="C528" s="61" t="s">
        <v>2505</v>
      </c>
      <c r="D528" t="s">
        <v>241</v>
      </c>
      <c r="E528" s="61" t="s">
        <v>2505</v>
      </c>
      <c r="F528" t="s">
        <v>575</v>
      </c>
    </row>
    <row r="529" spans="1:8">
      <c r="A529" t="s">
        <v>2569</v>
      </c>
      <c r="B529" s="61" t="s">
        <v>2473</v>
      </c>
      <c r="C529" s="61" t="s">
        <v>2500</v>
      </c>
      <c r="D529" t="s">
        <v>484</v>
      </c>
      <c r="E529" s="61" t="s">
        <v>2500</v>
      </c>
      <c r="F529" t="s">
        <v>332</v>
      </c>
      <c r="G529" s="61" t="s">
        <v>2500</v>
      </c>
      <c r="H529" t="s">
        <v>302</v>
      </c>
    </row>
    <row r="530" spans="1:8">
      <c r="A530" t="s">
        <v>2572</v>
      </c>
      <c r="B530" s="61" t="s">
        <v>2469</v>
      </c>
      <c r="C530" s="61" t="s">
        <v>2474</v>
      </c>
      <c r="D530" t="s">
        <v>198</v>
      </c>
      <c r="E530" s="61" t="s">
        <v>2474</v>
      </c>
      <c r="F530" t="s">
        <v>148</v>
      </c>
      <c r="G530" s="61" t="s">
        <v>2500</v>
      </c>
      <c r="H530" t="s">
        <v>278</v>
      </c>
    </row>
    <row r="531" spans="1:8">
      <c r="A531" t="s">
        <v>2572</v>
      </c>
      <c r="B531" s="61" t="s">
        <v>2469</v>
      </c>
      <c r="C531" s="61" t="s">
        <v>2505</v>
      </c>
      <c r="D531" t="s">
        <v>554</v>
      </c>
      <c r="E531" s="61" t="s">
        <v>2505</v>
      </c>
      <c r="F531" s="279" t="s">
        <v>198</v>
      </c>
      <c r="G531" s="61"/>
    </row>
    <row r="532" spans="1:8">
      <c r="A532" t="s">
        <v>2572</v>
      </c>
      <c r="B532" s="61" t="s">
        <v>2470</v>
      </c>
      <c r="C532" s="61" t="s">
        <v>2500</v>
      </c>
      <c r="D532" t="s">
        <v>332</v>
      </c>
      <c r="E532" s="61" t="s">
        <v>2474</v>
      </c>
      <c r="F532" t="s">
        <v>575</v>
      </c>
      <c r="G532" s="61" t="s">
        <v>2474</v>
      </c>
      <c r="H532" t="s">
        <v>520</v>
      </c>
    </row>
    <row r="533" spans="1:8">
      <c r="A533" t="s">
        <v>2572</v>
      </c>
      <c r="B533" s="61" t="s">
        <v>2470</v>
      </c>
      <c r="C533" s="61" t="s">
        <v>2505</v>
      </c>
      <c r="D533" t="s">
        <v>241</v>
      </c>
      <c r="E533" s="61" t="s">
        <v>2505</v>
      </c>
      <c r="F533" t="s">
        <v>575</v>
      </c>
    </row>
    <row r="534" spans="1:8">
      <c r="A534" t="s">
        <v>2572</v>
      </c>
      <c r="B534" s="61" t="s">
        <v>2471</v>
      </c>
      <c r="C534" s="61" t="s">
        <v>2505</v>
      </c>
      <c r="D534" t="s">
        <v>16</v>
      </c>
      <c r="E534" s="61" t="s">
        <v>2474</v>
      </c>
      <c r="F534" t="s">
        <v>2480</v>
      </c>
      <c r="G534" s="61" t="s">
        <v>2481</v>
      </c>
    </row>
    <row r="535" spans="1:8">
      <c r="A535" t="s">
        <v>2572</v>
      </c>
      <c r="B535" s="61" t="s">
        <v>2471</v>
      </c>
      <c r="C535" s="61" t="s">
        <v>2500</v>
      </c>
      <c r="D535" t="s">
        <v>96</v>
      </c>
      <c r="E535" s="61" t="s">
        <v>2474</v>
      </c>
      <c r="F535" t="s">
        <v>332</v>
      </c>
      <c r="G535" s="61" t="s">
        <v>2500</v>
      </c>
      <c r="H535" t="s">
        <v>198</v>
      </c>
    </row>
    <row r="536" spans="1:8">
      <c r="A536" t="s">
        <v>2572</v>
      </c>
      <c r="B536" s="61" t="s">
        <v>2472</v>
      </c>
      <c r="C536" s="61" t="s">
        <v>2505</v>
      </c>
      <c r="D536" t="s">
        <v>16</v>
      </c>
      <c r="E536" s="61" t="s">
        <v>2474</v>
      </c>
      <c r="F536" t="s">
        <v>2480</v>
      </c>
      <c r="G536" s="61" t="s">
        <v>2481</v>
      </c>
    </row>
    <row r="537" spans="1:8">
      <c r="A537" t="s">
        <v>2572</v>
      </c>
      <c r="B537" s="61" t="s">
        <v>2473</v>
      </c>
      <c r="C537" s="61" t="s">
        <v>2500</v>
      </c>
      <c r="D537" t="s">
        <v>484</v>
      </c>
      <c r="E537" s="61" t="s">
        <v>2500</v>
      </c>
      <c r="F537" t="s">
        <v>332</v>
      </c>
      <c r="G537" s="61" t="s">
        <v>2500</v>
      </c>
      <c r="H537" t="s">
        <v>302</v>
      </c>
    </row>
    <row r="538" spans="1:8">
      <c r="A538" t="s">
        <v>2574</v>
      </c>
      <c r="B538" s="61" t="s">
        <v>2469</v>
      </c>
      <c r="C538" s="61" t="s">
        <v>2474</v>
      </c>
      <c r="D538" t="s">
        <v>198</v>
      </c>
      <c r="E538" s="61" t="s">
        <v>2474</v>
      </c>
      <c r="F538" t="s">
        <v>148</v>
      </c>
      <c r="G538" s="61" t="s">
        <v>2500</v>
      </c>
      <c r="H538" t="s">
        <v>278</v>
      </c>
    </row>
    <row r="539" spans="1:8">
      <c r="A539" t="s">
        <v>2574</v>
      </c>
      <c r="B539" s="61" t="s">
        <v>2469</v>
      </c>
      <c r="C539" s="61" t="s">
        <v>2505</v>
      </c>
      <c r="D539" t="s">
        <v>554</v>
      </c>
      <c r="E539" s="61" t="s">
        <v>2505</v>
      </c>
      <c r="F539" s="279" t="s">
        <v>198</v>
      </c>
      <c r="G539" s="61"/>
    </row>
    <row r="540" spans="1:8">
      <c r="A540" t="s">
        <v>2574</v>
      </c>
      <c r="B540" s="61" t="s">
        <v>2470</v>
      </c>
      <c r="C540" s="61" t="s">
        <v>2500</v>
      </c>
      <c r="D540" t="s">
        <v>332</v>
      </c>
      <c r="E540" s="61" t="s">
        <v>2474</v>
      </c>
      <c r="F540" t="s">
        <v>575</v>
      </c>
      <c r="G540" s="61" t="s">
        <v>2474</v>
      </c>
      <c r="H540" t="s">
        <v>520</v>
      </c>
    </row>
    <row r="541" spans="1:8">
      <c r="A541" t="s">
        <v>2574</v>
      </c>
      <c r="B541" s="61" t="s">
        <v>2470</v>
      </c>
      <c r="C541" s="61" t="s">
        <v>2505</v>
      </c>
      <c r="D541" t="s">
        <v>241</v>
      </c>
      <c r="E541" s="61" t="s">
        <v>2505</v>
      </c>
      <c r="F541" t="s">
        <v>575</v>
      </c>
    </row>
    <row r="542" spans="1:8">
      <c r="A542" t="s">
        <v>2574</v>
      </c>
      <c r="B542" s="61" t="s">
        <v>2471</v>
      </c>
      <c r="C542" s="61" t="s">
        <v>2500</v>
      </c>
      <c r="D542" t="s">
        <v>332</v>
      </c>
      <c r="E542" s="61" t="s">
        <v>2474</v>
      </c>
      <c r="F542" t="s">
        <v>575</v>
      </c>
      <c r="G542" s="61" t="s">
        <v>2474</v>
      </c>
      <c r="H542" t="s">
        <v>520</v>
      </c>
    </row>
    <row r="543" spans="1:8">
      <c r="A543" t="s">
        <v>2574</v>
      </c>
      <c r="B543" s="61" t="s">
        <v>2471</v>
      </c>
      <c r="C543" s="61" t="s">
        <v>2500</v>
      </c>
      <c r="D543" t="s">
        <v>96</v>
      </c>
      <c r="E543" s="61" t="s">
        <v>2474</v>
      </c>
      <c r="F543" t="s">
        <v>332</v>
      </c>
      <c r="G543" s="61" t="s">
        <v>2500</v>
      </c>
      <c r="H543" t="s">
        <v>198</v>
      </c>
    </row>
    <row r="544" spans="1:8">
      <c r="A544" t="s">
        <v>2574</v>
      </c>
      <c r="B544" s="61" t="s">
        <v>2472</v>
      </c>
      <c r="C544" s="61" t="s">
        <v>2505</v>
      </c>
      <c r="D544" t="s">
        <v>16</v>
      </c>
      <c r="E544" s="61" t="s">
        <v>2474</v>
      </c>
      <c r="F544" t="s">
        <v>554</v>
      </c>
      <c r="G544" s="61"/>
    </row>
    <row r="545" spans="1:8">
      <c r="A545" t="s">
        <v>2574</v>
      </c>
      <c r="B545" s="61" t="s">
        <v>2473</v>
      </c>
      <c r="C545" s="61" t="s">
        <v>2500</v>
      </c>
      <c r="D545" t="s">
        <v>484</v>
      </c>
      <c r="E545" s="61" t="s">
        <v>2500</v>
      </c>
      <c r="F545" t="s">
        <v>332</v>
      </c>
      <c r="G545" s="61" t="s">
        <v>2500</v>
      </c>
      <c r="H545" t="s">
        <v>302</v>
      </c>
    </row>
    <row r="546" spans="1:8">
      <c r="A546" t="s">
        <v>2573</v>
      </c>
      <c r="B546" s="61" t="s">
        <v>2469</v>
      </c>
      <c r="C546" s="61" t="s">
        <v>2500</v>
      </c>
      <c r="D546" t="s">
        <v>96</v>
      </c>
      <c r="E546" s="61" t="s">
        <v>2474</v>
      </c>
      <c r="F546" t="s">
        <v>332</v>
      </c>
      <c r="G546" s="61" t="s">
        <v>2500</v>
      </c>
      <c r="H546" t="s">
        <v>198</v>
      </c>
    </row>
    <row r="547" spans="1:8">
      <c r="A547" t="s">
        <v>2573</v>
      </c>
      <c r="B547" s="61" t="s">
        <v>2469</v>
      </c>
      <c r="C547" s="61" t="s">
        <v>2500</v>
      </c>
      <c r="D547" t="s">
        <v>575</v>
      </c>
      <c r="E547" s="61" t="s">
        <v>2474</v>
      </c>
      <c r="F547" t="s">
        <v>647</v>
      </c>
      <c r="G547" s="61" t="s">
        <v>2500</v>
      </c>
      <c r="H547" t="s">
        <v>433</v>
      </c>
    </row>
    <row r="548" spans="1:8">
      <c r="A548" t="s">
        <v>2573</v>
      </c>
      <c r="B548" s="61" t="s">
        <v>2470</v>
      </c>
      <c r="C548" s="61" t="s">
        <v>2505</v>
      </c>
      <c r="D548" t="s">
        <v>241</v>
      </c>
      <c r="E548" s="61" t="s">
        <v>2505</v>
      </c>
      <c r="F548" t="s">
        <v>575</v>
      </c>
    </row>
    <row r="549" spans="1:8">
      <c r="A549" t="s">
        <v>2573</v>
      </c>
      <c r="B549" s="61" t="s">
        <v>2470</v>
      </c>
      <c r="C549" s="61" t="s">
        <v>2500</v>
      </c>
      <c r="D549" t="s">
        <v>61</v>
      </c>
      <c r="E549" s="61" t="s">
        <v>2500</v>
      </c>
      <c r="F549" t="s">
        <v>657</v>
      </c>
      <c r="G549" s="61" t="s">
        <v>2500</v>
      </c>
      <c r="H549" t="s">
        <v>370</v>
      </c>
    </row>
    <row r="550" spans="1:8">
      <c r="A550" t="s">
        <v>2573</v>
      </c>
      <c r="B550" s="61" t="s">
        <v>2471</v>
      </c>
      <c r="C550" s="61" t="s">
        <v>2505</v>
      </c>
      <c r="D550" t="s">
        <v>241</v>
      </c>
      <c r="E550" s="61" t="s">
        <v>2505</v>
      </c>
      <c r="F550" t="s">
        <v>575</v>
      </c>
    </row>
    <row r="551" spans="1:8">
      <c r="A551" t="s">
        <v>2573</v>
      </c>
      <c r="B551" s="61" t="s">
        <v>2471</v>
      </c>
      <c r="C551" s="61" t="s">
        <v>2500</v>
      </c>
      <c r="D551" t="s">
        <v>484</v>
      </c>
      <c r="E551" s="61" t="s">
        <v>2500</v>
      </c>
      <c r="F551" t="s">
        <v>332</v>
      </c>
      <c r="G551" s="61" t="s">
        <v>2500</v>
      </c>
      <c r="H551" t="s">
        <v>302</v>
      </c>
    </row>
    <row r="552" spans="1:8">
      <c r="A552" t="s">
        <v>2573</v>
      </c>
      <c r="B552" s="61" t="s">
        <v>2472</v>
      </c>
      <c r="C552" s="61" t="s">
        <v>2505</v>
      </c>
      <c r="D552" t="s">
        <v>554</v>
      </c>
      <c r="E552" s="61" t="s">
        <v>2505</v>
      </c>
      <c r="F552" s="279" t="s">
        <v>198</v>
      </c>
      <c r="G552" s="61"/>
    </row>
    <row r="553" spans="1:8">
      <c r="A553" t="s">
        <v>2573</v>
      </c>
      <c r="B553" s="61" t="s">
        <v>2473</v>
      </c>
      <c r="C553" s="61" t="s">
        <v>2500</v>
      </c>
      <c r="D553" t="s">
        <v>484</v>
      </c>
      <c r="E553" s="61" t="s">
        <v>2500</v>
      </c>
      <c r="F553" t="s">
        <v>332</v>
      </c>
      <c r="G553" s="61" t="s">
        <v>2500</v>
      </c>
      <c r="H553" t="s">
        <v>302</v>
      </c>
    </row>
    <row r="554" spans="1:8">
      <c r="A554" t="s">
        <v>2575</v>
      </c>
      <c r="B554" s="61" t="s">
        <v>2469</v>
      </c>
      <c r="C554" s="61" t="s">
        <v>2467</v>
      </c>
      <c r="D554" t="s">
        <v>433</v>
      </c>
      <c r="E554" s="61" t="s">
        <v>2467</v>
      </c>
      <c r="F554" t="s">
        <v>96</v>
      </c>
      <c r="G554" s="61" t="s">
        <v>2467</v>
      </c>
      <c r="H554" t="s">
        <v>419</v>
      </c>
    </row>
    <row r="555" spans="1:8">
      <c r="A555" t="s">
        <v>2575</v>
      </c>
      <c r="B555" s="61" t="s">
        <v>2469</v>
      </c>
      <c r="C555" s="61" t="s">
        <v>2505</v>
      </c>
      <c r="D555" t="s">
        <v>419</v>
      </c>
      <c r="E555" s="61" t="s">
        <v>2474</v>
      </c>
      <c r="F555" t="s">
        <v>241</v>
      </c>
    </row>
    <row r="556" spans="1:8">
      <c r="A556" t="s">
        <v>2575</v>
      </c>
      <c r="B556" s="61" t="s">
        <v>2470</v>
      </c>
      <c r="C556" s="61" t="s">
        <v>2467</v>
      </c>
      <c r="D556" t="s">
        <v>16</v>
      </c>
      <c r="E556" s="61" t="s">
        <v>2467</v>
      </c>
      <c r="F556" t="s">
        <v>520</v>
      </c>
      <c r="G556" s="61" t="s">
        <v>2467</v>
      </c>
      <c r="H556" t="s">
        <v>484</v>
      </c>
    </row>
    <row r="557" spans="1:8">
      <c r="A557" t="s">
        <v>2575</v>
      </c>
      <c r="B557" s="61" t="s">
        <v>2470</v>
      </c>
      <c r="C557" s="61" t="s">
        <v>2505</v>
      </c>
      <c r="D557" t="s">
        <v>419</v>
      </c>
      <c r="E557" s="61" t="s">
        <v>2474</v>
      </c>
      <c r="F557" t="s">
        <v>241</v>
      </c>
    </row>
    <row r="558" spans="1:8">
      <c r="A558" t="s">
        <v>2575</v>
      </c>
      <c r="B558" s="61" t="s">
        <v>2471</v>
      </c>
      <c r="C558" s="61" t="s">
        <v>2467</v>
      </c>
      <c r="D558" t="s">
        <v>520</v>
      </c>
      <c r="E558" s="61" t="s">
        <v>2467</v>
      </c>
      <c r="F558" t="s">
        <v>419</v>
      </c>
      <c r="G558" s="61" t="s">
        <v>2467</v>
      </c>
      <c r="H558" t="s">
        <v>148</v>
      </c>
    </row>
    <row r="559" spans="1:8">
      <c r="A559" t="s">
        <v>2575</v>
      </c>
      <c r="B559" s="61" t="s">
        <v>2471</v>
      </c>
      <c r="C559" s="61" t="s">
        <v>2505</v>
      </c>
      <c r="D559" t="s">
        <v>16</v>
      </c>
      <c r="E559" s="61" t="s">
        <v>2474</v>
      </c>
      <c r="F559" t="s">
        <v>554</v>
      </c>
      <c r="G559" s="61"/>
    </row>
    <row r="560" spans="1:8">
      <c r="A560" t="s">
        <v>2575</v>
      </c>
      <c r="B560" s="61" t="s">
        <v>2472</v>
      </c>
      <c r="C560" s="61" t="s">
        <v>2467</v>
      </c>
      <c r="D560" t="s">
        <v>520</v>
      </c>
      <c r="E560" s="61" t="s">
        <v>2467</v>
      </c>
      <c r="F560" t="s">
        <v>419</v>
      </c>
      <c r="G560" s="61" t="s">
        <v>2467</v>
      </c>
      <c r="H560" t="s">
        <v>148</v>
      </c>
    </row>
    <row r="561" spans="1:8">
      <c r="A561" t="s">
        <v>2575</v>
      </c>
      <c r="B561" s="61" t="s">
        <v>2473</v>
      </c>
      <c r="C561" s="61" t="s">
        <v>2500</v>
      </c>
      <c r="D561" t="s">
        <v>332</v>
      </c>
      <c r="E561" s="61" t="s">
        <v>2474</v>
      </c>
      <c r="F561" t="s">
        <v>575</v>
      </c>
      <c r="G561" s="61" t="s">
        <v>2474</v>
      </c>
      <c r="H561" t="s">
        <v>520</v>
      </c>
    </row>
    <row r="562" spans="1:8">
      <c r="A562" t="s">
        <v>2576</v>
      </c>
      <c r="B562" s="61" t="s">
        <v>2469</v>
      </c>
      <c r="C562" s="61" t="s">
        <v>2487</v>
      </c>
      <c r="D562" t="s">
        <v>462</v>
      </c>
    </row>
    <row r="563" spans="1:8">
      <c r="A563" t="s">
        <v>2576</v>
      </c>
      <c r="B563" s="61" t="s">
        <v>2469</v>
      </c>
      <c r="C563" s="61" t="s">
        <v>2487</v>
      </c>
      <c r="D563" t="s">
        <v>500</v>
      </c>
    </row>
    <row r="564" spans="1:8">
      <c r="A564" t="s">
        <v>2576</v>
      </c>
      <c r="B564" s="61" t="s">
        <v>2470</v>
      </c>
      <c r="C564" s="61" t="s">
        <v>9</v>
      </c>
      <c r="D564" t="s">
        <v>247</v>
      </c>
    </row>
    <row r="565" spans="1:8">
      <c r="A565" t="s">
        <v>2576</v>
      </c>
      <c r="B565" s="61" t="s">
        <v>2470</v>
      </c>
      <c r="C565" s="61" t="s">
        <v>2467</v>
      </c>
      <c r="D565" t="s">
        <v>247</v>
      </c>
      <c r="E565" s="61" t="s">
        <v>2467</v>
      </c>
      <c r="F565" t="s">
        <v>660</v>
      </c>
    </row>
    <row r="566" spans="1:8">
      <c r="A566" t="s">
        <v>2576</v>
      </c>
      <c r="B566" s="61" t="s">
        <v>2471</v>
      </c>
      <c r="C566" s="61" t="s">
        <v>9</v>
      </c>
      <c r="D566" t="s">
        <v>626</v>
      </c>
    </row>
    <row r="567" spans="1:8">
      <c r="A567" t="s">
        <v>2576</v>
      </c>
      <c r="B567" s="61" t="s">
        <v>2471</v>
      </c>
      <c r="C567" s="61" t="s">
        <v>2467</v>
      </c>
      <c r="D567" t="s">
        <v>247</v>
      </c>
      <c r="E567" s="61" t="s">
        <v>2467</v>
      </c>
      <c r="F567" t="s">
        <v>660</v>
      </c>
    </row>
    <row r="568" spans="1:8">
      <c r="A568" t="s">
        <v>2576</v>
      </c>
      <c r="B568" s="61" t="s">
        <v>2472</v>
      </c>
      <c r="C568" s="61" t="s">
        <v>9</v>
      </c>
      <c r="D568" t="s">
        <v>626</v>
      </c>
    </row>
    <row r="569" spans="1:8">
      <c r="A569" t="s">
        <v>2576</v>
      </c>
      <c r="B569" s="61" t="s">
        <v>2473</v>
      </c>
      <c r="C569" s="61" t="s">
        <v>2467</v>
      </c>
      <c r="D569" t="s">
        <v>314</v>
      </c>
      <c r="E569" s="61" t="s">
        <v>2467</v>
      </c>
      <c r="F569" t="s">
        <v>323</v>
      </c>
    </row>
    <row r="570" spans="1:8">
      <c r="A570" t="s">
        <v>2577</v>
      </c>
      <c r="B570" s="61" t="s">
        <v>2469</v>
      </c>
      <c r="C570" s="61" t="s">
        <v>9</v>
      </c>
      <c r="D570" t="s">
        <v>323</v>
      </c>
      <c r="E570" s="61" t="s">
        <v>9</v>
      </c>
      <c r="F570" t="s">
        <v>660</v>
      </c>
      <c r="G570" s="61" t="s">
        <v>9</v>
      </c>
      <c r="H570" t="s">
        <v>462</v>
      </c>
    </row>
    <row r="571" spans="1:8">
      <c r="A571" t="s">
        <v>2577</v>
      </c>
      <c r="B571" s="61" t="s">
        <v>2469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660</v>
      </c>
    </row>
    <row r="572" spans="1:8">
      <c r="A572" t="s">
        <v>2577</v>
      </c>
      <c r="B572" s="61" t="s">
        <v>2470</v>
      </c>
      <c r="C572" s="61" t="s">
        <v>9</v>
      </c>
      <c r="D572" t="s">
        <v>323</v>
      </c>
      <c r="E572" s="61" t="s">
        <v>9</v>
      </c>
      <c r="F572" t="s">
        <v>660</v>
      </c>
      <c r="G572" s="61" t="s">
        <v>9</v>
      </c>
      <c r="H572" t="s">
        <v>462</v>
      </c>
    </row>
    <row r="573" spans="1:8">
      <c r="A573" t="s">
        <v>2577</v>
      </c>
      <c r="B573" s="61" t="s">
        <v>2470</v>
      </c>
      <c r="C573" s="61" t="s">
        <v>2467</v>
      </c>
      <c r="D573" t="s">
        <v>247</v>
      </c>
      <c r="E573" s="61" t="s">
        <v>2467</v>
      </c>
      <c r="F573" t="s">
        <v>660</v>
      </c>
    </row>
    <row r="574" spans="1:8">
      <c r="A574" t="s">
        <v>2577</v>
      </c>
      <c r="B574" s="61" t="s">
        <v>2471</v>
      </c>
      <c r="C574" s="61" t="s">
        <v>9</v>
      </c>
      <c r="D574" t="s">
        <v>247</v>
      </c>
    </row>
    <row r="575" spans="1:8">
      <c r="A575" t="s">
        <v>2577</v>
      </c>
      <c r="B575" s="61" t="s">
        <v>2471</v>
      </c>
      <c r="C575" s="61" t="s">
        <v>2467</v>
      </c>
      <c r="D575" t="s">
        <v>314</v>
      </c>
      <c r="E575" s="61" t="s">
        <v>2467</v>
      </c>
      <c r="F575" t="s">
        <v>323</v>
      </c>
    </row>
    <row r="576" spans="1:8">
      <c r="A576" t="s">
        <v>2577</v>
      </c>
      <c r="B576" s="61" t="s">
        <v>2472</v>
      </c>
      <c r="C576" s="61" t="s">
        <v>9</v>
      </c>
      <c r="D576" t="s">
        <v>626</v>
      </c>
    </row>
    <row r="577" spans="1:8">
      <c r="A577" t="s">
        <v>2577</v>
      </c>
      <c r="B577" s="61" t="s">
        <v>2473</v>
      </c>
      <c r="C577" s="61" t="s">
        <v>2496</v>
      </c>
      <c r="D577" t="s">
        <v>291</v>
      </c>
    </row>
    <row r="578" spans="1:8">
      <c r="A578" t="s">
        <v>2578</v>
      </c>
      <c r="B578" s="61" t="s">
        <v>2469</v>
      </c>
      <c r="C578" s="61" t="s">
        <v>2467</v>
      </c>
      <c r="D578" t="s">
        <v>314</v>
      </c>
      <c r="E578" s="61" t="s">
        <v>2467</v>
      </c>
      <c r="F578" t="s">
        <v>323</v>
      </c>
    </row>
    <row r="579" spans="1:8">
      <c r="A579" t="s">
        <v>2578</v>
      </c>
      <c r="B579" s="61" t="s">
        <v>2469</v>
      </c>
      <c r="C579" s="61" t="s">
        <v>2496</v>
      </c>
      <c r="D579" t="s">
        <v>291</v>
      </c>
    </row>
    <row r="580" spans="1:8">
      <c r="A580" t="s">
        <v>2578</v>
      </c>
      <c r="B580" s="61" t="s">
        <v>2470</v>
      </c>
      <c r="C580" s="61" t="s">
        <v>2467</v>
      </c>
      <c r="D580" t="s">
        <v>247</v>
      </c>
      <c r="E580" s="61" t="s">
        <v>2467</v>
      </c>
      <c r="F580" t="s">
        <v>660</v>
      </c>
    </row>
    <row r="581" spans="1:8">
      <c r="A581" t="s">
        <v>2578</v>
      </c>
      <c r="B581" s="61" t="s">
        <v>2470</v>
      </c>
      <c r="C581" s="61" t="s">
        <v>2496</v>
      </c>
      <c r="D581" t="s">
        <v>23</v>
      </c>
    </row>
    <row r="582" spans="1:8">
      <c r="A582" t="s">
        <v>2578</v>
      </c>
      <c r="B582" s="61" t="s">
        <v>2471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660</v>
      </c>
    </row>
    <row r="583" spans="1:8">
      <c r="A583" t="s">
        <v>2578</v>
      </c>
      <c r="B583" s="61" t="s">
        <v>2471</v>
      </c>
      <c r="C583" s="61" t="s">
        <v>2496</v>
      </c>
      <c r="D583" t="s">
        <v>23</v>
      </c>
    </row>
    <row r="584" spans="1:8">
      <c r="A584" t="s">
        <v>2578</v>
      </c>
      <c r="B584" s="61" t="s">
        <v>2472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660</v>
      </c>
    </row>
    <row r="585" spans="1:8">
      <c r="A585" t="s">
        <v>2578</v>
      </c>
      <c r="B585" s="61" t="s">
        <v>2473</v>
      </c>
      <c r="C585" s="61" t="s">
        <v>2467</v>
      </c>
      <c r="D585" t="s">
        <v>500</v>
      </c>
      <c r="E585" s="61" t="s">
        <v>2467</v>
      </c>
      <c r="F585" t="s">
        <v>626</v>
      </c>
      <c r="G585" s="61" t="s">
        <v>2467</v>
      </c>
      <c r="H585" t="s">
        <v>601</v>
      </c>
    </row>
    <row r="586" spans="1:8">
      <c r="A586" t="s">
        <v>2579</v>
      </c>
      <c r="B586" s="61" t="s">
        <v>2469</v>
      </c>
      <c r="C586" s="61" t="s">
        <v>2496</v>
      </c>
      <c r="D586" t="s">
        <v>291</v>
      </c>
    </row>
    <row r="587" spans="1:8">
      <c r="A587" t="s">
        <v>2579</v>
      </c>
      <c r="B587" s="61" t="s">
        <v>2469</v>
      </c>
      <c r="C587" s="61" t="s">
        <v>2496</v>
      </c>
      <c r="D587" t="s">
        <v>23</v>
      </c>
    </row>
    <row r="588" spans="1:8">
      <c r="A588" t="s">
        <v>2579</v>
      </c>
      <c r="B588" s="61" t="s">
        <v>2470</v>
      </c>
      <c r="C588" s="61" t="s">
        <v>2467</v>
      </c>
      <c r="D588" t="s">
        <v>314</v>
      </c>
      <c r="E588" s="61" t="s">
        <v>2467</v>
      </c>
      <c r="F588" t="s">
        <v>323</v>
      </c>
    </row>
    <row r="589" spans="1:8">
      <c r="A589" t="s">
        <v>2579</v>
      </c>
      <c r="B589" s="61" t="s">
        <v>2470</v>
      </c>
      <c r="C589" s="61" t="s">
        <v>2467</v>
      </c>
      <c r="D589" t="s">
        <v>500</v>
      </c>
      <c r="E589" s="61" t="s">
        <v>2467</v>
      </c>
      <c r="F589" t="s">
        <v>626</v>
      </c>
      <c r="G589" s="61" t="s">
        <v>2467</v>
      </c>
      <c r="H589" t="s">
        <v>601</v>
      </c>
    </row>
    <row r="590" spans="1:8">
      <c r="A590" t="s">
        <v>2579</v>
      </c>
      <c r="B590" s="61" t="s">
        <v>2471</v>
      </c>
      <c r="C590" s="61" t="s">
        <v>2467</v>
      </c>
      <c r="D590" t="s">
        <v>247</v>
      </c>
      <c r="E590" s="61" t="s">
        <v>2467</v>
      </c>
      <c r="F590" t="s">
        <v>660</v>
      </c>
    </row>
    <row r="591" spans="1:8">
      <c r="A591" t="s">
        <v>2579</v>
      </c>
      <c r="B591" s="61" t="s">
        <v>2471</v>
      </c>
      <c r="C591" s="61" t="s">
        <v>2467</v>
      </c>
      <c r="D591" t="s">
        <v>500</v>
      </c>
      <c r="E591" s="61" t="s">
        <v>2467</v>
      </c>
      <c r="F591" t="s">
        <v>626</v>
      </c>
      <c r="G591" s="61" t="s">
        <v>2467</v>
      </c>
      <c r="H591" t="s">
        <v>601</v>
      </c>
    </row>
    <row r="592" spans="1:8">
      <c r="A592" t="s">
        <v>2579</v>
      </c>
      <c r="B592" s="61" t="s">
        <v>2472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660</v>
      </c>
    </row>
    <row r="593" spans="1:8">
      <c r="A593" t="s">
        <v>2579</v>
      </c>
      <c r="B593" s="61" t="s">
        <v>2473</v>
      </c>
      <c r="C593" s="61" t="s">
        <v>2474</v>
      </c>
      <c r="D593" t="s">
        <v>323</v>
      </c>
      <c r="E593" s="61" t="s">
        <v>2505</v>
      </c>
      <c r="F593" t="s">
        <v>462</v>
      </c>
    </row>
    <row r="594" spans="1:8">
      <c r="A594" t="s">
        <v>2580</v>
      </c>
      <c r="B594" s="61" t="s">
        <v>2469</v>
      </c>
      <c r="C594" s="61" t="s">
        <v>2467</v>
      </c>
      <c r="D594" t="s">
        <v>500</v>
      </c>
      <c r="E594" s="61" t="s">
        <v>2467</v>
      </c>
      <c r="F594" t="s">
        <v>626</v>
      </c>
      <c r="G594" s="61" t="s">
        <v>2467</v>
      </c>
      <c r="H594" t="s">
        <v>601</v>
      </c>
    </row>
    <row r="595" spans="1:8">
      <c r="A595" t="s">
        <v>2580</v>
      </c>
      <c r="B595" s="61" t="s">
        <v>2469</v>
      </c>
      <c r="C595" s="61" t="s">
        <v>2467</v>
      </c>
      <c r="D595" t="s">
        <v>291</v>
      </c>
      <c r="E595" s="61" t="s">
        <v>2467</v>
      </c>
      <c r="F595" t="s">
        <v>23</v>
      </c>
      <c r="G595" s="61" t="s">
        <v>2467</v>
      </c>
      <c r="H595" t="s">
        <v>626</v>
      </c>
    </row>
    <row r="596" spans="1:8">
      <c r="A596" t="s">
        <v>2580</v>
      </c>
      <c r="B596" s="61" t="s">
        <v>2470</v>
      </c>
      <c r="C596" s="61" t="s">
        <v>2496</v>
      </c>
      <c r="D596" t="s">
        <v>23</v>
      </c>
    </row>
    <row r="597" spans="1:8">
      <c r="A597" t="s">
        <v>2580</v>
      </c>
      <c r="B597" s="61" t="s">
        <v>2470</v>
      </c>
      <c r="C597" s="61" t="s">
        <v>2474</v>
      </c>
      <c r="D597" t="s">
        <v>323</v>
      </c>
      <c r="E597" s="61" t="s">
        <v>2505</v>
      </c>
      <c r="F597" t="s">
        <v>462</v>
      </c>
    </row>
    <row r="598" spans="1:8">
      <c r="A598" t="s">
        <v>2580</v>
      </c>
      <c r="B598" s="61" t="s">
        <v>2471</v>
      </c>
      <c r="C598" s="61" t="s">
        <v>2496</v>
      </c>
      <c r="D598" t="s">
        <v>291</v>
      </c>
    </row>
    <row r="599" spans="1:8">
      <c r="A599" t="s">
        <v>2580</v>
      </c>
      <c r="B599" s="61" t="s">
        <v>2471</v>
      </c>
      <c r="C599" s="61" t="s">
        <v>2474</v>
      </c>
      <c r="D599" t="s">
        <v>323</v>
      </c>
      <c r="E599" s="61" t="s">
        <v>2505</v>
      </c>
      <c r="F599" t="s">
        <v>462</v>
      </c>
    </row>
    <row r="600" spans="1:8">
      <c r="A600" t="s">
        <v>2580</v>
      </c>
      <c r="B600" s="61" t="s">
        <v>2472</v>
      </c>
      <c r="C600" s="61" t="s">
        <v>2467</v>
      </c>
      <c r="D600" t="s">
        <v>314</v>
      </c>
      <c r="E600" s="61" t="s">
        <v>2467</v>
      </c>
      <c r="F600" t="s">
        <v>323</v>
      </c>
    </row>
    <row r="601" spans="1:8">
      <c r="A601" t="s">
        <v>2580</v>
      </c>
      <c r="B601" s="61" t="s">
        <v>2473</v>
      </c>
      <c r="C601" s="61" t="s">
        <v>2474</v>
      </c>
      <c r="D601" t="s">
        <v>408</v>
      </c>
      <c r="E601" s="61" t="s">
        <v>2505</v>
      </c>
      <c r="F601" t="s">
        <v>39</v>
      </c>
    </row>
    <row r="602" spans="1:8">
      <c r="A602" t="s">
        <v>2581</v>
      </c>
      <c r="B602" s="61" t="s">
        <v>2469</v>
      </c>
      <c r="C602" s="61" t="s">
        <v>2467</v>
      </c>
      <c r="D602" t="s">
        <v>291</v>
      </c>
      <c r="E602" s="61" t="s">
        <v>2467</v>
      </c>
      <c r="F602" t="s">
        <v>23</v>
      </c>
      <c r="G602" s="61" t="s">
        <v>2467</v>
      </c>
      <c r="H602" t="s">
        <v>626</v>
      </c>
    </row>
    <row r="603" spans="1:8">
      <c r="A603" t="s">
        <v>2581</v>
      </c>
      <c r="B603" s="61" t="s">
        <v>2469</v>
      </c>
      <c r="C603" s="61" t="s">
        <v>2474</v>
      </c>
      <c r="D603" t="s">
        <v>323</v>
      </c>
      <c r="E603" s="61" t="s">
        <v>2505</v>
      </c>
      <c r="F603" t="s">
        <v>462</v>
      </c>
    </row>
    <row r="604" spans="1:8">
      <c r="A604" t="s">
        <v>2581</v>
      </c>
      <c r="B604" s="61" t="s">
        <v>2470</v>
      </c>
      <c r="C604" s="61" t="s">
        <v>2467</v>
      </c>
      <c r="D604" t="s">
        <v>500</v>
      </c>
      <c r="E604" s="61" t="s">
        <v>2467</v>
      </c>
      <c r="F604" t="s">
        <v>626</v>
      </c>
      <c r="G604" s="61" t="s">
        <v>2467</v>
      </c>
      <c r="H604" t="s">
        <v>601</v>
      </c>
    </row>
    <row r="605" spans="1:8">
      <c r="A605" t="s">
        <v>2581</v>
      </c>
      <c r="B605" s="61" t="s">
        <v>2470</v>
      </c>
      <c r="C605" s="61" t="s">
        <v>2474</v>
      </c>
      <c r="D605" t="s">
        <v>408</v>
      </c>
      <c r="E605" s="61" t="s">
        <v>2505</v>
      </c>
      <c r="F605" t="s">
        <v>39</v>
      </c>
    </row>
    <row r="606" spans="1:8">
      <c r="A606" t="s">
        <v>2581</v>
      </c>
      <c r="B606" s="61" t="s">
        <v>2471</v>
      </c>
      <c r="C606" s="61" t="s">
        <v>2496</v>
      </c>
      <c r="D606" t="s">
        <v>23</v>
      </c>
    </row>
    <row r="607" spans="1:8">
      <c r="A607" t="s">
        <v>2581</v>
      </c>
      <c r="B607" s="61" t="s">
        <v>2471</v>
      </c>
      <c r="C607" s="61" t="s">
        <v>2474</v>
      </c>
      <c r="D607" t="s">
        <v>626</v>
      </c>
      <c r="E607" s="61" t="s">
        <v>2474</v>
      </c>
      <c r="F607" t="s">
        <v>323</v>
      </c>
      <c r="G607" s="61" t="s">
        <v>2500</v>
      </c>
      <c r="H607" t="s">
        <v>247</v>
      </c>
    </row>
    <row r="608" spans="1:8">
      <c r="A608" t="s">
        <v>2581</v>
      </c>
      <c r="B608" s="61" t="s">
        <v>2472</v>
      </c>
      <c r="C608" s="61" t="s">
        <v>2496</v>
      </c>
      <c r="D608" t="s">
        <v>291</v>
      </c>
    </row>
    <row r="609" spans="1:8">
      <c r="A609" t="s">
        <v>2581</v>
      </c>
      <c r="B609" s="61" t="s">
        <v>2473</v>
      </c>
      <c r="C609" s="61" t="s">
        <v>2474</v>
      </c>
      <c r="D609" t="s">
        <v>626</v>
      </c>
      <c r="E609" s="61" t="s">
        <v>2474</v>
      </c>
      <c r="F609" t="s">
        <v>323</v>
      </c>
      <c r="G609" s="61" t="s">
        <v>2500</v>
      </c>
      <c r="H609" t="s">
        <v>247</v>
      </c>
    </row>
    <row r="610" spans="1:8">
      <c r="A610" t="s">
        <v>2582</v>
      </c>
      <c r="B610" s="61" t="s">
        <v>2469</v>
      </c>
      <c r="C610" s="61" t="s">
        <v>2467</v>
      </c>
      <c r="D610" t="s">
        <v>291</v>
      </c>
      <c r="E610" s="61" t="s">
        <v>2467</v>
      </c>
      <c r="F610" t="s">
        <v>23</v>
      </c>
      <c r="G610" s="61" t="s">
        <v>2467</v>
      </c>
      <c r="H610" t="s">
        <v>626</v>
      </c>
    </row>
    <row r="611" spans="1:8">
      <c r="A611" t="s">
        <v>2582</v>
      </c>
      <c r="B611" s="61" t="s">
        <v>2469</v>
      </c>
      <c r="C611" s="61" t="s">
        <v>2474</v>
      </c>
      <c r="D611" t="s">
        <v>323</v>
      </c>
      <c r="E611" s="61" t="s">
        <v>2505</v>
      </c>
      <c r="F611" t="s">
        <v>462</v>
      </c>
    </row>
    <row r="612" spans="1:8">
      <c r="A612" t="s">
        <v>2582</v>
      </c>
      <c r="B612" s="61" t="s">
        <v>2470</v>
      </c>
      <c r="C612" s="61" t="s">
        <v>2467</v>
      </c>
      <c r="D612" t="s">
        <v>500</v>
      </c>
      <c r="E612" s="61" t="s">
        <v>2467</v>
      </c>
      <c r="F612" t="s">
        <v>626</v>
      </c>
      <c r="G612" s="61" t="s">
        <v>2467</v>
      </c>
      <c r="H612" t="s">
        <v>601</v>
      </c>
    </row>
    <row r="613" spans="1:8">
      <c r="A613" t="s">
        <v>2582</v>
      </c>
      <c r="B613" s="61" t="s">
        <v>2470</v>
      </c>
      <c r="C613" s="61" t="s">
        <v>2474</v>
      </c>
      <c r="D613" t="s">
        <v>408</v>
      </c>
      <c r="E613" s="61" t="s">
        <v>2505</v>
      </c>
      <c r="F613" t="s">
        <v>39</v>
      </c>
    </row>
    <row r="614" spans="1:8">
      <c r="A614" t="s">
        <v>2582</v>
      </c>
      <c r="B614" s="61" t="s">
        <v>2471</v>
      </c>
      <c r="C614" s="61" t="s">
        <v>2467</v>
      </c>
      <c r="D614" t="s">
        <v>500</v>
      </c>
      <c r="E614" s="61" t="s">
        <v>2467</v>
      </c>
      <c r="F614" t="s">
        <v>626</v>
      </c>
      <c r="G614" s="61" t="s">
        <v>2467</v>
      </c>
      <c r="H614" t="s">
        <v>601</v>
      </c>
    </row>
    <row r="615" spans="1:8">
      <c r="A615" t="s">
        <v>2582</v>
      </c>
      <c r="B615" s="61" t="s">
        <v>2471</v>
      </c>
      <c r="C615" s="61" t="s">
        <v>2474</v>
      </c>
      <c r="D615" t="s">
        <v>626</v>
      </c>
      <c r="E615" s="61" t="s">
        <v>2474</v>
      </c>
      <c r="F615" t="s">
        <v>323</v>
      </c>
      <c r="G615" s="61" t="s">
        <v>2500</v>
      </c>
      <c r="H615" t="s">
        <v>247</v>
      </c>
    </row>
    <row r="616" spans="1:8">
      <c r="A616" t="s">
        <v>2582</v>
      </c>
      <c r="B616" s="61" t="s">
        <v>2472</v>
      </c>
      <c r="C616" s="61" t="s">
        <v>2496</v>
      </c>
      <c r="D616" t="s">
        <v>23</v>
      </c>
    </row>
    <row r="617" spans="1:8">
      <c r="A617" t="s">
        <v>2582</v>
      </c>
      <c r="B617" s="61" t="s">
        <v>2473</v>
      </c>
      <c r="C617" s="61" t="s">
        <v>2500</v>
      </c>
      <c r="D617" t="s">
        <v>202</v>
      </c>
      <c r="E617" s="61" t="s">
        <v>2474</v>
      </c>
      <c r="F617" t="s">
        <v>462</v>
      </c>
      <c r="G617" s="61" t="s">
        <v>2474</v>
      </c>
      <c r="H617" t="s">
        <v>39</v>
      </c>
    </row>
    <row r="618" spans="1:8">
      <c r="A618" t="s">
        <v>2583</v>
      </c>
      <c r="B618" s="61" t="s">
        <v>2469</v>
      </c>
      <c r="C618" s="61" t="s">
        <v>2474</v>
      </c>
      <c r="D618" t="s">
        <v>408</v>
      </c>
      <c r="E618" s="61" t="s">
        <v>2505</v>
      </c>
      <c r="F618" t="s">
        <v>39</v>
      </c>
    </row>
    <row r="619" spans="1:8">
      <c r="A619" t="s">
        <v>2583</v>
      </c>
      <c r="B619" s="61" t="s">
        <v>2469</v>
      </c>
      <c r="C619" s="61" t="s">
        <v>2474</v>
      </c>
      <c r="D619" t="s">
        <v>626</v>
      </c>
      <c r="E619" s="61" t="s">
        <v>2474</v>
      </c>
      <c r="F619" t="s">
        <v>323</v>
      </c>
      <c r="G619" s="61" t="s">
        <v>2500</v>
      </c>
      <c r="H619" t="s">
        <v>247</v>
      </c>
    </row>
    <row r="620" spans="1:8">
      <c r="A620" t="s">
        <v>2583</v>
      </c>
      <c r="B620" s="61" t="s">
        <v>2470</v>
      </c>
      <c r="C620" s="61" t="s">
        <v>2474</v>
      </c>
      <c r="D620" t="s">
        <v>408</v>
      </c>
      <c r="E620" s="61" t="s">
        <v>2505</v>
      </c>
      <c r="F620" t="s">
        <v>39</v>
      </c>
    </row>
    <row r="621" spans="1:8">
      <c r="A621" t="s">
        <v>2583</v>
      </c>
      <c r="B621" s="61" t="s">
        <v>2470</v>
      </c>
      <c r="C621" s="61" t="s">
        <v>2500</v>
      </c>
      <c r="D621" t="s">
        <v>202</v>
      </c>
      <c r="E621" s="61" t="s">
        <v>2474</v>
      </c>
      <c r="F621" t="s">
        <v>462</v>
      </c>
      <c r="G621" s="61" t="s">
        <v>2474</v>
      </c>
      <c r="H621" t="s">
        <v>39</v>
      </c>
    </row>
    <row r="622" spans="1:8">
      <c r="A622" t="s">
        <v>2583</v>
      </c>
      <c r="B622" s="61" t="s">
        <v>2471</v>
      </c>
      <c r="C622" s="61" t="s">
        <v>2474</v>
      </c>
      <c r="D622" t="s">
        <v>323</v>
      </c>
      <c r="E622" s="61" t="s">
        <v>2505</v>
      </c>
      <c r="F622" t="s">
        <v>462</v>
      </c>
    </row>
    <row r="623" spans="1:8">
      <c r="A623" t="s">
        <v>2583</v>
      </c>
      <c r="B623" s="61" t="s">
        <v>2471</v>
      </c>
      <c r="C623" s="61" t="s">
        <v>2500</v>
      </c>
      <c r="D623" t="s">
        <v>202</v>
      </c>
      <c r="E623" s="61" t="s">
        <v>2474</v>
      </c>
      <c r="F623" t="s">
        <v>462</v>
      </c>
      <c r="G623" s="61" t="s">
        <v>2474</v>
      </c>
      <c r="H623" t="s">
        <v>39</v>
      </c>
    </row>
    <row r="624" spans="1:8">
      <c r="A624" t="s">
        <v>2583</v>
      </c>
      <c r="B624" s="61" t="s">
        <v>2472</v>
      </c>
      <c r="C624" s="61" t="s">
        <v>2467</v>
      </c>
      <c r="D624" t="s">
        <v>291</v>
      </c>
      <c r="E624" s="61" t="s">
        <v>2467</v>
      </c>
      <c r="F624" t="s">
        <v>23</v>
      </c>
      <c r="G624" s="61" t="s">
        <v>2467</v>
      </c>
      <c r="H624" t="s">
        <v>626</v>
      </c>
    </row>
    <row r="625" spans="1:8">
      <c r="A625" t="s">
        <v>2583</v>
      </c>
      <c r="B625" s="61" t="s">
        <v>2473</v>
      </c>
      <c r="C625" s="61" t="s">
        <v>2500</v>
      </c>
      <c r="D625" t="s">
        <v>202</v>
      </c>
      <c r="E625" s="61" t="s">
        <v>2474</v>
      </c>
      <c r="F625" t="s">
        <v>462</v>
      </c>
      <c r="G625" s="61" t="s">
        <v>2474</v>
      </c>
      <c r="H625" t="s">
        <v>39</v>
      </c>
    </row>
    <row r="626" spans="1:8">
      <c r="A626" t="s">
        <v>2584</v>
      </c>
      <c r="B626" s="61" t="s">
        <v>2469</v>
      </c>
      <c r="C626" s="61" t="s">
        <v>2474</v>
      </c>
      <c r="D626" t="s">
        <v>626</v>
      </c>
      <c r="E626" s="61" t="s">
        <v>2474</v>
      </c>
      <c r="F626" t="s">
        <v>323</v>
      </c>
      <c r="G626" s="61" t="s">
        <v>2500</v>
      </c>
      <c r="H626" t="s">
        <v>247</v>
      </c>
    </row>
    <row r="627" spans="1:8">
      <c r="A627" t="s">
        <v>2584</v>
      </c>
      <c r="B627" s="61" t="s">
        <v>2469</v>
      </c>
      <c r="C627" s="61" t="s">
        <v>2500</v>
      </c>
      <c r="D627" t="s">
        <v>202</v>
      </c>
      <c r="E627" s="61" t="s">
        <v>2474</v>
      </c>
      <c r="F627" t="s">
        <v>462</v>
      </c>
      <c r="G627" s="61" t="s">
        <v>2474</v>
      </c>
      <c r="H627" t="s">
        <v>39</v>
      </c>
    </row>
    <row r="628" spans="1:8">
      <c r="A628" t="s">
        <v>2584</v>
      </c>
      <c r="B628" s="61" t="s">
        <v>2470</v>
      </c>
      <c r="C628" s="61" t="s">
        <v>2474</v>
      </c>
      <c r="D628" t="s">
        <v>408</v>
      </c>
      <c r="E628" s="61" t="s">
        <v>2505</v>
      </c>
      <c r="F628" t="s">
        <v>39</v>
      </c>
    </row>
    <row r="629" spans="1:8">
      <c r="A629" t="s">
        <v>2584</v>
      </c>
      <c r="B629" s="61" t="s">
        <v>2470</v>
      </c>
      <c r="C629" s="61" t="s">
        <v>2505</v>
      </c>
      <c r="D629" t="s">
        <v>235</v>
      </c>
      <c r="E629" s="61" t="s">
        <v>2505</v>
      </c>
      <c r="F629" t="s">
        <v>133</v>
      </c>
    </row>
    <row r="630" spans="1:8">
      <c r="A630" t="s">
        <v>2584</v>
      </c>
      <c r="B630" s="61" t="s">
        <v>2471</v>
      </c>
      <c r="C630" s="61" t="s">
        <v>2474</v>
      </c>
      <c r="D630" t="s">
        <v>408</v>
      </c>
      <c r="E630" s="61" t="s">
        <v>2505</v>
      </c>
      <c r="F630" t="s">
        <v>39</v>
      </c>
    </row>
    <row r="631" spans="1:8">
      <c r="A631" t="s">
        <v>2584</v>
      </c>
      <c r="B631" s="61" t="s">
        <v>2471</v>
      </c>
      <c r="C631" s="61" t="s">
        <v>2500</v>
      </c>
      <c r="D631" t="s">
        <v>133</v>
      </c>
      <c r="E631" s="61" t="s">
        <v>2500</v>
      </c>
      <c r="F631" t="s">
        <v>247</v>
      </c>
      <c r="G631" s="61" t="s">
        <v>2474</v>
      </c>
      <c r="H631" t="s">
        <v>660</v>
      </c>
    </row>
    <row r="632" spans="1:8">
      <c r="A632" t="s">
        <v>2584</v>
      </c>
      <c r="B632" s="61" t="s">
        <v>2472</v>
      </c>
      <c r="C632" s="61" t="s">
        <v>2474</v>
      </c>
      <c r="D632" t="s">
        <v>323</v>
      </c>
      <c r="E632" s="61" t="s">
        <v>2505</v>
      </c>
      <c r="F632" t="s">
        <v>462</v>
      </c>
    </row>
    <row r="633" spans="1:8">
      <c r="A633" t="s">
        <v>2584</v>
      </c>
      <c r="B633" s="61" t="s">
        <v>2473</v>
      </c>
      <c r="C633" s="61" t="s">
        <v>2500</v>
      </c>
      <c r="D633" t="s">
        <v>314</v>
      </c>
      <c r="E633" s="61" t="s">
        <v>2500</v>
      </c>
      <c r="F633" t="s">
        <v>670</v>
      </c>
      <c r="G633" s="61" t="s">
        <v>2500</v>
      </c>
      <c r="H633" t="s">
        <v>323</v>
      </c>
    </row>
    <row r="634" spans="1:8">
      <c r="A634" t="s">
        <v>2585</v>
      </c>
      <c r="B634" s="61" t="s">
        <v>2469</v>
      </c>
      <c r="C634" s="61" t="s">
        <v>2505</v>
      </c>
      <c r="D634" t="s">
        <v>235</v>
      </c>
      <c r="E634" s="61" t="s">
        <v>2505</v>
      </c>
      <c r="F634" t="s">
        <v>133</v>
      </c>
    </row>
    <row r="635" spans="1:8">
      <c r="A635" t="s">
        <v>2585</v>
      </c>
      <c r="B635" s="61" t="s">
        <v>2469</v>
      </c>
      <c r="C635" s="61" t="s">
        <v>2505</v>
      </c>
      <c r="D635" t="s">
        <v>601</v>
      </c>
      <c r="E635" s="61" t="s">
        <v>2505</v>
      </c>
      <c r="F635" t="s">
        <v>218</v>
      </c>
    </row>
    <row r="636" spans="1:8">
      <c r="A636" t="s">
        <v>2585</v>
      </c>
      <c r="B636" s="61" t="s">
        <v>2470</v>
      </c>
      <c r="C636" s="61" t="s">
        <v>2505</v>
      </c>
      <c r="D636" t="s">
        <v>235</v>
      </c>
      <c r="E636" s="61" t="s">
        <v>2505</v>
      </c>
      <c r="F636" t="s">
        <v>133</v>
      </c>
    </row>
    <row r="637" spans="1:8">
      <c r="A637" t="s">
        <v>2585</v>
      </c>
      <c r="B637" s="61" t="s">
        <v>2470</v>
      </c>
      <c r="C637" s="61" t="s">
        <v>2505</v>
      </c>
      <c r="D637" t="s">
        <v>601</v>
      </c>
      <c r="E637" s="61" t="s">
        <v>2505</v>
      </c>
      <c r="F637" t="s">
        <v>218</v>
      </c>
    </row>
    <row r="638" spans="1:8">
      <c r="A638" t="s">
        <v>2585</v>
      </c>
      <c r="B638" s="61" t="s">
        <v>2471</v>
      </c>
      <c r="C638" s="61" t="s">
        <v>2500</v>
      </c>
      <c r="D638" t="s">
        <v>202</v>
      </c>
      <c r="E638" s="61" t="s">
        <v>2474</v>
      </c>
      <c r="F638" t="s">
        <v>462</v>
      </c>
      <c r="G638" s="61" t="s">
        <v>2474</v>
      </c>
      <c r="H638" t="s">
        <v>39</v>
      </c>
    </row>
    <row r="639" spans="1:8">
      <c r="A639" t="s">
        <v>2585</v>
      </c>
      <c r="B639" s="61" t="s">
        <v>2471</v>
      </c>
      <c r="C639" s="61" t="s">
        <v>2500</v>
      </c>
      <c r="D639" t="s">
        <v>133</v>
      </c>
      <c r="E639" s="61" t="s">
        <v>2500</v>
      </c>
      <c r="F639" t="s">
        <v>247</v>
      </c>
      <c r="G639" s="61" t="s">
        <v>2474</v>
      </c>
      <c r="H639" t="s">
        <v>660</v>
      </c>
    </row>
    <row r="640" spans="1:8">
      <c r="A640" t="s">
        <v>2585</v>
      </c>
      <c r="B640" s="61" t="s">
        <v>2472</v>
      </c>
      <c r="C640" s="61" t="s">
        <v>2500</v>
      </c>
      <c r="D640" t="s">
        <v>202</v>
      </c>
      <c r="E640" s="61" t="s">
        <v>2474</v>
      </c>
      <c r="F640" t="s">
        <v>462</v>
      </c>
      <c r="G640" s="61" t="s">
        <v>2474</v>
      </c>
      <c r="H640" t="s">
        <v>39</v>
      </c>
    </row>
    <row r="641" spans="1:8">
      <c r="A641" t="s">
        <v>2585</v>
      </c>
      <c r="B641" s="61" t="s">
        <v>2473</v>
      </c>
      <c r="C641" s="61" t="s">
        <v>2500</v>
      </c>
      <c r="D641" t="s">
        <v>314</v>
      </c>
      <c r="E641" s="61" t="s">
        <v>2500</v>
      </c>
      <c r="F641" t="s">
        <v>670</v>
      </c>
      <c r="G641" s="61" t="s">
        <v>2500</v>
      </c>
      <c r="H641" t="s">
        <v>323</v>
      </c>
    </row>
    <row r="642" spans="1:8">
      <c r="A642" t="s">
        <v>2586</v>
      </c>
      <c r="B642" s="61" t="s">
        <v>2469</v>
      </c>
      <c r="C642" s="61" t="s">
        <v>2500</v>
      </c>
      <c r="D642" t="s">
        <v>133</v>
      </c>
      <c r="E642" s="61" t="s">
        <v>2500</v>
      </c>
      <c r="F642" t="s">
        <v>247</v>
      </c>
      <c r="G642" s="61" t="s">
        <v>2474</v>
      </c>
      <c r="H642" t="s">
        <v>660</v>
      </c>
    </row>
    <row r="643" spans="1:8">
      <c r="A643" t="s">
        <v>2586</v>
      </c>
      <c r="B643" s="61" t="s">
        <v>2469</v>
      </c>
      <c r="C643" s="61" t="s">
        <v>2500</v>
      </c>
      <c r="D643" t="s">
        <v>39</v>
      </c>
      <c r="E643" s="61" t="s">
        <v>2474</v>
      </c>
      <c r="F643" t="s">
        <v>291</v>
      </c>
      <c r="G643" s="61" t="s">
        <v>2500</v>
      </c>
      <c r="H643" t="s">
        <v>408</v>
      </c>
    </row>
    <row r="644" spans="1:8">
      <c r="A644" t="s">
        <v>2586</v>
      </c>
      <c r="B644" s="61" t="s">
        <v>2470</v>
      </c>
      <c r="C644" s="61" t="s">
        <v>2505</v>
      </c>
      <c r="D644" t="s">
        <v>601</v>
      </c>
      <c r="E644" s="61" t="s">
        <v>2505</v>
      </c>
      <c r="F644" t="s">
        <v>218</v>
      </c>
    </row>
    <row r="645" spans="1:8">
      <c r="A645" t="s">
        <v>2586</v>
      </c>
      <c r="B645" s="61" t="s">
        <v>2470</v>
      </c>
      <c r="C645" s="61" t="s">
        <v>2500</v>
      </c>
      <c r="D645" t="s">
        <v>291</v>
      </c>
      <c r="E645" s="61" t="s">
        <v>2500</v>
      </c>
      <c r="F645" t="s">
        <v>23</v>
      </c>
      <c r="G645" s="61" t="s">
        <v>2500</v>
      </c>
      <c r="H645" t="s">
        <v>626</v>
      </c>
    </row>
    <row r="646" spans="1:8">
      <c r="A646" t="s">
        <v>2586</v>
      </c>
      <c r="B646" s="61" t="s">
        <v>2471</v>
      </c>
      <c r="C646" s="61" t="s">
        <v>2505</v>
      </c>
      <c r="D646" t="s">
        <v>235</v>
      </c>
      <c r="E646" s="61" t="s">
        <v>2505</v>
      </c>
      <c r="F646" t="s">
        <v>133</v>
      </c>
    </row>
    <row r="647" spans="1:8">
      <c r="A647" t="s">
        <v>2586</v>
      </c>
      <c r="B647" s="61" t="s">
        <v>2471</v>
      </c>
      <c r="C647" s="61" t="s">
        <v>2500</v>
      </c>
      <c r="D647" t="s">
        <v>314</v>
      </c>
      <c r="E647" s="61" t="s">
        <v>2500</v>
      </c>
      <c r="F647" t="s">
        <v>670</v>
      </c>
      <c r="G647" s="61" t="s">
        <v>2500</v>
      </c>
      <c r="H647" t="s">
        <v>323</v>
      </c>
    </row>
    <row r="648" spans="1:8">
      <c r="A648" t="s">
        <v>2586</v>
      </c>
      <c r="B648" s="61" t="s">
        <v>2472</v>
      </c>
      <c r="C648" s="61" t="s">
        <v>2500</v>
      </c>
      <c r="D648" t="s">
        <v>202</v>
      </c>
      <c r="E648" s="61" t="s">
        <v>2474</v>
      </c>
      <c r="F648" t="s">
        <v>462</v>
      </c>
      <c r="G648" s="61" t="s">
        <v>2474</v>
      </c>
      <c r="H648" t="s">
        <v>39</v>
      </c>
    </row>
    <row r="649" spans="1:8">
      <c r="A649" t="s">
        <v>2586</v>
      </c>
      <c r="B649" s="61" t="s">
        <v>2473</v>
      </c>
      <c r="C649" s="61" t="s">
        <v>2500</v>
      </c>
      <c r="D649" t="s">
        <v>314</v>
      </c>
      <c r="E649" s="61" t="s">
        <v>2500</v>
      </c>
      <c r="F649" t="s">
        <v>670</v>
      </c>
      <c r="G649" s="61" t="s">
        <v>2500</v>
      </c>
      <c r="H649" t="s">
        <v>323</v>
      </c>
    </row>
    <row r="650" spans="1:8">
      <c r="A650" t="s">
        <v>2587</v>
      </c>
      <c r="B650" s="61" t="s">
        <v>2469</v>
      </c>
      <c r="C650" s="61" t="s">
        <v>2500</v>
      </c>
      <c r="D650" t="s">
        <v>39</v>
      </c>
      <c r="E650" s="61" t="s">
        <v>2474</v>
      </c>
      <c r="F650" t="s">
        <v>291</v>
      </c>
      <c r="G650" s="61" t="s">
        <v>2500</v>
      </c>
      <c r="H650" t="s">
        <v>408</v>
      </c>
    </row>
    <row r="651" spans="1:8">
      <c r="A651" t="s">
        <v>2587</v>
      </c>
      <c r="B651" s="61" t="s">
        <v>2469</v>
      </c>
      <c r="C651" s="61" t="s">
        <v>2500</v>
      </c>
      <c r="D651" t="s">
        <v>291</v>
      </c>
      <c r="E651" s="61" t="s">
        <v>2500</v>
      </c>
      <c r="F651" t="s">
        <v>23</v>
      </c>
      <c r="G651" s="61" t="s">
        <v>2500</v>
      </c>
      <c r="H651" t="s">
        <v>626</v>
      </c>
    </row>
    <row r="652" spans="1:8">
      <c r="A652" t="s">
        <v>2587</v>
      </c>
      <c r="B652" s="61" t="s">
        <v>2470</v>
      </c>
      <c r="C652" s="61" t="s">
        <v>2500</v>
      </c>
      <c r="D652" t="s">
        <v>133</v>
      </c>
      <c r="E652" s="61" t="s">
        <v>2500</v>
      </c>
      <c r="F652" t="s">
        <v>247</v>
      </c>
      <c r="G652" s="61" t="s">
        <v>2474</v>
      </c>
      <c r="H652" t="s">
        <v>660</v>
      </c>
    </row>
    <row r="653" spans="1:8">
      <c r="A653" t="s">
        <v>2587</v>
      </c>
      <c r="B653" s="61" t="s">
        <v>2470</v>
      </c>
      <c r="C653" s="61" t="s">
        <v>2500</v>
      </c>
      <c r="D653" t="s">
        <v>314</v>
      </c>
      <c r="E653" s="61" t="s">
        <v>2500</v>
      </c>
      <c r="F653" t="s">
        <v>670</v>
      </c>
      <c r="G653" s="61" t="s">
        <v>2500</v>
      </c>
      <c r="H653" t="s">
        <v>323</v>
      </c>
    </row>
    <row r="654" spans="1:8">
      <c r="A654" t="s">
        <v>2587</v>
      </c>
      <c r="B654" s="61" t="s">
        <v>2471</v>
      </c>
      <c r="C654" s="61" t="s">
        <v>2505</v>
      </c>
      <c r="D654" t="s">
        <v>601</v>
      </c>
      <c r="E654" s="61" t="s">
        <v>2505</v>
      </c>
      <c r="F654" t="s">
        <v>218</v>
      </c>
    </row>
    <row r="655" spans="1:8">
      <c r="A655" t="s">
        <v>2587</v>
      </c>
      <c r="B655" s="61" t="s">
        <v>2471</v>
      </c>
      <c r="C655" s="61" t="s">
        <v>2500</v>
      </c>
      <c r="D655" t="s">
        <v>314</v>
      </c>
      <c r="E655" s="61" t="s">
        <v>2500</v>
      </c>
      <c r="F655" t="s">
        <v>670</v>
      </c>
      <c r="G655" s="61" t="s">
        <v>2500</v>
      </c>
      <c r="H655" t="s">
        <v>323</v>
      </c>
    </row>
    <row r="656" spans="1:8">
      <c r="A656" t="s">
        <v>2587</v>
      </c>
      <c r="B656" s="61" t="s">
        <v>2472</v>
      </c>
      <c r="C656" s="61" t="s">
        <v>2505</v>
      </c>
      <c r="D656" t="s">
        <v>235</v>
      </c>
      <c r="E656" s="61" t="s">
        <v>2505</v>
      </c>
      <c r="F656" t="s">
        <v>133</v>
      </c>
    </row>
    <row r="657" spans="1:8">
      <c r="A657" t="s">
        <v>2587</v>
      </c>
      <c r="B657" s="61" t="s">
        <v>2473</v>
      </c>
      <c r="C657" s="61" t="s">
        <v>2500</v>
      </c>
      <c r="D657" t="s">
        <v>314</v>
      </c>
      <c r="E657" s="61" t="s">
        <v>2500</v>
      </c>
      <c r="F657" t="s">
        <v>670</v>
      </c>
      <c r="G657" s="61" t="s">
        <v>2500</v>
      </c>
      <c r="H657" t="s">
        <v>323</v>
      </c>
    </row>
    <row r="658" spans="1:8">
      <c r="A658" t="s">
        <v>2588</v>
      </c>
      <c r="B658" s="61" t="s">
        <v>2469</v>
      </c>
      <c r="C658" s="61" t="s">
        <v>2487</v>
      </c>
      <c r="D658" t="s">
        <v>186</v>
      </c>
    </row>
    <row r="659" spans="1:8">
      <c r="A659" t="s">
        <v>2588</v>
      </c>
      <c r="B659" s="61" t="s">
        <v>2469</v>
      </c>
      <c r="C659" s="61" t="s">
        <v>2487</v>
      </c>
      <c r="D659" t="s">
        <v>2482</v>
      </c>
      <c r="E659" s="61" t="s">
        <v>2483</v>
      </c>
    </row>
    <row r="660" spans="1:8">
      <c r="A660" t="s">
        <v>2588</v>
      </c>
      <c r="B660" s="61" t="s">
        <v>2470</v>
      </c>
      <c r="C660" s="61" t="s">
        <v>9</v>
      </c>
      <c r="D660" t="s">
        <v>473</v>
      </c>
    </row>
    <row r="661" spans="1:8">
      <c r="A661" t="s">
        <v>2588</v>
      </c>
      <c r="B661" s="61" t="s">
        <v>2470</v>
      </c>
      <c r="C661" s="61" t="s">
        <v>2487</v>
      </c>
      <c r="D661" t="s">
        <v>2482</v>
      </c>
      <c r="E661" s="61" t="s">
        <v>2483</v>
      </c>
    </row>
    <row r="662" spans="1:8">
      <c r="A662" t="s">
        <v>2588</v>
      </c>
      <c r="B662" s="61" t="s">
        <v>2471</v>
      </c>
      <c r="C662" s="61" t="s">
        <v>9</v>
      </c>
      <c r="D662" t="s">
        <v>263</v>
      </c>
    </row>
    <row r="663" spans="1:8">
      <c r="A663" t="s">
        <v>2588</v>
      </c>
      <c r="B663" s="61" t="s">
        <v>2471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2588</v>
      </c>
      <c r="B664" s="61" t="s">
        <v>2472</v>
      </c>
      <c r="C664" s="61" t="s">
        <v>9</v>
      </c>
      <c r="D664" t="s">
        <v>263</v>
      </c>
    </row>
    <row r="665" spans="1:8">
      <c r="A665" t="s">
        <v>2588</v>
      </c>
      <c r="B665" s="61" t="s">
        <v>2473</v>
      </c>
      <c r="C665" s="61" t="s">
        <v>2467</v>
      </c>
      <c r="D665" t="s">
        <v>166</v>
      </c>
      <c r="E665" s="61" t="s">
        <v>2467</v>
      </c>
      <c r="F665" t="s">
        <v>422</v>
      </c>
    </row>
    <row r="666" spans="1:8">
      <c r="A666" t="s">
        <v>2589</v>
      </c>
      <c r="B666" s="61" t="s">
        <v>2469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2589</v>
      </c>
      <c r="B667" s="61" t="s">
        <v>2469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2589</v>
      </c>
      <c r="B668" s="61" t="s">
        <v>2470</v>
      </c>
      <c r="C668" s="61" t="s">
        <v>2487</v>
      </c>
      <c r="D668" t="s">
        <v>186</v>
      </c>
    </row>
    <row r="669" spans="1:8">
      <c r="A669" t="s">
        <v>2589</v>
      </c>
      <c r="B669" s="61" t="s">
        <v>2470</v>
      </c>
      <c r="C669" s="61" t="s">
        <v>2467</v>
      </c>
      <c r="D669" t="s">
        <v>166</v>
      </c>
      <c r="E669" s="61" t="s">
        <v>2467</v>
      </c>
      <c r="F669" t="s">
        <v>422</v>
      </c>
    </row>
    <row r="670" spans="1:8">
      <c r="A670" t="s">
        <v>2589</v>
      </c>
      <c r="B670" s="61" t="s">
        <v>2471</v>
      </c>
      <c r="C670" s="61" t="s">
        <v>9</v>
      </c>
      <c r="D670" t="s">
        <v>473</v>
      </c>
    </row>
    <row r="671" spans="1:8">
      <c r="A671" t="s">
        <v>2589</v>
      </c>
      <c r="B671" s="61" t="s">
        <v>2471</v>
      </c>
      <c r="C671" s="61" t="s">
        <v>2467</v>
      </c>
      <c r="D671" t="s">
        <v>293</v>
      </c>
      <c r="E671" s="61" t="s">
        <v>2467</v>
      </c>
      <c r="F671" t="s">
        <v>487</v>
      </c>
    </row>
    <row r="672" spans="1:8">
      <c r="A672" t="s">
        <v>2589</v>
      </c>
      <c r="B672" s="61" t="s">
        <v>2472</v>
      </c>
      <c r="C672" s="61" t="s">
        <v>9</v>
      </c>
      <c r="D672" t="s">
        <v>263</v>
      </c>
    </row>
    <row r="673" spans="1:8">
      <c r="A673" t="s">
        <v>2589</v>
      </c>
      <c r="B673" s="61" t="s">
        <v>2473</v>
      </c>
      <c r="C673" s="61" t="s">
        <v>2467</v>
      </c>
      <c r="D673" t="s">
        <v>293</v>
      </c>
      <c r="E673" s="61" t="s">
        <v>2467</v>
      </c>
      <c r="F673" t="s">
        <v>487</v>
      </c>
    </row>
    <row r="674" spans="1:8">
      <c r="A674" t="s">
        <v>2590</v>
      </c>
      <c r="B674" s="61" t="s">
        <v>2469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2590</v>
      </c>
      <c r="B675" s="61" t="s">
        <v>2469</v>
      </c>
      <c r="C675" s="61" t="s">
        <v>2467</v>
      </c>
      <c r="D675" t="s">
        <v>166</v>
      </c>
      <c r="E675" s="61" t="s">
        <v>2467</v>
      </c>
      <c r="F675" t="s">
        <v>422</v>
      </c>
    </row>
    <row r="676" spans="1:8">
      <c r="A676" t="s">
        <v>2590</v>
      </c>
      <c r="B676" s="61" t="s">
        <v>2470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2590</v>
      </c>
      <c r="B677" s="61" t="s">
        <v>2470</v>
      </c>
      <c r="C677" s="61" t="s">
        <v>2467</v>
      </c>
      <c r="D677" t="s">
        <v>293</v>
      </c>
      <c r="E677" s="61" t="s">
        <v>2467</v>
      </c>
      <c r="F677" t="s">
        <v>487</v>
      </c>
    </row>
    <row r="678" spans="1:8">
      <c r="A678" t="s">
        <v>2590</v>
      </c>
      <c r="B678" s="61" t="s">
        <v>2471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2590</v>
      </c>
      <c r="B679" s="61" t="s">
        <v>2471</v>
      </c>
      <c r="C679" s="61" t="s">
        <v>2496</v>
      </c>
      <c r="D679" t="s">
        <v>166</v>
      </c>
    </row>
    <row r="680" spans="1:8">
      <c r="A680" t="s">
        <v>2590</v>
      </c>
      <c r="B680" s="61" t="s">
        <v>2472</v>
      </c>
      <c r="C680" s="61" t="s">
        <v>9</v>
      </c>
      <c r="D680" t="s">
        <v>263</v>
      </c>
    </row>
    <row r="681" spans="1:8">
      <c r="A681" t="s">
        <v>2590</v>
      </c>
      <c r="B681" s="61" t="s">
        <v>2473</v>
      </c>
      <c r="C681" s="61" t="s">
        <v>2496</v>
      </c>
      <c r="D681" t="s">
        <v>166</v>
      </c>
    </row>
    <row r="682" spans="1:8">
      <c r="A682" t="s">
        <v>2591</v>
      </c>
      <c r="B682" s="61" t="s">
        <v>2469</v>
      </c>
      <c r="C682" s="61" t="s">
        <v>2467</v>
      </c>
      <c r="D682" t="s">
        <v>166</v>
      </c>
      <c r="E682" s="61" t="s">
        <v>2467</v>
      </c>
      <c r="F682" t="s">
        <v>422</v>
      </c>
    </row>
    <row r="683" spans="1:8">
      <c r="A683" t="s">
        <v>2591</v>
      </c>
      <c r="B683" s="61" t="s">
        <v>2469</v>
      </c>
      <c r="C683" s="61" t="s">
        <v>2467</v>
      </c>
      <c r="D683" t="s">
        <v>293</v>
      </c>
      <c r="E683" s="61" t="s">
        <v>2467</v>
      </c>
      <c r="F683" t="s">
        <v>487</v>
      </c>
    </row>
    <row r="684" spans="1:8">
      <c r="A684" t="s">
        <v>2591</v>
      </c>
      <c r="B684" s="61" t="s">
        <v>2470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2591</v>
      </c>
      <c r="B685" s="61" t="s">
        <v>2470</v>
      </c>
      <c r="C685" s="61" t="s">
        <v>2496</v>
      </c>
      <c r="D685" t="s">
        <v>166</v>
      </c>
    </row>
    <row r="686" spans="1:8">
      <c r="A686" t="s">
        <v>2591</v>
      </c>
      <c r="B686" s="61" t="s">
        <v>2471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2591</v>
      </c>
      <c r="B687" s="61" t="s">
        <v>2471</v>
      </c>
      <c r="C687" s="61" t="s">
        <v>2496</v>
      </c>
      <c r="D687" t="s">
        <v>580</v>
      </c>
    </row>
    <row r="688" spans="1:8">
      <c r="A688" t="s">
        <v>2591</v>
      </c>
      <c r="B688" s="61" t="s">
        <v>2472</v>
      </c>
      <c r="C688" s="61" t="s">
        <v>9</v>
      </c>
      <c r="D688" t="s">
        <v>263</v>
      </c>
    </row>
    <row r="689" spans="1:8">
      <c r="A689" t="s">
        <v>2591</v>
      </c>
      <c r="B689" s="61" t="s">
        <v>2473</v>
      </c>
      <c r="C689" s="61" t="s">
        <v>2467</v>
      </c>
      <c r="D689" t="s">
        <v>63</v>
      </c>
      <c r="E689" s="61" t="s">
        <v>2467</v>
      </c>
      <c r="F689" t="s">
        <v>116</v>
      </c>
      <c r="G689" s="61" t="s">
        <v>2467</v>
      </c>
      <c r="H689" s="279" t="s">
        <v>682</v>
      </c>
    </row>
    <row r="690" spans="1:8">
      <c r="A690" t="s">
        <v>2592</v>
      </c>
      <c r="B690" s="61" t="s">
        <v>2469</v>
      </c>
      <c r="C690" s="61" t="s">
        <v>2467</v>
      </c>
      <c r="D690" t="s">
        <v>293</v>
      </c>
      <c r="E690" s="61" t="s">
        <v>2467</v>
      </c>
      <c r="F690" t="s">
        <v>487</v>
      </c>
    </row>
    <row r="691" spans="1:8">
      <c r="A691" t="s">
        <v>2592</v>
      </c>
      <c r="B691" s="61" t="s">
        <v>2469</v>
      </c>
      <c r="C691" s="61" t="s">
        <v>2496</v>
      </c>
      <c r="D691" t="s">
        <v>166</v>
      </c>
    </row>
    <row r="692" spans="1:8">
      <c r="A692" t="s">
        <v>2592</v>
      </c>
      <c r="B692" s="61" t="s">
        <v>2470</v>
      </c>
      <c r="C692" s="61" t="s">
        <v>2467</v>
      </c>
      <c r="D692" t="s">
        <v>166</v>
      </c>
      <c r="E692" s="61" t="s">
        <v>2467</v>
      </c>
      <c r="F692" t="s">
        <v>422</v>
      </c>
    </row>
    <row r="693" spans="1:8">
      <c r="A693" t="s">
        <v>2592</v>
      </c>
      <c r="B693" s="61" t="s">
        <v>2470</v>
      </c>
      <c r="C693" s="61" t="s">
        <v>2496</v>
      </c>
      <c r="D693" t="s">
        <v>580</v>
      </c>
    </row>
    <row r="694" spans="1:8">
      <c r="A694" t="s">
        <v>2592</v>
      </c>
      <c r="B694" s="61" t="s">
        <v>2471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2592</v>
      </c>
      <c r="B695" s="61" t="s">
        <v>2471</v>
      </c>
      <c r="C695" s="61" t="s">
        <v>2496</v>
      </c>
      <c r="D695" t="s">
        <v>580</v>
      </c>
    </row>
    <row r="696" spans="1:8">
      <c r="A696" t="s">
        <v>2592</v>
      </c>
      <c r="B696" s="61" t="s">
        <v>2472</v>
      </c>
      <c r="C696" s="61" t="s">
        <v>9</v>
      </c>
      <c r="D696" t="s">
        <v>473</v>
      </c>
    </row>
    <row r="697" spans="1:8">
      <c r="A697" t="s">
        <v>2592</v>
      </c>
      <c r="B697" s="61" t="s">
        <v>2473</v>
      </c>
      <c r="C697" s="61" t="s">
        <v>2467</v>
      </c>
      <c r="D697" t="s">
        <v>63</v>
      </c>
      <c r="E697" s="61" t="s">
        <v>2467</v>
      </c>
      <c r="F697" t="s">
        <v>116</v>
      </c>
      <c r="G697" s="61" t="s">
        <v>2467</v>
      </c>
      <c r="H697" s="279" t="s">
        <v>682</v>
      </c>
    </row>
    <row r="698" spans="1:8">
      <c r="A698" t="s">
        <v>2593</v>
      </c>
      <c r="B698" s="61" t="s">
        <v>2469</v>
      </c>
      <c r="C698" s="61" t="s">
        <v>2496</v>
      </c>
      <c r="D698" t="s">
        <v>166</v>
      </c>
    </row>
    <row r="699" spans="1:8">
      <c r="A699" t="s">
        <v>2593</v>
      </c>
      <c r="B699" s="61" t="s">
        <v>2469</v>
      </c>
      <c r="C699" s="61" t="s">
        <v>2496</v>
      </c>
      <c r="D699" t="s">
        <v>580</v>
      </c>
    </row>
    <row r="700" spans="1:8">
      <c r="A700" t="s">
        <v>2593</v>
      </c>
      <c r="B700" s="61" t="s">
        <v>2470</v>
      </c>
      <c r="C700" s="61" t="s">
        <v>2496</v>
      </c>
      <c r="D700" t="s">
        <v>166</v>
      </c>
    </row>
    <row r="701" spans="1:8">
      <c r="A701" t="s">
        <v>2593</v>
      </c>
      <c r="B701" s="61" t="s">
        <v>2470</v>
      </c>
      <c r="C701" s="61" t="s">
        <v>2467</v>
      </c>
      <c r="D701" t="s">
        <v>186</v>
      </c>
      <c r="E701" s="61" t="s">
        <v>2467</v>
      </c>
      <c r="F701" t="s">
        <v>606</v>
      </c>
      <c r="G701" s="61" t="s">
        <v>2467</v>
      </c>
      <c r="H701" t="s">
        <v>349</v>
      </c>
    </row>
    <row r="702" spans="1:8">
      <c r="A702" t="s">
        <v>2593</v>
      </c>
      <c r="B702" s="61" t="s">
        <v>2471</v>
      </c>
      <c r="C702" s="61" t="s">
        <v>2467</v>
      </c>
      <c r="D702" t="s">
        <v>293</v>
      </c>
      <c r="E702" s="61" t="s">
        <v>2467</v>
      </c>
      <c r="F702" t="s">
        <v>487</v>
      </c>
    </row>
    <row r="703" spans="1:8">
      <c r="A703" t="s">
        <v>2593</v>
      </c>
      <c r="B703" s="61" t="s">
        <v>2471</v>
      </c>
      <c r="C703" s="61" t="s">
        <v>2467</v>
      </c>
      <c r="D703" t="s">
        <v>63</v>
      </c>
      <c r="E703" s="61" t="s">
        <v>2467</v>
      </c>
      <c r="F703" t="s">
        <v>116</v>
      </c>
      <c r="G703" s="61" t="s">
        <v>2467</v>
      </c>
      <c r="H703" s="279" t="s">
        <v>682</v>
      </c>
    </row>
    <row r="704" spans="1:8">
      <c r="A704" t="s">
        <v>2593</v>
      </c>
      <c r="B704" s="61" t="s">
        <v>2472</v>
      </c>
      <c r="C704" s="61" t="s">
        <v>2467</v>
      </c>
      <c r="D704" t="s">
        <v>166</v>
      </c>
      <c r="E704" s="61" t="s">
        <v>2467</v>
      </c>
      <c r="F704" t="s">
        <v>422</v>
      </c>
    </row>
    <row r="705" spans="1:8">
      <c r="A705" t="s">
        <v>2593</v>
      </c>
      <c r="B705" s="61" t="s">
        <v>2473</v>
      </c>
      <c r="C705" s="61" t="s">
        <v>2467</v>
      </c>
      <c r="D705" t="s">
        <v>63</v>
      </c>
      <c r="E705" s="61" t="s">
        <v>2467</v>
      </c>
      <c r="F705" t="s">
        <v>116</v>
      </c>
      <c r="G705" s="61" t="s">
        <v>2467</v>
      </c>
      <c r="H705" s="279" t="s">
        <v>682</v>
      </c>
    </row>
    <row r="706" spans="1:8">
      <c r="A706" t="s">
        <v>2594</v>
      </c>
      <c r="B706" s="61" t="s">
        <v>2469</v>
      </c>
      <c r="C706" s="61" t="s">
        <v>2496</v>
      </c>
      <c r="D706" t="s">
        <v>580</v>
      </c>
    </row>
    <row r="707" spans="1:8">
      <c r="A707" t="s">
        <v>2594</v>
      </c>
      <c r="B707" s="61" t="s">
        <v>2469</v>
      </c>
      <c r="C707" s="61" t="s">
        <v>2467</v>
      </c>
      <c r="D707" t="s">
        <v>186</v>
      </c>
      <c r="E707" s="61" t="s">
        <v>2467</v>
      </c>
      <c r="F707" t="s">
        <v>606</v>
      </c>
      <c r="G707" s="61" t="s">
        <v>2467</v>
      </c>
      <c r="H707" t="s">
        <v>349</v>
      </c>
    </row>
    <row r="708" spans="1:8">
      <c r="A708" t="s">
        <v>2594</v>
      </c>
      <c r="B708" s="61" t="s">
        <v>2470</v>
      </c>
      <c r="C708" s="61" t="s">
        <v>2496</v>
      </c>
      <c r="D708" t="s">
        <v>166</v>
      </c>
    </row>
    <row r="709" spans="1:8">
      <c r="A709" t="s">
        <v>2594</v>
      </c>
      <c r="B709" s="61" t="s">
        <v>2470</v>
      </c>
      <c r="C709" s="61" t="s">
        <v>2467</v>
      </c>
      <c r="D709" t="s">
        <v>186</v>
      </c>
      <c r="E709" s="61" t="s">
        <v>2467</v>
      </c>
      <c r="F709" t="s">
        <v>606</v>
      </c>
      <c r="G709" s="61" t="s">
        <v>2467</v>
      </c>
      <c r="H709" t="s">
        <v>349</v>
      </c>
    </row>
    <row r="710" spans="1:8">
      <c r="A710" t="s">
        <v>2594</v>
      </c>
      <c r="B710" s="61" t="s">
        <v>2471</v>
      </c>
      <c r="C710" s="61" t="s">
        <v>2496</v>
      </c>
      <c r="D710" t="s">
        <v>166</v>
      </c>
    </row>
    <row r="711" spans="1:8">
      <c r="A711" t="s">
        <v>2594</v>
      </c>
      <c r="B711" s="61" t="s">
        <v>2471</v>
      </c>
      <c r="C711" s="61" t="s">
        <v>2467</v>
      </c>
      <c r="D711" t="s">
        <v>63</v>
      </c>
      <c r="E711" s="61" t="s">
        <v>2467</v>
      </c>
      <c r="F711" t="s">
        <v>116</v>
      </c>
      <c r="G711" s="61" t="s">
        <v>2467</v>
      </c>
      <c r="H711" s="279" t="s">
        <v>682</v>
      </c>
    </row>
    <row r="712" spans="1:8">
      <c r="A712" t="s">
        <v>2594</v>
      </c>
      <c r="B712" s="61" t="s">
        <v>2472</v>
      </c>
      <c r="C712" s="61" t="s">
        <v>2467</v>
      </c>
      <c r="D712" t="s">
        <v>293</v>
      </c>
      <c r="E712" s="61" t="s">
        <v>2467</v>
      </c>
      <c r="F712" t="s">
        <v>487</v>
      </c>
    </row>
    <row r="713" spans="1:8">
      <c r="A713" t="s">
        <v>2594</v>
      </c>
      <c r="B713" s="61" t="s">
        <v>2473</v>
      </c>
      <c r="C713" s="61" t="s">
        <v>2505</v>
      </c>
      <c r="D713" t="s">
        <v>422</v>
      </c>
      <c r="E713" s="61" t="s">
        <v>2474</v>
      </c>
      <c r="F713" t="s">
        <v>99</v>
      </c>
    </row>
    <row r="714" spans="1:8">
      <c r="A714" t="s">
        <v>2595</v>
      </c>
      <c r="B714" s="61" t="s">
        <v>2469</v>
      </c>
      <c r="C714" s="61" t="s">
        <v>2467</v>
      </c>
      <c r="D714" t="s">
        <v>186</v>
      </c>
      <c r="E714" s="61" t="s">
        <v>2467</v>
      </c>
      <c r="F714" t="s">
        <v>606</v>
      </c>
      <c r="G714" s="61" t="s">
        <v>2467</v>
      </c>
      <c r="H714" t="s">
        <v>349</v>
      </c>
    </row>
    <row r="715" spans="1:8">
      <c r="A715" t="s">
        <v>2595</v>
      </c>
      <c r="B715" s="61" t="s">
        <v>2469</v>
      </c>
      <c r="C715" s="61" t="s">
        <v>2467</v>
      </c>
      <c r="D715" t="s">
        <v>63</v>
      </c>
      <c r="E715" s="61" t="s">
        <v>2467</v>
      </c>
      <c r="F715" t="s">
        <v>116</v>
      </c>
      <c r="G715" s="61" t="s">
        <v>2467</v>
      </c>
      <c r="H715" s="279" t="s">
        <v>682</v>
      </c>
    </row>
    <row r="716" spans="1:8">
      <c r="A716" t="s">
        <v>2595</v>
      </c>
      <c r="B716" s="61" t="s">
        <v>2470</v>
      </c>
      <c r="C716" s="61" t="s">
        <v>2496</v>
      </c>
      <c r="D716" t="s">
        <v>580</v>
      </c>
    </row>
    <row r="717" spans="1:8">
      <c r="A717" t="s">
        <v>2595</v>
      </c>
      <c r="B717" s="61" t="s">
        <v>2470</v>
      </c>
      <c r="C717" s="61" t="s">
        <v>2467</v>
      </c>
      <c r="D717" t="s">
        <v>63</v>
      </c>
      <c r="E717" s="61" t="s">
        <v>2467</v>
      </c>
      <c r="F717" t="s">
        <v>116</v>
      </c>
      <c r="G717" s="61" t="s">
        <v>2467</v>
      </c>
      <c r="H717" s="279" t="s">
        <v>682</v>
      </c>
    </row>
    <row r="718" spans="1:8">
      <c r="A718" t="s">
        <v>2595</v>
      </c>
      <c r="B718" s="61" t="s">
        <v>2471</v>
      </c>
      <c r="C718" s="61" t="s">
        <v>2496</v>
      </c>
      <c r="D718" t="s">
        <v>580</v>
      </c>
    </row>
    <row r="719" spans="1:8">
      <c r="A719" t="s">
        <v>2595</v>
      </c>
      <c r="B719" s="61" t="s">
        <v>2471</v>
      </c>
      <c r="C719" s="61" t="s">
        <v>2505</v>
      </c>
      <c r="D719" t="s">
        <v>422</v>
      </c>
      <c r="E719" s="61" t="s">
        <v>2474</v>
      </c>
      <c r="F719" t="s">
        <v>99</v>
      </c>
    </row>
    <row r="720" spans="1:8">
      <c r="A720" t="s">
        <v>2595</v>
      </c>
      <c r="B720" s="61" t="s">
        <v>2472</v>
      </c>
      <c r="C720" s="61" t="s">
        <v>2467</v>
      </c>
      <c r="D720" t="s">
        <v>293</v>
      </c>
      <c r="E720" s="61" t="s">
        <v>2467</v>
      </c>
      <c r="F720" t="s">
        <v>487</v>
      </c>
    </row>
    <row r="721" spans="1:8">
      <c r="A721" t="s">
        <v>2595</v>
      </c>
      <c r="B721" s="61" t="s">
        <v>2473</v>
      </c>
      <c r="C721" s="61" t="s">
        <v>2505</v>
      </c>
      <c r="D721" t="s">
        <v>422</v>
      </c>
      <c r="E721" s="61" t="s">
        <v>2474</v>
      </c>
      <c r="F721" t="s">
        <v>99</v>
      </c>
    </row>
    <row r="722" spans="1:8">
      <c r="A722" t="s">
        <v>2596</v>
      </c>
      <c r="B722" s="61" t="s">
        <v>2469</v>
      </c>
      <c r="C722" s="61" t="s">
        <v>2496</v>
      </c>
      <c r="D722" t="s">
        <v>580</v>
      </c>
    </row>
    <row r="723" spans="1:8">
      <c r="A723" t="s">
        <v>2596</v>
      </c>
      <c r="B723" s="61" t="s">
        <v>2469</v>
      </c>
      <c r="C723" s="61" t="s">
        <v>2467</v>
      </c>
      <c r="D723" t="s">
        <v>186</v>
      </c>
      <c r="E723" s="61" t="s">
        <v>2467</v>
      </c>
      <c r="F723" t="s">
        <v>606</v>
      </c>
      <c r="G723" s="61" t="s">
        <v>2467</v>
      </c>
      <c r="H723" t="s">
        <v>349</v>
      </c>
    </row>
    <row r="724" spans="1:8">
      <c r="A724" t="s">
        <v>2596</v>
      </c>
      <c r="B724" s="61" t="s">
        <v>2470</v>
      </c>
      <c r="C724" s="61" t="s">
        <v>2496</v>
      </c>
      <c r="D724" t="s">
        <v>166</v>
      </c>
    </row>
    <row r="725" spans="1:8">
      <c r="A725" t="s">
        <v>2596</v>
      </c>
      <c r="B725" s="61" t="s">
        <v>2470</v>
      </c>
      <c r="C725" s="61" t="s">
        <v>2467</v>
      </c>
      <c r="D725" t="s">
        <v>186</v>
      </c>
      <c r="E725" s="61" t="s">
        <v>2467</v>
      </c>
      <c r="F725" t="s">
        <v>606</v>
      </c>
      <c r="G725" s="61" t="s">
        <v>2467</v>
      </c>
      <c r="H725" t="s">
        <v>349</v>
      </c>
    </row>
    <row r="726" spans="1:8">
      <c r="A726" t="s">
        <v>2596</v>
      </c>
      <c r="B726" s="61" t="s">
        <v>2471</v>
      </c>
      <c r="C726" s="61" t="s">
        <v>2496</v>
      </c>
      <c r="D726" t="s">
        <v>166</v>
      </c>
    </row>
    <row r="727" spans="1:8">
      <c r="A727" t="s">
        <v>2596</v>
      </c>
      <c r="B727" s="61" t="s">
        <v>2471</v>
      </c>
      <c r="C727" s="61" t="s">
        <v>2467</v>
      </c>
      <c r="D727" t="s">
        <v>63</v>
      </c>
      <c r="E727" s="61" t="s">
        <v>2467</v>
      </c>
      <c r="F727" t="s">
        <v>116</v>
      </c>
      <c r="G727" s="61" t="s">
        <v>2467</v>
      </c>
      <c r="H727" s="279" t="s">
        <v>682</v>
      </c>
    </row>
    <row r="728" spans="1:8">
      <c r="A728" t="s">
        <v>2596</v>
      </c>
      <c r="B728" s="61" t="s">
        <v>2472</v>
      </c>
      <c r="C728" s="61" t="s">
        <v>2467</v>
      </c>
      <c r="D728" t="s">
        <v>293</v>
      </c>
      <c r="E728" s="61" t="s">
        <v>2467</v>
      </c>
      <c r="F728" t="s">
        <v>487</v>
      </c>
    </row>
    <row r="729" spans="1:8">
      <c r="A729" t="s">
        <v>2596</v>
      </c>
      <c r="B729" s="61" t="s">
        <v>2473</v>
      </c>
      <c r="C729" s="61" t="s">
        <v>2505</v>
      </c>
      <c r="D729" t="s">
        <v>422</v>
      </c>
      <c r="E729" s="61" t="s">
        <v>2474</v>
      </c>
      <c r="F729" t="s">
        <v>99</v>
      </c>
    </row>
    <row r="730" spans="1:8">
      <c r="A730" t="s">
        <v>2597</v>
      </c>
      <c r="B730" s="61" t="s">
        <v>2469</v>
      </c>
      <c r="C730" s="61" t="s">
        <v>2467</v>
      </c>
      <c r="D730" t="s">
        <v>186</v>
      </c>
      <c r="E730" s="61" t="s">
        <v>2467</v>
      </c>
      <c r="F730" t="s">
        <v>606</v>
      </c>
      <c r="G730" s="61" t="s">
        <v>2467</v>
      </c>
      <c r="H730" t="s">
        <v>349</v>
      </c>
    </row>
    <row r="731" spans="1:8">
      <c r="A731" t="s">
        <v>2597</v>
      </c>
      <c r="B731" s="61" t="s">
        <v>2469</v>
      </c>
      <c r="C731" s="61" t="s">
        <v>2467</v>
      </c>
      <c r="D731" t="s">
        <v>63</v>
      </c>
      <c r="E731" s="61" t="s">
        <v>2467</v>
      </c>
      <c r="F731" t="s">
        <v>116</v>
      </c>
      <c r="G731" s="61" t="s">
        <v>2467</v>
      </c>
      <c r="H731" s="279" t="s">
        <v>682</v>
      </c>
    </row>
    <row r="732" spans="1:8">
      <c r="A732" t="s">
        <v>2597</v>
      </c>
      <c r="B732" s="61" t="s">
        <v>2470</v>
      </c>
      <c r="C732" s="61" t="s">
        <v>2496</v>
      </c>
      <c r="D732" t="s">
        <v>580</v>
      </c>
    </row>
    <row r="733" spans="1:8">
      <c r="A733" t="s">
        <v>2597</v>
      </c>
      <c r="B733" s="61" t="s">
        <v>2470</v>
      </c>
      <c r="C733" s="61" t="s">
        <v>2467</v>
      </c>
      <c r="D733" t="s">
        <v>63</v>
      </c>
      <c r="E733" s="61" t="s">
        <v>2467</v>
      </c>
      <c r="F733" t="s">
        <v>116</v>
      </c>
      <c r="G733" s="61" t="s">
        <v>2467</v>
      </c>
      <c r="H733" s="279" t="s">
        <v>682</v>
      </c>
    </row>
    <row r="734" spans="1:8">
      <c r="A734" t="s">
        <v>2597</v>
      </c>
      <c r="B734" s="61" t="s">
        <v>2471</v>
      </c>
      <c r="C734" s="61" t="s">
        <v>2496</v>
      </c>
      <c r="D734" t="s">
        <v>580</v>
      </c>
    </row>
    <row r="735" spans="1:8">
      <c r="A735" t="s">
        <v>2597</v>
      </c>
      <c r="B735" s="61" t="s">
        <v>2471</v>
      </c>
      <c r="C735" s="61" t="s">
        <v>2505</v>
      </c>
      <c r="D735" t="s">
        <v>422</v>
      </c>
      <c r="E735" s="61" t="s">
        <v>2474</v>
      </c>
      <c r="F735" t="s">
        <v>99</v>
      </c>
    </row>
    <row r="736" spans="1:8">
      <c r="A736" t="s">
        <v>2597</v>
      </c>
      <c r="B736" s="61" t="s">
        <v>2472</v>
      </c>
      <c r="C736" s="61" t="s">
        <v>2467</v>
      </c>
      <c r="D736" t="s">
        <v>293</v>
      </c>
      <c r="E736" s="61" t="s">
        <v>2467</v>
      </c>
      <c r="F736" t="s">
        <v>487</v>
      </c>
    </row>
    <row r="737" spans="1:8">
      <c r="A737" t="s">
        <v>2597</v>
      </c>
      <c r="B737" s="61" t="s">
        <v>2473</v>
      </c>
      <c r="C737" s="61" t="s">
        <v>2505</v>
      </c>
      <c r="D737" t="s">
        <v>422</v>
      </c>
      <c r="E737" s="61" t="s">
        <v>2474</v>
      </c>
      <c r="F737" t="s">
        <v>99</v>
      </c>
    </row>
    <row r="738" spans="1:8">
      <c r="A738" t="s">
        <v>2598</v>
      </c>
      <c r="B738" s="61" t="s">
        <v>2469</v>
      </c>
      <c r="C738" s="61" t="s">
        <v>2467</v>
      </c>
      <c r="D738" t="s">
        <v>186</v>
      </c>
      <c r="E738" s="61" t="s">
        <v>2467</v>
      </c>
      <c r="F738" t="s">
        <v>606</v>
      </c>
      <c r="G738" s="61" t="s">
        <v>2467</v>
      </c>
      <c r="H738" t="s">
        <v>349</v>
      </c>
    </row>
    <row r="739" spans="1:8">
      <c r="A739" t="s">
        <v>2598</v>
      </c>
      <c r="B739" s="61" t="s">
        <v>2469</v>
      </c>
      <c r="C739" s="61" t="s">
        <v>2467</v>
      </c>
      <c r="D739" t="s">
        <v>63</v>
      </c>
      <c r="E739" s="61" t="s">
        <v>2467</v>
      </c>
      <c r="F739" t="s">
        <v>116</v>
      </c>
      <c r="G739" s="61" t="s">
        <v>2467</v>
      </c>
      <c r="H739" s="279" t="s">
        <v>682</v>
      </c>
    </row>
    <row r="740" spans="1:8">
      <c r="A740" t="s">
        <v>2598</v>
      </c>
      <c r="B740" s="61" t="s">
        <v>2470</v>
      </c>
      <c r="C740" s="61" t="s">
        <v>2467</v>
      </c>
      <c r="D740" t="s">
        <v>186</v>
      </c>
      <c r="E740" s="61" t="s">
        <v>2467</v>
      </c>
      <c r="F740" t="s">
        <v>606</v>
      </c>
      <c r="G740" s="61" t="s">
        <v>2467</v>
      </c>
      <c r="H740" t="s">
        <v>349</v>
      </c>
    </row>
    <row r="741" spans="1:8">
      <c r="A741" t="s">
        <v>2598</v>
      </c>
      <c r="B741" s="61" t="s">
        <v>2470</v>
      </c>
      <c r="C741" s="61" t="s">
        <v>2505</v>
      </c>
      <c r="D741" t="s">
        <v>422</v>
      </c>
      <c r="E741" s="61" t="s">
        <v>2474</v>
      </c>
      <c r="F741" t="s">
        <v>99</v>
      </c>
    </row>
    <row r="742" spans="1:8">
      <c r="A742" t="s">
        <v>2598</v>
      </c>
      <c r="B742" s="61" t="s">
        <v>2471</v>
      </c>
      <c r="C742" s="61" t="s">
        <v>2496</v>
      </c>
      <c r="D742" t="s">
        <v>580</v>
      </c>
    </row>
    <row r="743" spans="1:8">
      <c r="A743" t="s">
        <v>2598</v>
      </c>
      <c r="B743" s="61" t="s">
        <v>2471</v>
      </c>
      <c r="C743" s="61" t="s">
        <v>2505</v>
      </c>
      <c r="D743" t="s">
        <v>422</v>
      </c>
      <c r="E743" s="61" t="s">
        <v>2474</v>
      </c>
      <c r="F743" t="s">
        <v>99</v>
      </c>
    </row>
    <row r="744" spans="1:8">
      <c r="A744" t="s">
        <v>2598</v>
      </c>
      <c r="B744" s="61" t="s">
        <v>2472</v>
      </c>
      <c r="C744" s="61" t="s">
        <v>2496</v>
      </c>
      <c r="D744" t="s">
        <v>580</v>
      </c>
    </row>
    <row r="745" spans="1:8">
      <c r="A745" t="s">
        <v>2598</v>
      </c>
      <c r="B745" s="61" t="s">
        <v>2473</v>
      </c>
      <c r="C745" s="61" t="s">
        <v>2474</v>
      </c>
      <c r="D745" t="s">
        <v>523</v>
      </c>
      <c r="E745" s="61" t="s">
        <v>2505</v>
      </c>
      <c r="F745" t="s">
        <v>349</v>
      </c>
    </row>
    <row r="746" spans="1:8">
      <c r="A746" t="s">
        <v>2599</v>
      </c>
      <c r="B746" s="61" t="s">
        <v>2469</v>
      </c>
      <c r="C746" s="61" t="s">
        <v>2467</v>
      </c>
      <c r="D746" t="s">
        <v>63</v>
      </c>
      <c r="E746" s="61" t="s">
        <v>2467</v>
      </c>
      <c r="F746" t="s">
        <v>116</v>
      </c>
      <c r="G746" s="61" t="s">
        <v>2467</v>
      </c>
      <c r="H746" s="279" t="s">
        <v>682</v>
      </c>
    </row>
    <row r="747" spans="1:8">
      <c r="A747" t="s">
        <v>2599</v>
      </c>
      <c r="B747" s="61" t="s">
        <v>2469</v>
      </c>
      <c r="C747" s="61" t="s">
        <v>2505</v>
      </c>
      <c r="D747" t="s">
        <v>422</v>
      </c>
      <c r="E747" s="61" t="s">
        <v>2474</v>
      </c>
      <c r="F747" t="s">
        <v>99</v>
      </c>
    </row>
    <row r="748" spans="1:8">
      <c r="A748" t="s">
        <v>2599</v>
      </c>
      <c r="B748" s="61" t="s">
        <v>2470</v>
      </c>
      <c r="C748" s="61" t="s">
        <v>2467</v>
      </c>
      <c r="D748" t="s">
        <v>63</v>
      </c>
      <c r="E748" s="61" t="s">
        <v>2467</v>
      </c>
      <c r="F748" t="s">
        <v>116</v>
      </c>
      <c r="G748" s="61" t="s">
        <v>2467</v>
      </c>
      <c r="H748" s="279" t="s">
        <v>682</v>
      </c>
    </row>
    <row r="749" spans="1:8">
      <c r="A749" t="s">
        <v>2599</v>
      </c>
      <c r="B749" s="61" t="s">
        <v>2470</v>
      </c>
      <c r="C749" s="61" t="s">
        <v>2474</v>
      </c>
      <c r="D749" t="s">
        <v>523</v>
      </c>
      <c r="E749" s="61" t="s">
        <v>2505</v>
      </c>
      <c r="F749" t="s">
        <v>349</v>
      </c>
    </row>
    <row r="750" spans="1:8">
      <c r="A750" t="s">
        <v>2599</v>
      </c>
      <c r="B750" s="61" t="s">
        <v>2471</v>
      </c>
      <c r="C750" s="61" t="s">
        <v>2467</v>
      </c>
      <c r="D750" t="s">
        <v>186</v>
      </c>
      <c r="E750" s="61" t="s">
        <v>2467</v>
      </c>
      <c r="F750" t="s">
        <v>606</v>
      </c>
      <c r="G750" s="61" t="s">
        <v>2467</v>
      </c>
      <c r="H750" t="s">
        <v>349</v>
      </c>
    </row>
    <row r="751" spans="1:8">
      <c r="A751" t="s">
        <v>2599</v>
      </c>
      <c r="B751" s="61" t="s">
        <v>2471</v>
      </c>
      <c r="C751" s="61" t="s">
        <v>2474</v>
      </c>
      <c r="D751" t="s">
        <v>523</v>
      </c>
      <c r="E751" s="61" t="s">
        <v>2505</v>
      </c>
      <c r="F751" t="s">
        <v>349</v>
      </c>
    </row>
    <row r="752" spans="1:8">
      <c r="A752" t="s">
        <v>2599</v>
      </c>
      <c r="B752" s="61" t="s">
        <v>2472</v>
      </c>
      <c r="C752" s="61" t="s">
        <v>2467</v>
      </c>
      <c r="D752" t="s">
        <v>186</v>
      </c>
      <c r="E752" s="61" t="s">
        <v>2467</v>
      </c>
      <c r="F752" t="s">
        <v>606</v>
      </c>
      <c r="G752" s="61" t="s">
        <v>2467</v>
      </c>
      <c r="H752" t="s">
        <v>349</v>
      </c>
    </row>
    <row r="753" spans="1:8">
      <c r="A753" t="s">
        <v>2599</v>
      </c>
      <c r="B753" s="61" t="s">
        <v>2473</v>
      </c>
      <c r="C753" s="61" t="s">
        <v>2474</v>
      </c>
      <c r="D753" t="s">
        <v>523</v>
      </c>
      <c r="E753" s="61" t="s">
        <v>2505</v>
      </c>
      <c r="F753" t="s">
        <v>349</v>
      </c>
    </row>
    <row r="754" spans="1:8">
      <c r="A754" t="s">
        <v>2600</v>
      </c>
      <c r="B754" s="61" t="s">
        <v>2469</v>
      </c>
      <c r="C754" s="61" t="s">
        <v>2505</v>
      </c>
      <c r="D754" t="s">
        <v>422</v>
      </c>
      <c r="E754" s="61" t="s">
        <v>2474</v>
      </c>
      <c r="F754" t="s">
        <v>99</v>
      </c>
    </row>
    <row r="755" spans="1:8">
      <c r="A755" t="s">
        <v>2600</v>
      </c>
      <c r="B755" s="61" t="s">
        <v>2469</v>
      </c>
      <c r="C755" s="61" t="s">
        <v>2474</v>
      </c>
      <c r="D755" t="s">
        <v>523</v>
      </c>
      <c r="E755" s="61" t="s">
        <v>2505</v>
      </c>
      <c r="F755" t="s">
        <v>349</v>
      </c>
    </row>
    <row r="756" spans="1:8">
      <c r="A756" t="s">
        <v>2600</v>
      </c>
      <c r="B756" s="61" t="s">
        <v>2470</v>
      </c>
      <c r="C756" s="61" t="s">
        <v>2505</v>
      </c>
      <c r="D756" t="s">
        <v>422</v>
      </c>
      <c r="E756" s="61" t="s">
        <v>2474</v>
      </c>
      <c r="F756" t="s">
        <v>99</v>
      </c>
    </row>
    <row r="757" spans="1:8">
      <c r="A757" t="s">
        <v>2600</v>
      </c>
      <c r="B757" s="61" t="s">
        <v>2470</v>
      </c>
      <c r="C757" s="61" t="s">
        <v>2500</v>
      </c>
      <c r="D757" t="s">
        <v>580</v>
      </c>
      <c r="E757" s="61" t="s">
        <v>2474</v>
      </c>
      <c r="F757" t="s">
        <v>166</v>
      </c>
      <c r="G757" s="61" t="s">
        <v>2474</v>
      </c>
      <c r="H757" t="s">
        <v>606</v>
      </c>
    </row>
    <row r="758" spans="1:8">
      <c r="A758" t="s">
        <v>2600</v>
      </c>
      <c r="B758" s="61" t="s">
        <v>2471</v>
      </c>
      <c r="C758" s="61" t="s">
        <v>2505</v>
      </c>
      <c r="D758" t="s">
        <v>422</v>
      </c>
      <c r="E758" s="61" t="s">
        <v>2474</v>
      </c>
      <c r="F758" t="s">
        <v>99</v>
      </c>
    </row>
    <row r="759" spans="1:8">
      <c r="A759" t="s">
        <v>2600</v>
      </c>
      <c r="B759" s="61" t="s">
        <v>2471</v>
      </c>
      <c r="C759" s="61" t="s">
        <v>2474</v>
      </c>
      <c r="D759" t="s">
        <v>293</v>
      </c>
      <c r="E759" s="61" t="s">
        <v>2474</v>
      </c>
      <c r="F759" t="s">
        <v>82</v>
      </c>
      <c r="G759" s="61" t="s">
        <v>2500</v>
      </c>
      <c r="H759" t="s">
        <v>487</v>
      </c>
    </row>
    <row r="760" spans="1:8">
      <c r="A760" t="s">
        <v>2600</v>
      </c>
      <c r="B760" s="61" t="s">
        <v>2472</v>
      </c>
      <c r="C760" s="61" t="s">
        <v>2505</v>
      </c>
      <c r="D760" t="s">
        <v>422</v>
      </c>
      <c r="E760" s="61" t="s">
        <v>2474</v>
      </c>
      <c r="F760" t="s">
        <v>99</v>
      </c>
    </row>
    <row r="761" spans="1:8">
      <c r="A761" t="s">
        <v>2600</v>
      </c>
      <c r="B761" s="61" t="s">
        <v>2473</v>
      </c>
      <c r="C761" s="61" t="s">
        <v>2505</v>
      </c>
      <c r="D761" t="s">
        <v>82</v>
      </c>
      <c r="E761" s="61" t="s">
        <v>2505</v>
      </c>
      <c r="F761" t="s">
        <v>186</v>
      </c>
    </row>
    <row r="762" spans="1:8">
      <c r="A762" t="s">
        <v>2601</v>
      </c>
      <c r="B762" s="61" t="s">
        <v>2469</v>
      </c>
      <c r="C762" s="61" t="s">
        <v>2474</v>
      </c>
      <c r="D762" t="s">
        <v>523</v>
      </c>
      <c r="E762" s="61" t="s">
        <v>2505</v>
      </c>
      <c r="F762" t="s">
        <v>349</v>
      </c>
    </row>
    <row r="763" spans="1:8">
      <c r="A763" t="s">
        <v>2601</v>
      </c>
      <c r="B763" s="61" t="s">
        <v>2469</v>
      </c>
      <c r="C763" s="61" t="s">
        <v>2500</v>
      </c>
      <c r="D763" t="s">
        <v>580</v>
      </c>
      <c r="E763" s="61" t="s">
        <v>2474</v>
      </c>
      <c r="F763" t="s">
        <v>166</v>
      </c>
      <c r="G763" s="61" t="s">
        <v>2474</v>
      </c>
      <c r="H763" t="s">
        <v>606</v>
      </c>
    </row>
    <row r="764" spans="1:8">
      <c r="A764" t="s">
        <v>2601</v>
      </c>
      <c r="B764" s="61" t="s">
        <v>2470</v>
      </c>
      <c r="C764" s="61" t="s">
        <v>2474</v>
      </c>
      <c r="D764" t="s">
        <v>523</v>
      </c>
      <c r="E764" s="61" t="s">
        <v>2505</v>
      </c>
      <c r="F764" t="s">
        <v>349</v>
      </c>
    </row>
    <row r="765" spans="1:8">
      <c r="A765" t="s">
        <v>2601</v>
      </c>
      <c r="B765" s="61" t="s">
        <v>2470</v>
      </c>
      <c r="C765" s="61" t="s">
        <v>2500</v>
      </c>
      <c r="D765" t="s">
        <v>580</v>
      </c>
      <c r="E765" s="61" t="s">
        <v>2474</v>
      </c>
      <c r="F765" t="s">
        <v>166</v>
      </c>
      <c r="G765" s="61" t="s">
        <v>2474</v>
      </c>
      <c r="H765" t="s">
        <v>606</v>
      </c>
    </row>
    <row r="766" spans="1:8">
      <c r="A766" t="s">
        <v>2601</v>
      </c>
      <c r="B766" s="61" t="s">
        <v>2471</v>
      </c>
      <c r="C766" s="61" t="s">
        <v>2474</v>
      </c>
      <c r="D766" t="s">
        <v>523</v>
      </c>
      <c r="E766" s="61" t="s">
        <v>2505</v>
      </c>
      <c r="F766" t="s">
        <v>349</v>
      </c>
    </row>
    <row r="767" spans="1:8">
      <c r="A767" t="s">
        <v>2601</v>
      </c>
      <c r="B767" s="61" t="s">
        <v>2471</v>
      </c>
      <c r="C767" s="61" t="s">
        <v>2474</v>
      </c>
      <c r="D767" t="s">
        <v>293</v>
      </c>
      <c r="E767" s="61" t="s">
        <v>2474</v>
      </c>
      <c r="F767" t="s">
        <v>82</v>
      </c>
      <c r="G767" s="61" t="s">
        <v>2500</v>
      </c>
      <c r="H767" t="s">
        <v>487</v>
      </c>
    </row>
    <row r="768" spans="1:8">
      <c r="A768" t="s">
        <v>2601</v>
      </c>
      <c r="B768" s="61" t="s">
        <v>2472</v>
      </c>
      <c r="C768" s="61" t="s">
        <v>2505</v>
      </c>
      <c r="D768" t="s">
        <v>422</v>
      </c>
      <c r="E768" s="61" t="s">
        <v>2474</v>
      </c>
      <c r="F768" t="s">
        <v>99</v>
      </c>
    </row>
    <row r="769" spans="1:8">
      <c r="A769" t="s">
        <v>2601</v>
      </c>
      <c r="B769" s="61" t="s">
        <v>2473</v>
      </c>
      <c r="C769" s="61" t="s">
        <v>2505</v>
      </c>
      <c r="D769" t="s">
        <v>82</v>
      </c>
      <c r="E769" s="61" t="s">
        <v>2505</v>
      </c>
      <c r="F769" t="s">
        <v>186</v>
      </c>
    </row>
    <row r="770" spans="1:8">
      <c r="A770" t="s">
        <v>2602</v>
      </c>
      <c r="B770" s="61" t="s">
        <v>2469</v>
      </c>
      <c r="C770" s="61" t="s">
        <v>2474</v>
      </c>
      <c r="D770" t="s">
        <v>293</v>
      </c>
      <c r="E770" s="61" t="s">
        <v>2474</v>
      </c>
      <c r="F770" t="s">
        <v>82</v>
      </c>
      <c r="G770" s="61" t="s">
        <v>2500</v>
      </c>
      <c r="H770" t="s">
        <v>487</v>
      </c>
    </row>
    <row r="771" spans="1:8">
      <c r="A771" t="s">
        <v>2602</v>
      </c>
      <c r="B771" s="61" t="s">
        <v>2469</v>
      </c>
      <c r="C771" s="61" t="s">
        <v>2474</v>
      </c>
      <c r="D771" t="s">
        <v>538</v>
      </c>
      <c r="E771" s="61" t="s">
        <v>2500</v>
      </c>
      <c r="F771" t="s">
        <v>99</v>
      </c>
      <c r="G771" s="61" t="s">
        <v>2474</v>
      </c>
      <c r="H771" t="s">
        <v>580</v>
      </c>
    </row>
    <row r="772" spans="1:8">
      <c r="A772" t="s">
        <v>2602</v>
      </c>
      <c r="B772" s="61" t="s">
        <v>2470</v>
      </c>
      <c r="C772" s="61" t="s">
        <v>2500</v>
      </c>
      <c r="D772" t="s">
        <v>580</v>
      </c>
      <c r="E772" s="61" t="s">
        <v>2474</v>
      </c>
      <c r="F772" t="s">
        <v>166</v>
      </c>
      <c r="G772" s="61" t="s">
        <v>2474</v>
      </c>
      <c r="H772" t="s">
        <v>606</v>
      </c>
    </row>
    <row r="773" spans="1:8">
      <c r="A773" t="s">
        <v>2602</v>
      </c>
      <c r="B773" s="61" t="s">
        <v>2470</v>
      </c>
      <c r="C773" s="61" t="s">
        <v>2505</v>
      </c>
      <c r="D773" t="s">
        <v>82</v>
      </c>
      <c r="E773" s="61" t="s">
        <v>2505</v>
      </c>
      <c r="F773" t="s">
        <v>186</v>
      </c>
    </row>
    <row r="774" spans="1:8">
      <c r="A774" t="s">
        <v>2602</v>
      </c>
      <c r="B774" s="61" t="s">
        <v>2471</v>
      </c>
      <c r="C774" s="61" t="s">
        <v>2474</v>
      </c>
      <c r="D774" t="s">
        <v>523</v>
      </c>
      <c r="E774" s="61" t="s">
        <v>2505</v>
      </c>
      <c r="F774" t="s">
        <v>349</v>
      </c>
    </row>
    <row r="775" spans="1:8">
      <c r="A775" t="s">
        <v>2602</v>
      </c>
      <c r="B775" s="61" t="s">
        <v>2471</v>
      </c>
      <c r="C775" s="61" t="s">
        <v>2505</v>
      </c>
      <c r="D775" t="s">
        <v>82</v>
      </c>
      <c r="E775" s="61" t="s">
        <v>2505</v>
      </c>
      <c r="F775" t="s">
        <v>186</v>
      </c>
    </row>
    <row r="776" spans="1:8">
      <c r="A776" t="s">
        <v>2602</v>
      </c>
      <c r="B776" s="61" t="s">
        <v>2472</v>
      </c>
      <c r="C776" s="61" t="s">
        <v>2474</v>
      </c>
      <c r="D776" t="s">
        <v>523</v>
      </c>
      <c r="E776" s="61" t="s">
        <v>2505</v>
      </c>
      <c r="F776" t="s">
        <v>349</v>
      </c>
    </row>
    <row r="777" spans="1:8">
      <c r="A777" t="s">
        <v>2602</v>
      </c>
      <c r="B777" s="61" t="s">
        <v>2473</v>
      </c>
      <c r="C777" s="61" t="s">
        <v>2474</v>
      </c>
      <c r="D777" t="s">
        <v>422</v>
      </c>
      <c r="E777" s="61" t="s">
        <v>2500</v>
      </c>
      <c r="F777" t="s">
        <v>523</v>
      </c>
      <c r="G777" s="61" t="s">
        <v>2500</v>
      </c>
      <c r="H777" t="s">
        <v>263</v>
      </c>
    </row>
    <row r="778" spans="1:8">
      <c r="A778" t="s">
        <v>2603</v>
      </c>
      <c r="B778" s="61" t="s">
        <v>2469</v>
      </c>
      <c r="C778" s="61" t="s">
        <v>2474</v>
      </c>
      <c r="D778" t="s">
        <v>293</v>
      </c>
      <c r="E778" s="61" t="s">
        <v>2474</v>
      </c>
      <c r="F778" t="s">
        <v>82</v>
      </c>
      <c r="G778" s="61" t="s">
        <v>2500</v>
      </c>
      <c r="H778" t="s">
        <v>487</v>
      </c>
    </row>
    <row r="779" spans="1:8">
      <c r="A779" t="s">
        <v>2603</v>
      </c>
      <c r="B779" s="61" t="s">
        <v>2469</v>
      </c>
      <c r="C779" s="61" t="s">
        <v>2474</v>
      </c>
      <c r="D779" t="s">
        <v>538</v>
      </c>
      <c r="E779" s="61" t="s">
        <v>2500</v>
      </c>
      <c r="F779" t="s">
        <v>99</v>
      </c>
      <c r="G779" s="61" t="s">
        <v>2474</v>
      </c>
      <c r="H779" t="s">
        <v>580</v>
      </c>
    </row>
    <row r="780" spans="1:8">
      <c r="A780" t="s">
        <v>2603</v>
      </c>
      <c r="B780" s="61" t="s">
        <v>2470</v>
      </c>
      <c r="C780" s="61" t="s">
        <v>2500</v>
      </c>
      <c r="D780" t="s">
        <v>580</v>
      </c>
      <c r="E780" s="61" t="s">
        <v>2474</v>
      </c>
      <c r="F780" t="s">
        <v>166</v>
      </c>
      <c r="G780" s="61" t="s">
        <v>2474</v>
      </c>
      <c r="H780" t="s">
        <v>606</v>
      </c>
    </row>
    <row r="781" spans="1:8">
      <c r="A781" t="s">
        <v>2603</v>
      </c>
      <c r="B781" s="61" t="s">
        <v>2470</v>
      </c>
      <c r="C781" s="61" t="s">
        <v>2505</v>
      </c>
      <c r="D781" t="s">
        <v>82</v>
      </c>
      <c r="E781" s="61" t="s">
        <v>2505</v>
      </c>
      <c r="F781" t="s">
        <v>186</v>
      </c>
    </row>
    <row r="782" spans="1:8">
      <c r="A782" t="s">
        <v>2603</v>
      </c>
      <c r="B782" s="61" t="s">
        <v>2471</v>
      </c>
      <c r="C782" s="61" t="s">
        <v>2500</v>
      </c>
      <c r="D782" t="s">
        <v>580</v>
      </c>
      <c r="E782" s="61" t="s">
        <v>2474</v>
      </c>
      <c r="F782" t="s">
        <v>166</v>
      </c>
      <c r="G782" s="61" t="s">
        <v>2474</v>
      </c>
      <c r="H782" t="s">
        <v>606</v>
      </c>
    </row>
    <row r="783" spans="1:8">
      <c r="A783" t="s">
        <v>2603</v>
      </c>
      <c r="B783" s="61" t="s">
        <v>2471</v>
      </c>
      <c r="C783" s="61" t="s">
        <v>2505</v>
      </c>
      <c r="D783" t="s">
        <v>82</v>
      </c>
      <c r="E783" s="61" t="s">
        <v>2505</v>
      </c>
      <c r="F783" t="s">
        <v>186</v>
      </c>
    </row>
    <row r="784" spans="1:8">
      <c r="A784" t="s">
        <v>2603</v>
      </c>
      <c r="B784" s="61" t="s">
        <v>2472</v>
      </c>
      <c r="C784" s="61" t="s">
        <v>2474</v>
      </c>
      <c r="D784" t="s">
        <v>523</v>
      </c>
      <c r="E784" s="61" t="s">
        <v>2505</v>
      </c>
      <c r="F784" t="s">
        <v>349</v>
      </c>
    </row>
    <row r="785" spans="1:8">
      <c r="A785" t="s">
        <v>2603</v>
      </c>
      <c r="B785" s="61" t="s">
        <v>2473</v>
      </c>
      <c r="C785" s="61" t="s">
        <v>2474</v>
      </c>
      <c r="D785" t="s">
        <v>422</v>
      </c>
      <c r="E785" s="61" t="s">
        <v>2500</v>
      </c>
      <c r="F785" t="s">
        <v>523</v>
      </c>
      <c r="G785" s="61" t="s">
        <v>2500</v>
      </c>
      <c r="H785" t="s">
        <v>263</v>
      </c>
    </row>
    <row r="786" spans="1:8">
      <c r="A786" t="s">
        <v>2604</v>
      </c>
      <c r="B786" s="61" t="s">
        <v>2469</v>
      </c>
      <c r="C786" s="61" t="s">
        <v>2474</v>
      </c>
      <c r="D786" t="s">
        <v>538</v>
      </c>
      <c r="E786" s="61" t="s">
        <v>2500</v>
      </c>
      <c r="F786" t="s">
        <v>99</v>
      </c>
      <c r="G786" s="61" t="s">
        <v>2474</v>
      </c>
      <c r="H786" t="s">
        <v>580</v>
      </c>
    </row>
    <row r="787" spans="1:8">
      <c r="A787" t="s">
        <v>2604</v>
      </c>
      <c r="B787" s="61" t="s">
        <v>2469</v>
      </c>
      <c r="C787" s="61" t="s">
        <v>2505</v>
      </c>
      <c r="D787" t="s">
        <v>82</v>
      </c>
      <c r="E787" s="61" t="s">
        <v>2505</v>
      </c>
      <c r="F787" t="s">
        <v>186</v>
      </c>
    </row>
    <row r="788" spans="1:8">
      <c r="A788" t="s">
        <v>2604</v>
      </c>
      <c r="B788" s="61" t="s">
        <v>2470</v>
      </c>
      <c r="C788" s="61" t="s">
        <v>2474</v>
      </c>
      <c r="D788" t="s">
        <v>293</v>
      </c>
      <c r="E788" s="61" t="s">
        <v>2474</v>
      </c>
      <c r="F788" t="s">
        <v>82</v>
      </c>
      <c r="G788" s="61" t="s">
        <v>2500</v>
      </c>
      <c r="H788" t="s">
        <v>487</v>
      </c>
    </row>
    <row r="789" spans="1:8">
      <c r="A789" t="s">
        <v>2604</v>
      </c>
      <c r="B789" s="61" t="s">
        <v>2470</v>
      </c>
      <c r="C789" s="61" t="s">
        <v>2474</v>
      </c>
      <c r="D789" t="s">
        <v>422</v>
      </c>
      <c r="E789" s="61" t="s">
        <v>2500</v>
      </c>
      <c r="F789" t="s">
        <v>523</v>
      </c>
      <c r="G789" s="61" t="s">
        <v>2500</v>
      </c>
      <c r="H789" t="s">
        <v>263</v>
      </c>
    </row>
    <row r="790" spans="1:8">
      <c r="A790" t="s">
        <v>2604</v>
      </c>
      <c r="B790" s="61" t="s">
        <v>2471</v>
      </c>
      <c r="C790" s="61" t="s">
        <v>2474</v>
      </c>
      <c r="D790" t="s">
        <v>293</v>
      </c>
      <c r="E790" s="61" t="s">
        <v>2474</v>
      </c>
      <c r="F790" t="s">
        <v>82</v>
      </c>
      <c r="G790" s="61" t="s">
        <v>2500</v>
      </c>
      <c r="H790" t="s">
        <v>487</v>
      </c>
    </row>
    <row r="791" spans="1:8">
      <c r="A791" t="s">
        <v>2604</v>
      </c>
      <c r="B791" s="61" t="s">
        <v>2471</v>
      </c>
      <c r="C791" s="61" t="s">
        <v>2474</v>
      </c>
      <c r="D791" t="s">
        <v>422</v>
      </c>
      <c r="E791" s="61" t="s">
        <v>2500</v>
      </c>
      <c r="F791" t="s">
        <v>523</v>
      </c>
      <c r="G791" s="61" t="s">
        <v>2500</v>
      </c>
      <c r="H791" t="s">
        <v>263</v>
      </c>
    </row>
    <row r="792" spans="1:8">
      <c r="A792" t="s">
        <v>2604</v>
      </c>
      <c r="B792" s="61" t="s">
        <v>2472</v>
      </c>
      <c r="C792" s="61" t="s">
        <v>2500</v>
      </c>
      <c r="D792" t="s">
        <v>580</v>
      </c>
      <c r="E792" s="61" t="s">
        <v>2474</v>
      </c>
      <c r="F792" t="s">
        <v>166</v>
      </c>
      <c r="G792" s="61" t="s">
        <v>2474</v>
      </c>
      <c r="H792" t="s">
        <v>606</v>
      </c>
    </row>
    <row r="793" spans="1:8">
      <c r="A793" t="s">
        <v>2604</v>
      </c>
      <c r="B793" s="61" t="s">
        <v>2473</v>
      </c>
      <c r="C793" s="61" t="s">
        <v>2500</v>
      </c>
      <c r="D793" t="s">
        <v>487</v>
      </c>
      <c r="E793" s="61" t="s">
        <v>2500</v>
      </c>
      <c r="F793" t="s">
        <v>263</v>
      </c>
      <c r="G793" s="61" t="s">
        <v>2500</v>
      </c>
      <c r="H793" t="s">
        <v>473</v>
      </c>
    </row>
    <row r="794" spans="1:8">
      <c r="A794" t="s">
        <v>2605</v>
      </c>
      <c r="B794" s="61" t="s">
        <v>2469</v>
      </c>
      <c r="C794" s="61" t="s">
        <v>2474</v>
      </c>
      <c r="D794" t="s">
        <v>422</v>
      </c>
      <c r="E794" s="61" t="s">
        <v>2500</v>
      </c>
      <c r="F794" t="s">
        <v>523</v>
      </c>
      <c r="G794" s="61" t="s">
        <v>2500</v>
      </c>
      <c r="H794" t="s">
        <v>263</v>
      </c>
    </row>
    <row r="795" spans="1:8">
      <c r="A795" t="s">
        <v>2605</v>
      </c>
      <c r="B795" s="61" t="s">
        <v>2469</v>
      </c>
      <c r="C795" s="61" t="s">
        <v>2500</v>
      </c>
      <c r="D795" t="s">
        <v>487</v>
      </c>
      <c r="E795" s="61" t="s">
        <v>2500</v>
      </c>
      <c r="F795" t="s">
        <v>263</v>
      </c>
      <c r="G795" s="61" t="s">
        <v>2500</v>
      </c>
      <c r="H795" t="s">
        <v>473</v>
      </c>
    </row>
    <row r="796" spans="1:8">
      <c r="A796" t="s">
        <v>2605</v>
      </c>
      <c r="B796" s="61" t="s">
        <v>2470</v>
      </c>
      <c r="C796" s="61" t="s">
        <v>2474</v>
      </c>
      <c r="D796" t="s">
        <v>422</v>
      </c>
      <c r="E796" s="61" t="s">
        <v>2500</v>
      </c>
      <c r="F796" t="s">
        <v>523</v>
      </c>
      <c r="G796" s="61" t="s">
        <v>2500</v>
      </c>
      <c r="H796" t="s">
        <v>263</v>
      </c>
    </row>
    <row r="797" spans="1:8">
      <c r="A797" t="s">
        <v>2605</v>
      </c>
      <c r="B797" s="61" t="s">
        <v>2470</v>
      </c>
      <c r="C797" s="61" t="s">
        <v>2500</v>
      </c>
      <c r="D797" t="s">
        <v>487</v>
      </c>
      <c r="E797" s="61" t="s">
        <v>2500</v>
      </c>
      <c r="F797" t="s">
        <v>263</v>
      </c>
      <c r="G797" s="61" t="s">
        <v>2500</v>
      </c>
      <c r="H797" t="s">
        <v>473</v>
      </c>
    </row>
    <row r="798" spans="1:8">
      <c r="A798" t="s">
        <v>2605</v>
      </c>
      <c r="B798" s="61" t="s">
        <v>2471</v>
      </c>
      <c r="C798" s="61" t="s">
        <v>2505</v>
      </c>
      <c r="D798" t="s">
        <v>82</v>
      </c>
      <c r="E798" s="61" t="s">
        <v>2505</v>
      </c>
      <c r="F798" t="s">
        <v>186</v>
      </c>
    </row>
    <row r="799" spans="1:8">
      <c r="A799" t="s">
        <v>2605</v>
      </c>
      <c r="B799" s="61" t="s">
        <v>2471</v>
      </c>
      <c r="C799" s="61" t="s">
        <v>2500</v>
      </c>
      <c r="D799" t="s">
        <v>487</v>
      </c>
      <c r="E799" s="61" t="s">
        <v>2500</v>
      </c>
      <c r="F799" t="s">
        <v>263</v>
      </c>
      <c r="G799" s="61" t="s">
        <v>2500</v>
      </c>
      <c r="H799" t="s">
        <v>473</v>
      </c>
    </row>
    <row r="800" spans="1:8">
      <c r="A800" t="s">
        <v>2605</v>
      </c>
      <c r="B800" s="61" t="s">
        <v>2472</v>
      </c>
      <c r="C800" s="61" t="s">
        <v>2474</v>
      </c>
      <c r="D800" t="s">
        <v>293</v>
      </c>
      <c r="E800" s="61" t="s">
        <v>2474</v>
      </c>
      <c r="F800" t="s">
        <v>82</v>
      </c>
      <c r="G800" s="61" t="s">
        <v>2500</v>
      </c>
      <c r="H800" t="s">
        <v>487</v>
      </c>
    </row>
    <row r="801" spans="1:8">
      <c r="A801" t="s">
        <v>2605</v>
      </c>
      <c r="B801" s="61" t="s">
        <v>2473</v>
      </c>
      <c r="C801" s="61" t="s">
        <v>2500</v>
      </c>
      <c r="D801" t="s">
        <v>487</v>
      </c>
      <c r="E801" s="61" t="s">
        <v>2500</v>
      </c>
      <c r="F801" t="s">
        <v>263</v>
      </c>
      <c r="G801" s="61" t="s">
        <v>2500</v>
      </c>
      <c r="H801" t="s">
        <v>473</v>
      </c>
    </row>
    <row r="802" spans="1:8">
      <c r="A802" t="s">
        <v>2606</v>
      </c>
      <c r="B802" s="61" t="s">
        <v>2469</v>
      </c>
      <c r="C802" s="61" t="s">
        <v>2487</v>
      </c>
      <c r="D802" t="s">
        <v>221</v>
      </c>
    </row>
    <row r="803" spans="1:8">
      <c r="A803" t="s">
        <v>2606</v>
      </c>
      <c r="B803" s="61" t="s">
        <v>2469</v>
      </c>
      <c r="C803" s="61" t="s">
        <v>2487</v>
      </c>
      <c r="D803" t="s">
        <v>397</v>
      </c>
    </row>
    <row r="804" spans="1:8">
      <c r="A804" t="s">
        <v>2606</v>
      </c>
      <c r="B804" s="61" t="s">
        <v>2470</v>
      </c>
      <c r="C804" s="61" t="s">
        <v>9</v>
      </c>
      <c r="D804" t="s">
        <v>435</v>
      </c>
    </row>
    <row r="805" spans="1:8">
      <c r="A805" t="s">
        <v>2606</v>
      </c>
      <c r="B805" s="61" t="s">
        <v>2470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2606</v>
      </c>
      <c r="B806" s="61" t="s">
        <v>2471</v>
      </c>
      <c r="C806" s="61" t="s">
        <v>9</v>
      </c>
      <c r="D806" t="s">
        <v>304</v>
      </c>
    </row>
    <row r="807" spans="1:8">
      <c r="A807" t="s">
        <v>2606</v>
      </c>
      <c r="B807" s="61" t="s">
        <v>2471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2606</v>
      </c>
      <c r="B808" s="61" t="s">
        <v>2472</v>
      </c>
      <c r="C808" s="61" t="s">
        <v>2487</v>
      </c>
      <c r="D808" t="s">
        <v>221</v>
      </c>
    </row>
    <row r="809" spans="1:8">
      <c r="A809" t="s">
        <v>2606</v>
      </c>
      <c r="B809" s="61" t="s">
        <v>2473</v>
      </c>
      <c r="C809" s="61" t="s">
        <v>2496</v>
      </c>
      <c r="D809" t="s">
        <v>326</v>
      </c>
    </row>
    <row r="810" spans="1:8">
      <c r="A810" t="s">
        <v>2607</v>
      </c>
      <c r="B810" s="61" t="s">
        <v>2469</v>
      </c>
      <c r="C810" s="61" t="s">
        <v>2487</v>
      </c>
      <c r="D810" t="s">
        <v>221</v>
      </c>
    </row>
    <row r="811" spans="1:8">
      <c r="A811" t="s">
        <v>2607</v>
      </c>
      <c r="B811" s="61" t="s">
        <v>2469</v>
      </c>
      <c r="C811" s="61" t="s">
        <v>2487</v>
      </c>
      <c r="D811" t="s">
        <v>397</v>
      </c>
    </row>
    <row r="812" spans="1:8">
      <c r="A812" t="s">
        <v>2607</v>
      </c>
      <c r="B812" s="61" t="s">
        <v>2470</v>
      </c>
      <c r="C812" s="61" t="s">
        <v>9</v>
      </c>
      <c r="D812" t="s">
        <v>435</v>
      </c>
    </row>
    <row r="813" spans="1:8">
      <c r="A813" t="s">
        <v>2607</v>
      </c>
      <c r="B813" s="61" t="s">
        <v>2470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2607</v>
      </c>
      <c r="B814" s="61" t="s">
        <v>2471</v>
      </c>
      <c r="C814" s="61" t="s">
        <v>9</v>
      </c>
      <c r="D814" t="s">
        <v>304</v>
      </c>
    </row>
    <row r="815" spans="1:8">
      <c r="A815" t="s">
        <v>2607</v>
      </c>
      <c r="B815" s="61" t="s">
        <v>2471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2607</v>
      </c>
      <c r="B816" s="61" t="s">
        <v>2472</v>
      </c>
      <c r="C816" s="61" t="s">
        <v>2487</v>
      </c>
      <c r="D816" t="s">
        <v>221</v>
      </c>
    </row>
    <row r="817" spans="1:8">
      <c r="A817" t="s">
        <v>2607</v>
      </c>
      <c r="B817" s="61" t="s">
        <v>2473</v>
      </c>
      <c r="C817" s="61" t="s">
        <v>2496</v>
      </c>
      <c r="D817" t="s">
        <v>326</v>
      </c>
    </row>
    <row r="818" spans="1:8">
      <c r="A818" t="s">
        <v>2608</v>
      </c>
      <c r="B818" s="61" t="s">
        <v>2469</v>
      </c>
      <c r="C818" s="61" t="s">
        <v>2505</v>
      </c>
      <c r="D818" t="s">
        <v>475</v>
      </c>
      <c r="E818" s="61" t="s">
        <v>2474</v>
      </c>
      <c r="F818" t="s">
        <v>119</v>
      </c>
    </row>
    <row r="819" spans="1:8">
      <c r="A819" t="s">
        <v>2608</v>
      </c>
      <c r="B819" s="61" t="s">
        <v>2469</v>
      </c>
      <c r="C819" s="61" t="s">
        <v>2474</v>
      </c>
      <c r="D819" t="s">
        <v>335</v>
      </c>
      <c r="E819" s="61" t="s">
        <v>2505</v>
      </c>
      <c r="F819" t="s">
        <v>435</v>
      </c>
    </row>
    <row r="820" spans="1:8">
      <c r="A820" t="s">
        <v>2608</v>
      </c>
      <c r="B820" s="61" t="s">
        <v>2470</v>
      </c>
      <c r="C820" s="61" t="s">
        <v>2467</v>
      </c>
      <c r="D820" t="s">
        <v>250</v>
      </c>
      <c r="E820" s="61" t="s">
        <v>2467</v>
      </c>
      <c r="F820" t="s">
        <v>384</v>
      </c>
      <c r="G820" s="61" t="s">
        <v>2467</v>
      </c>
      <c r="H820" t="s">
        <v>446</v>
      </c>
    </row>
    <row r="821" spans="1:8">
      <c r="A821" t="s">
        <v>2608</v>
      </c>
      <c r="B821" s="61" t="s">
        <v>2470</v>
      </c>
      <c r="C821" s="61" t="s">
        <v>2500</v>
      </c>
      <c r="D821" t="s">
        <v>151</v>
      </c>
      <c r="E821" s="61" t="s">
        <v>2474</v>
      </c>
      <c r="F821" t="s">
        <v>221</v>
      </c>
      <c r="G821" s="61" t="s">
        <v>2474</v>
      </c>
      <c r="H821" t="s">
        <v>335</v>
      </c>
    </row>
    <row r="822" spans="1:8">
      <c r="A822" t="s">
        <v>2608</v>
      </c>
      <c r="B822" s="61" t="s">
        <v>2471</v>
      </c>
      <c r="C822" s="61" t="s">
        <v>2467</v>
      </c>
      <c r="D822" t="s">
        <v>250</v>
      </c>
      <c r="E822" s="61" t="s">
        <v>2467</v>
      </c>
      <c r="F822" t="s">
        <v>384</v>
      </c>
      <c r="G822" s="61" t="s">
        <v>2467</v>
      </c>
      <c r="H822" t="s">
        <v>446</v>
      </c>
    </row>
    <row r="823" spans="1:8">
      <c r="A823" t="s">
        <v>2608</v>
      </c>
      <c r="B823" s="61" t="s">
        <v>2471</v>
      </c>
      <c r="C823" s="61" t="s">
        <v>2474</v>
      </c>
      <c r="D823" t="s">
        <v>119</v>
      </c>
      <c r="E823" s="61" t="s">
        <v>2500</v>
      </c>
      <c r="F823" t="s">
        <v>435</v>
      </c>
      <c r="G823" s="61" t="s">
        <v>2500</v>
      </c>
      <c r="H823" t="s">
        <v>397</v>
      </c>
    </row>
    <row r="824" spans="1:8">
      <c r="A824" t="s">
        <v>2608</v>
      </c>
      <c r="B824" s="61" t="s">
        <v>2472</v>
      </c>
      <c r="C824" s="61" t="s">
        <v>2467</v>
      </c>
      <c r="D824" t="s">
        <v>513</v>
      </c>
      <c r="E824" s="61" t="s">
        <v>2467</v>
      </c>
      <c r="F824" t="s">
        <v>557</v>
      </c>
      <c r="G824" s="61" t="s">
        <v>2467</v>
      </c>
      <c r="H824" t="s">
        <v>326</v>
      </c>
    </row>
    <row r="825" spans="1:8">
      <c r="A825" t="s">
        <v>2608</v>
      </c>
      <c r="B825" s="61" t="s">
        <v>2473</v>
      </c>
      <c r="C825" s="61" t="s">
        <v>2500</v>
      </c>
      <c r="D825" t="s">
        <v>326</v>
      </c>
      <c r="E825" s="61" t="s">
        <v>2500</v>
      </c>
      <c r="F825" t="s">
        <v>304</v>
      </c>
      <c r="G825" s="61" t="s">
        <v>2500</v>
      </c>
      <c r="H825" t="s">
        <v>384</v>
      </c>
    </row>
    <row r="826" spans="1:8">
      <c r="A826" t="s">
        <v>2609</v>
      </c>
      <c r="B826" s="61" t="s">
        <v>2469</v>
      </c>
      <c r="C826" s="61" t="s">
        <v>2474</v>
      </c>
      <c r="D826" t="s">
        <v>335</v>
      </c>
      <c r="E826" s="61" t="s">
        <v>2505</v>
      </c>
      <c r="F826" t="s">
        <v>435</v>
      </c>
    </row>
    <row r="827" spans="1:8">
      <c r="A827" t="s">
        <v>2609</v>
      </c>
      <c r="B827" s="61" t="s">
        <v>2469</v>
      </c>
      <c r="C827" s="61" t="s">
        <v>2500</v>
      </c>
      <c r="D827" t="s">
        <v>151</v>
      </c>
      <c r="E827" s="61" t="s">
        <v>2474</v>
      </c>
      <c r="F827" t="s">
        <v>221</v>
      </c>
      <c r="G827" s="61" t="s">
        <v>2474</v>
      </c>
      <c r="H827" t="s">
        <v>335</v>
      </c>
    </row>
    <row r="828" spans="1:8">
      <c r="A828" t="s">
        <v>2609</v>
      </c>
      <c r="B828" s="61" t="s">
        <v>2470</v>
      </c>
      <c r="C828" s="61" t="s">
        <v>2505</v>
      </c>
      <c r="D828" t="s">
        <v>475</v>
      </c>
      <c r="E828" s="61" t="s">
        <v>2474</v>
      </c>
      <c r="F828" t="s">
        <v>119</v>
      </c>
    </row>
    <row r="829" spans="1:8">
      <c r="A829" t="s">
        <v>2609</v>
      </c>
      <c r="B829" s="61" t="s">
        <v>2470</v>
      </c>
      <c r="C829" s="61" t="s">
        <v>2505</v>
      </c>
      <c r="D829" t="s">
        <v>475</v>
      </c>
      <c r="E829" s="61" t="s">
        <v>2505</v>
      </c>
      <c r="F829" t="s">
        <v>304</v>
      </c>
    </row>
    <row r="830" spans="1:8">
      <c r="A830" t="s">
        <v>2609</v>
      </c>
      <c r="B830" s="61" t="s">
        <v>2471</v>
      </c>
      <c r="C830" s="61" t="s">
        <v>2467</v>
      </c>
      <c r="D830" t="s">
        <v>250</v>
      </c>
      <c r="E830" s="61" t="s">
        <v>2467</v>
      </c>
      <c r="F830" t="s">
        <v>384</v>
      </c>
      <c r="G830" s="61" t="s">
        <v>2467</v>
      </c>
      <c r="H830" t="s">
        <v>446</v>
      </c>
    </row>
    <row r="831" spans="1:8">
      <c r="A831" t="s">
        <v>2609</v>
      </c>
      <c r="B831" s="61" t="s">
        <v>2471</v>
      </c>
      <c r="C831" s="61" t="s">
        <v>2474</v>
      </c>
      <c r="D831" t="s">
        <v>119</v>
      </c>
      <c r="E831" s="61" t="s">
        <v>2500</v>
      </c>
      <c r="F831" t="s">
        <v>435</v>
      </c>
      <c r="G831" s="61" t="s">
        <v>2500</v>
      </c>
      <c r="H831" t="s">
        <v>397</v>
      </c>
    </row>
    <row r="832" spans="1:8">
      <c r="A832" t="s">
        <v>2609</v>
      </c>
      <c r="B832" s="61" t="s">
        <v>2472</v>
      </c>
      <c r="C832" s="61" t="s">
        <v>2467</v>
      </c>
      <c r="D832" t="s">
        <v>250</v>
      </c>
      <c r="E832" s="61" t="s">
        <v>2467</v>
      </c>
      <c r="F832" t="s">
        <v>384</v>
      </c>
      <c r="G832" s="61" t="s">
        <v>2467</v>
      </c>
      <c r="H832" t="s">
        <v>446</v>
      </c>
    </row>
    <row r="833" spans="1:8">
      <c r="A833" t="s">
        <v>2609</v>
      </c>
      <c r="B833" s="61" t="s">
        <v>2473</v>
      </c>
      <c r="C833" s="61" t="s">
        <v>2500</v>
      </c>
      <c r="D833" t="s">
        <v>326</v>
      </c>
      <c r="E833" s="61" t="s">
        <v>2500</v>
      </c>
      <c r="F833" t="s">
        <v>304</v>
      </c>
      <c r="G833" s="61" t="s">
        <v>2500</v>
      </c>
      <c r="H833" t="s">
        <v>384</v>
      </c>
    </row>
    <row r="834" spans="1:8">
      <c r="A834" t="s">
        <v>2610</v>
      </c>
      <c r="B834" s="61" t="s">
        <v>2469</v>
      </c>
      <c r="C834" s="61" t="s">
        <v>2505</v>
      </c>
      <c r="D834" t="s">
        <v>475</v>
      </c>
      <c r="E834" s="61" t="s">
        <v>2505</v>
      </c>
      <c r="F834" t="s">
        <v>304</v>
      </c>
    </row>
    <row r="835" spans="1:8">
      <c r="A835" t="s">
        <v>2610</v>
      </c>
      <c r="B835" s="61" t="s">
        <v>2469</v>
      </c>
      <c r="C835" s="61" t="s">
        <v>2474</v>
      </c>
      <c r="D835" t="s">
        <v>119</v>
      </c>
      <c r="E835" s="61" t="s">
        <v>2500</v>
      </c>
      <c r="F835" t="s">
        <v>435</v>
      </c>
      <c r="G835" s="61" t="s">
        <v>2500</v>
      </c>
      <c r="H835" t="s">
        <v>397</v>
      </c>
    </row>
    <row r="836" spans="1:8">
      <c r="A836" t="s">
        <v>2610</v>
      </c>
      <c r="B836" s="61" t="s">
        <v>2470</v>
      </c>
      <c r="C836" s="61" t="s">
        <v>2500</v>
      </c>
      <c r="D836" t="s">
        <v>151</v>
      </c>
      <c r="E836" s="61" t="s">
        <v>2474</v>
      </c>
      <c r="F836" t="s">
        <v>221</v>
      </c>
      <c r="G836" s="61" t="s">
        <v>2474</v>
      </c>
      <c r="H836" t="s">
        <v>335</v>
      </c>
    </row>
    <row r="837" spans="1:8">
      <c r="A837" t="s">
        <v>2610</v>
      </c>
      <c r="B837" s="61" t="s">
        <v>2470</v>
      </c>
      <c r="C837" s="61" t="s">
        <v>2500</v>
      </c>
      <c r="D837" t="s">
        <v>326</v>
      </c>
      <c r="E837" s="61" t="s">
        <v>2500</v>
      </c>
      <c r="F837" t="s">
        <v>304</v>
      </c>
      <c r="G837" s="61" t="s">
        <v>2500</v>
      </c>
      <c r="H837" t="s">
        <v>384</v>
      </c>
    </row>
    <row r="838" spans="1:8">
      <c r="A838" t="s">
        <v>2610</v>
      </c>
      <c r="B838" s="61" t="s">
        <v>2471</v>
      </c>
      <c r="C838" s="61" t="s">
        <v>2474</v>
      </c>
      <c r="D838" t="s">
        <v>335</v>
      </c>
      <c r="E838" s="61" t="s">
        <v>2505</v>
      </c>
      <c r="F838" t="s">
        <v>435</v>
      </c>
    </row>
    <row r="839" spans="1:8">
      <c r="A839" t="s">
        <v>2610</v>
      </c>
      <c r="B839" s="61" t="s">
        <v>2471</v>
      </c>
      <c r="C839" s="61" t="s">
        <v>2500</v>
      </c>
      <c r="D839" t="s">
        <v>326</v>
      </c>
      <c r="E839" s="61" t="s">
        <v>2500</v>
      </c>
      <c r="F839" t="s">
        <v>304</v>
      </c>
      <c r="G839" s="61" t="s">
        <v>2500</v>
      </c>
      <c r="H839" t="s">
        <v>384</v>
      </c>
    </row>
    <row r="840" spans="1:8">
      <c r="A840" t="s">
        <v>2610</v>
      </c>
      <c r="B840" s="61" t="s">
        <v>2472</v>
      </c>
      <c r="C840" s="61" t="s">
        <v>2505</v>
      </c>
      <c r="D840" t="s">
        <v>475</v>
      </c>
      <c r="E840" s="61" t="s">
        <v>2474</v>
      </c>
      <c r="F840" t="s">
        <v>119</v>
      </c>
    </row>
    <row r="841" spans="1:8">
      <c r="A841" t="s">
        <v>2610</v>
      </c>
      <c r="B841" s="61" t="s">
        <v>2473</v>
      </c>
      <c r="C841" s="61" t="s">
        <v>2500</v>
      </c>
      <c r="D841" t="s">
        <v>326</v>
      </c>
      <c r="E841" s="61" t="s">
        <v>2500</v>
      </c>
      <c r="F841" t="s">
        <v>304</v>
      </c>
      <c r="G841" s="61" t="s">
        <v>2500</v>
      </c>
      <c r="H841" t="s">
        <v>384</v>
      </c>
    </row>
    <row r="842" spans="1:8">
      <c r="A842" t="s">
        <v>2611</v>
      </c>
      <c r="B842" s="61" t="s">
        <v>2469</v>
      </c>
      <c r="C842" s="61" t="s">
        <v>2487</v>
      </c>
      <c r="D842" t="s">
        <v>221</v>
      </c>
    </row>
    <row r="843" spans="1:8">
      <c r="A843" t="s">
        <v>2611</v>
      </c>
      <c r="B843" s="61" t="s">
        <v>2469</v>
      </c>
      <c r="C843" s="61" t="s">
        <v>2487</v>
      </c>
      <c r="D843" t="s">
        <v>397</v>
      </c>
    </row>
    <row r="844" spans="1:8">
      <c r="A844" t="s">
        <v>2611</v>
      </c>
      <c r="B844" s="61" t="s">
        <v>2470</v>
      </c>
      <c r="C844" s="61" t="s">
        <v>9</v>
      </c>
      <c r="D844" t="s">
        <v>435</v>
      </c>
    </row>
    <row r="845" spans="1:8">
      <c r="A845" t="s">
        <v>2611</v>
      </c>
      <c r="B845" s="61" t="s">
        <v>2470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2611</v>
      </c>
      <c r="B846" s="61" t="s">
        <v>2471</v>
      </c>
      <c r="C846" s="61" t="s">
        <v>9</v>
      </c>
      <c r="D846" t="s">
        <v>304</v>
      </c>
    </row>
    <row r="847" spans="1:8">
      <c r="A847" t="s">
        <v>2611</v>
      </c>
      <c r="B847" s="61" t="s">
        <v>2471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2611</v>
      </c>
      <c r="B848" s="61" t="s">
        <v>2472</v>
      </c>
      <c r="C848" s="61" t="s">
        <v>2487</v>
      </c>
      <c r="D848" t="s">
        <v>221</v>
      </c>
    </row>
    <row r="849" spans="1:8">
      <c r="A849" t="s">
        <v>2611</v>
      </c>
      <c r="B849" s="61" t="s">
        <v>2473</v>
      </c>
      <c r="C849" s="61" t="s">
        <v>2496</v>
      </c>
      <c r="D849" t="s">
        <v>326</v>
      </c>
    </row>
    <row r="850" spans="1:8">
      <c r="A850" t="s">
        <v>2612</v>
      </c>
      <c r="B850" s="61" t="s">
        <v>2469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2612</v>
      </c>
      <c r="B851" s="61" t="s">
        <v>2469</v>
      </c>
      <c r="C851" s="61" t="s">
        <v>2467</v>
      </c>
      <c r="D851" t="s">
        <v>525</v>
      </c>
      <c r="E851" s="61" t="s">
        <v>2467</v>
      </c>
      <c r="F851" t="s">
        <v>119</v>
      </c>
    </row>
    <row r="852" spans="1:8">
      <c r="A852" t="s">
        <v>2612</v>
      </c>
      <c r="B852" s="61" t="s">
        <v>2470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2612</v>
      </c>
      <c r="B853" s="61" t="s">
        <v>2470</v>
      </c>
      <c r="C853" s="61" t="s">
        <v>2467</v>
      </c>
      <c r="D853" t="s">
        <v>446</v>
      </c>
      <c r="E853" s="61" t="s">
        <v>2467</v>
      </c>
      <c r="F853" t="s">
        <v>557</v>
      </c>
    </row>
    <row r="854" spans="1:8">
      <c r="A854" t="s">
        <v>2612</v>
      </c>
      <c r="B854" s="61" t="s">
        <v>2471</v>
      </c>
      <c r="C854" s="61" t="s">
        <v>9</v>
      </c>
      <c r="D854" t="s">
        <v>304</v>
      </c>
    </row>
    <row r="855" spans="1:8">
      <c r="A855" t="s">
        <v>2612</v>
      </c>
      <c r="B855" s="61" t="s">
        <v>2471</v>
      </c>
      <c r="C855" s="61" t="s">
        <v>2496</v>
      </c>
      <c r="D855" t="s">
        <v>326</v>
      </c>
    </row>
    <row r="856" spans="1:8">
      <c r="A856" t="s">
        <v>2612</v>
      </c>
      <c r="B856" s="61" t="s">
        <v>2472</v>
      </c>
      <c r="C856" s="61" t="s">
        <v>2487</v>
      </c>
      <c r="D856" t="s">
        <v>397</v>
      </c>
    </row>
    <row r="857" spans="1:8">
      <c r="A857" t="s">
        <v>2612</v>
      </c>
      <c r="B857" s="61" t="s">
        <v>2473</v>
      </c>
      <c r="C857" s="61" t="s">
        <v>2467</v>
      </c>
      <c r="D857" t="s">
        <v>513</v>
      </c>
      <c r="E857" s="61" t="s">
        <v>2467</v>
      </c>
      <c r="F857" t="s">
        <v>557</v>
      </c>
      <c r="G857" s="61" t="s">
        <v>2467</v>
      </c>
      <c r="H857" t="s">
        <v>326</v>
      </c>
    </row>
    <row r="858" spans="1:8">
      <c r="A858" t="s">
        <v>2613</v>
      </c>
      <c r="B858" s="61" t="s">
        <v>2469</v>
      </c>
      <c r="C858" s="61" t="s">
        <v>2467</v>
      </c>
      <c r="D858" t="s">
        <v>525</v>
      </c>
      <c r="E858" s="61" t="s">
        <v>2467</v>
      </c>
      <c r="F858" t="s">
        <v>119</v>
      </c>
    </row>
    <row r="859" spans="1:8">
      <c r="A859" t="s">
        <v>2613</v>
      </c>
      <c r="B859" s="61" t="s">
        <v>2469</v>
      </c>
      <c r="C859" s="61" t="s">
        <v>2467</v>
      </c>
      <c r="D859" t="s">
        <v>446</v>
      </c>
      <c r="E859" s="61" t="s">
        <v>2467</v>
      </c>
      <c r="F859" t="s">
        <v>557</v>
      </c>
    </row>
    <row r="860" spans="1:8">
      <c r="A860" t="s">
        <v>2613</v>
      </c>
      <c r="B860" s="61" t="s">
        <v>2470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2613</v>
      </c>
      <c r="B861" s="61" t="s">
        <v>2470</v>
      </c>
      <c r="C861" s="61" t="s">
        <v>2496</v>
      </c>
      <c r="D861" t="s">
        <v>326</v>
      </c>
    </row>
    <row r="862" spans="1:8">
      <c r="A862" t="s">
        <v>2613</v>
      </c>
      <c r="B862" s="61" t="s">
        <v>2471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2613</v>
      </c>
      <c r="B863" s="61" t="s">
        <v>2471</v>
      </c>
      <c r="C863" s="61" t="s">
        <v>2467</v>
      </c>
      <c r="D863" t="s">
        <v>513</v>
      </c>
      <c r="E863" s="61" t="s">
        <v>2467</v>
      </c>
      <c r="F863" t="s">
        <v>557</v>
      </c>
      <c r="G863" s="61" t="s">
        <v>2467</v>
      </c>
      <c r="H863" t="s">
        <v>326</v>
      </c>
    </row>
    <row r="864" spans="1:8">
      <c r="A864" t="s">
        <v>2613</v>
      </c>
      <c r="B864" s="61" t="s">
        <v>2472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2613</v>
      </c>
      <c r="B865" s="61" t="s">
        <v>2473</v>
      </c>
      <c r="C865" s="61" t="s">
        <v>2467</v>
      </c>
      <c r="D865" t="s">
        <v>250</v>
      </c>
      <c r="E865" s="61" t="s">
        <v>2467</v>
      </c>
      <c r="F865" t="s">
        <v>384</v>
      </c>
      <c r="G865" s="61" t="s">
        <v>2467</v>
      </c>
      <c r="H865" t="s">
        <v>446</v>
      </c>
    </row>
    <row r="866" spans="1:8">
      <c r="A866" t="s">
        <v>2614</v>
      </c>
      <c r="B866" s="61" t="s">
        <v>2469</v>
      </c>
      <c r="C866" s="61" t="s">
        <v>2496</v>
      </c>
      <c r="D866" t="s">
        <v>326</v>
      </c>
    </row>
    <row r="867" spans="1:8">
      <c r="A867" t="s">
        <v>2614</v>
      </c>
      <c r="B867" s="61" t="s">
        <v>2469</v>
      </c>
      <c r="C867" s="61" t="s">
        <v>2496</v>
      </c>
      <c r="D867" t="s">
        <v>250</v>
      </c>
    </row>
    <row r="868" spans="1:8">
      <c r="A868" t="s">
        <v>2614</v>
      </c>
      <c r="B868" s="61" t="s">
        <v>2470</v>
      </c>
      <c r="C868" s="61" t="s">
        <v>2467</v>
      </c>
      <c r="D868" t="s">
        <v>446</v>
      </c>
      <c r="E868" s="61" t="s">
        <v>2467</v>
      </c>
      <c r="F868" t="s">
        <v>557</v>
      </c>
    </row>
    <row r="869" spans="1:8">
      <c r="A869" t="s">
        <v>2614</v>
      </c>
      <c r="B869" s="61" t="s">
        <v>2470</v>
      </c>
      <c r="C869" s="61" t="s">
        <v>2467</v>
      </c>
      <c r="D869" t="s">
        <v>513</v>
      </c>
      <c r="E869" s="61" t="s">
        <v>2467</v>
      </c>
      <c r="F869" t="s">
        <v>557</v>
      </c>
      <c r="G869" s="61" t="s">
        <v>2467</v>
      </c>
      <c r="H869" t="s">
        <v>326</v>
      </c>
    </row>
    <row r="870" spans="1:8">
      <c r="A870" t="s">
        <v>2614</v>
      </c>
      <c r="B870" s="61" t="s">
        <v>2471</v>
      </c>
      <c r="C870" s="61" t="s">
        <v>2467</v>
      </c>
      <c r="D870" t="s">
        <v>525</v>
      </c>
      <c r="E870" s="61" t="s">
        <v>2467</v>
      </c>
      <c r="F870" t="s">
        <v>119</v>
      </c>
    </row>
    <row r="871" spans="1:8">
      <c r="A871" t="s">
        <v>2614</v>
      </c>
      <c r="B871" s="61" t="s">
        <v>2471</v>
      </c>
      <c r="C871" s="61" t="s">
        <v>2467</v>
      </c>
      <c r="D871" t="s">
        <v>250</v>
      </c>
      <c r="E871" s="61" t="s">
        <v>2467</v>
      </c>
      <c r="F871" t="s">
        <v>384</v>
      </c>
      <c r="G871" s="61" t="s">
        <v>2467</v>
      </c>
      <c r="H871" t="s">
        <v>446</v>
      </c>
    </row>
    <row r="872" spans="1:8">
      <c r="A872" t="s">
        <v>2614</v>
      </c>
      <c r="B872" s="61" t="s">
        <v>2472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2614</v>
      </c>
      <c r="B873" s="61" t="s">
        <v>2473</v>
      </c>
      <c r="C873" s="61" t="s">
        <v>2505</v>
      </c>
      <c r="D873" t="s">
        <v>475</v>
      </c>
      <c r="E873" s="61" t="s">
        <v>2474</v>
      </c>
      <c r="F873" t="s">
        <v>119</v>
      </c>
    </row>
    <row r="874" spans="1:8">
      <c r="A874" t="s">
        <v>2615</v>
      </c>
      <c r="B874" s="61" t="s">
        <v>2469</v>
      </c>
      <c r="C874" s="61" t="s">
        <v>2496</v>
      </c>
      <c r="D874" t="s">
        <v>250</v>
      </c>
    </row>
    <row r="875" spans="1:8">
      <c r="A875" t="s">
        <v>2615</v>
      </c>
      <c r="B875" s="61" t="s">
        <v>2469</v>
      </c>
      <c r="C875" s="61" t="s">
        <v>2467</v>
      </c>
      <c r="D875" t="s">
        <v>513</v>
      </c>
      <c r="E875" s="61" t="s">
        <v>2467</v>
      </c>
      <c r="F875" t="s">
        <v>557</v>
      </c>
      <c r="G875" s="61" t="s">
        <v>2467</v>
      </c>
      <c r="H875" t="s">
        <v>326</v>
      </c>
    </row>
    <row r="876" spans="1:8">
      <c r="A876" t="s">
        <v>2615</v>
      </c>
      <c r="B876" s="61" t="s">
        <v>2470</v>
      </c>
      <c r="C876" s="61" t="s">
        <v>2496</v>
      </c>
      <c r="D876" t="s">
        <v>326</v>
      </c>
    </row>
    <row r="877" spans="1:8">
      <c r="A877" t="s">
        <v>2615</v>
      </c>
      <c r="B877" s="61" t="s">
        <v>2470</v>
      </c>
      <c r="C877" s="61" t="s">
        <v>2467</v>
      </c>
      <c r="D877" t="s">
        <v>250</v>
      </c>
      <c r="E877" s="61" t="s">
        <v>2467</v>
      </c>
      <c r="F877" t="s">
        <v>384</v>
      </c>
      <c r="G877" s="61" t="s">
        <v>2467</v>
      </c>
      <c r="H877" t="s">
        <v>446</v>
      </c>
    </row>
    <row r="878" spans="1:8">
      <c r="A878" t="s">
        <v>2615</v>
      </c>
      <c r="B878" s="61" t="s">
        <v>2471</v>
      </c>
      <c r="C878" s="61" t="s">
        <v>2496</v>
      </c>
      <c r="D878" t="s">
        <v>326</v>
      </c>
    </row>
    <row r="879" spans="1:8">
      <c r="A879" t="s">
        <v>2615</v>
      </c>
      <c r="B879" s="61" t="s">
        <v>2471</v>
      </c>
      <c r="C879" s="61" t="s">
        <v>2505</v>
      </c>
      <c r="D879" t="s">
        <v>475</v>
      </c>
      <c r="E879" s="61" t="s">
        <v>2474</v>
      </c>
      <c r="F879" t="s">
        <v>119</v>
      </c>
    </row>
    <row r="880" spans="1:8">
      <c r="A880" t="s">
        <v>2615</v>
      </c>
      <c r="B880" s="61" t="s">
        <v>2472</v>
      </c>
      <c r="C880" s="61" t="s">
        <v>2467</v>
      </c>
      <c r="D880" t="s">
        <v>446</v>
      </c>
      <c r="E880" s="61" t="s">
        <v>2467</v>
      </c>
      <c r="F880" t="s">
        <v>557</v>
      </c>
    </row>
    <row r="881" spans="1:8">
      <c r="A881" t="s">
        <v>2615</v>
      </c>
      <c r="B881" s="61" t="s">
        <v>2473</v>
      </c>
      <c r="C881" s="61" t="s">
        <v>2505</v>
      </c>
      <c r="D881" t="s">
        <v>475</v>
      </c>
      <c r="E881" s="61" t="s">
        <v>2505</v>
      </c>
      <c r="F881" t="s">
        <v>304</v>
      </c>
    </row>
    <row r="882" spans="1:8">
      <c r="A882" t="s">
        <v>2616</v>
      </c>
      <c r="B882" s="61" t="s">
        <v>2469</v>
      </c>
      <c r="C882" s="61" t="s">
        <v>2467</v>
      </c>
      <c r="D882" t="s">
        <v>513</v>
      </c>
      <c r="E882" s="61" t="s">
        <v>2467</v>
      </c>
      <c r="F882" t="s">
        <v>557</v>
      </c>
      <c r="G882" s="61" t="s">
        <v>2467</v>
      </c>
      <c r="H882" t="s">
        <v>326</v>
      </c>
    </row>
    <row r="883" spans="1:8">
      <c r="A883" t="s">
        <v>2616</v>
      </c>
      <c r="B883" s="61" t="s">
        <v>2469</v>
      </c>
      <c r="C883" s="61" t="s">
        <v>2467</v>
      </c>
      <c r="D883" t="s">
        <v>250</v>
      </c>
      <c r="E883" s="61" t="s">
        <v>2467</v>
      </c>
      <c r="F883" t="s">
        <v>384</v>
      </c>
      <c r="G883" s="61" t="s">
        <v>2467</v>
      </c>
      <c r="H883" t="s">
        <v>446</v>
      </c>
    </row>
    <row r="884" spans="1:8">
      <c r="A884" t="s">
        <v>2616</v>
      </c>
      <c r="B884" s="61" t="s">
        <v>2470</v>
      </c>
      <c r="C884" s="61" t="s">
        <v>2496</v>
      </c>
      <c r="D884" t="s">
        <v>250</v>
      </c>
    </row>
    <row r="885" spans="1:8">
      <c r="A885" t="s">
        <v>2616</v>
      </c>
      <c r="B885" s="61" t="s">
        <v>2470</v>
      </c>
      <c r="C885" s="61" t="s">
        <v>2505</v>
      </c>
      <c r="D885" t="s">
        <v>475</v>
      </c>
      <c r="E885" s="61" t="s">
        <v>2474</v>
      </c>
      <c r="F885" t="s">
        <v>119</v>
      </c>
    </row>
    <row r="886" spans="1:8">
      <c r="A886" t="s">
        <v>2616</v>
      </c>
      <c r="B886" s="61" t="s">
        <v>2471</v>
      </c>
      <c r="C886" s="61" t="s">
        <v>2496</v>
      </c>
      <c r="D886" t="s">
        <v>250</v>
      </c>
    </row>
    <row r="887" spans="1:8">
      <c r="A887" t="s">
        <v>2616</v>
      </c>
      <c r="B887" s="61" t="s">
        <v>2471</v>
      </c>
      <c r="C887" s="61" t="s">
        <v>2474</v>
      </c>
      <c r="D887" t="s">
        <v>335</v>
      </c>
      <c r="E887" s="61" t="s">
        <v>2505</v>
      </c>
      <c r="F887" t="s">
        <v>435</v>
      </c>
    </row>
    <row r="888" spans="1:8">
      <c r="A888" t="s">
        <v>2616</v>
      </c>
      <c r="B888" s="61" t="s">
        <v>2472</v>
      </c>
      <c r="C888" s="61" t="s">
        <v>2496</v>
      </c>
      <c r="D888" t="s">
        <v>326</v>
      </c>
    </row>
    <row r="889" spans="1:8">
      <c r="A889" t="s">
        <v>2616</v>
      </c>
      <c r="B889" s="61" t="s">
        <v>2473</v>
      </c>
      <c r="C889" s="61" t="s">
        <v>2505</v>
      </c>
      <c r="D889" t="s">
        <v>475</v>
      </c>
      <c r="E889" s="61" t="s">
        <v>2505</v>
      </c>
      <c r="F889" t="s">
        <v>304</v>
      </c>
    </row>
    <row r="890" spans="1:8">
      <c r="A890" t="s">
        <v>2617</v>
      </c>
      <c r="B890" s="61" t="s">
        <v>2469</v>
      </c>
      <c r="C890" s="61" t="s">
        <v>2505</v>
      </c>
      <c r="D890" t="s">
        <v>475</v>
      </c>
      <c r="E890" s="61" t="s">
        <v>2474</v>
      </c>
      <c r="F890" t="s">
        <v>119</v>
      </c>
    </row>
    <row r="891" spans="1:8">
      <c r="A891" t="s">
        <v>2617</v>
      </c>
      <c r="B891" s="61" t="s">
        <v>2469</v>
      </c>
      <c r="C891" s="61" t="s">
        <v>2474</v>
      </c>
      <c r="D891" t="s">
        <v>335</v>
      </c>
      <c r="E891" s="61" t="s">
        <v>2505</v>
      </c>
      <c r="F891" t="s">
        <v>435</v>
      </c>
    </row>
    <row r="892" spans="1:8">
      <c r="A892" t="s">
        <v>2617</v>
      </c>
      <c r="B892" s="61" t="s">
        <v>2470</v>
      </c>
      <c r="C892" s="61" t="s">
        <v>2467</v>
      </c>
      <c r="D892" t="s">
        <v>250</v>
      </c>
      <c r="E892" s="61" t="s">
        <v>2467</v>
      </c>
      <c r="F892" t="s">
        <v>384</v>
      </c>
      <c r="G892" s="61" t="s">
        <v>2467</v>
      </c>
      <c r="H892" t="s">
        <v>446</v>
      </c>
    </row>
    <row r="893" spans="1:8">
      <c r="A893" t="s">
        <v>2617</v>
      </c>
      <c r="B893" s="61" t="s">
        <v>2470</v>
      </c>
      <c r="C893" s="61" t="s">
        <v>2500</v>
      </c>
      <c r="D893" t="s">
        <v>151</v>
      </c>
      <c r="E893" s="61" t="s">
        <v>2474</v>
      </c>
      <c r="F893" t="s">
        <v>221</v>
      </c>
      <c r="G893" s="61" t="s">
        <v>2474</v>
      </c>
      <c r="H893" t="s">
        <v>335</v>
      </c>
    </row>
    <row r="894" spans="1:8">
      <c r="A894" t="s">
        <v>2617</v>
      </c>
      <c r="B894" s="61" t="s">
        <v>2471</v>
      </c>
      <c r="C894" s="61" t="s">
        <v>2467</v>
      </c>
      <c r="D894" t="s">
        <v>250</v>
      </c>
      <c r="E894" s="61" t="s">
        <v>2467</v>
      </c>
      <c r="F894" t="s">
        <v>384</v>
      </c>
      <c r="G894" s="61" t="s">
        <v>2467</v>
      </c>
      <c r="H894" t="s">
        <v>446</v>
      </c>
    </row>
    <row r="895" spans="1:8">
      <c r="A895" t="s">
        <v>2617</v>
      </c>
      <c r="B895" s="61" t="s">
        <v>2471</v>
      </c>
      <c r="C895" s="61" t="s">
        <v>2474</v>
      </c>
      <c r="D895" t="s">
        <v>119</v>
      </c>
      <c r="E895" s="61" t="s">
        <v>2500</v>
      </c>
      <c r="F895" t="s">
        <v>435</v>
      </c>
      <c r="G895" s="61" t="s">
        <v>2500</v>
      </c>
      <c r="H895" t="s">
        <v>397</v>
      </c>
    </row>
    <row r="896" spans="1:8">
      <c r="A896" t="s">
        <v>2617</v>
      </c>
      <c r="B896" s="61" t="s">
        <v>2472</v>
      </c>
      <c r="C896" s="61" t="s">
        <v>2467</v>
      </c>
      <c r="D896" t="s">
        <v>513</v>
      </c>
      <c r="E896" s="61" t="s">
        <v>2467</v>
      </c>
      <c r="F896" t="s">
        <v>557</v>
      </c>
      <c r="G896" s="61" t="s">
        <v>2467</v>
      </c>
      <c r="H896" t="s">
        <v>326</v>
      </c>
    </row>
    <row r="897" spans="1:8">
      <c r="A897" t="s">
        <v>2617</v>
      </c>
      <c r="B897" s="61" t="s">
        <v>2473</v>
      </c>
      <c r="C897" s="61" t="s">
        <v>2500</v>
      </c>
      <c r="D897" t="s">
        <v>326</v>
      </c>
      <c r="E897" s="61" t="s">
        <v>2500</v>
      </c>
      <c r="F897" t="s">
        <v>304</v>
      </c>
      <c r="G897" s="61" t="s">
        <v>2500</v>
      </c>
      <c r="H897" t="s">
        <v>384</v>
      </c>
    </row>
    <row r="898" spans="1:8">
      <c r="A898" t="s">
        <v>2618</v>
      </c>
      <c r="B898" s="61" t="s">
        <v>2469</v>
      </c>
      <c r="C898" s="61" t="s">
        <v>2474</v>
      </c>
      <c r="D898" t="s">
        <v>335</v>
      </c>
      <c r="E898" s="61" t="s">
        <v>2505</v>
      </c>
      <c r="F898" t="s">
        <v>435</v>
      </c>
    </row>
    <row r="899" spans="1:8">
      <c r="A899" t="s">
        <v>2618</v>
      </c>
      <c r="B899" s="61" t="s">
        <v>2469</v>
      </c>
      <c r="C899" s="61" t="s">
        <v>2500</v>
      </c>
      <c r="D899" t="s">
        <v>151</v>
      </c>
      <c r="E899" s="61" t="s">
        <v>2474</v>
      </c>
      <c r="F899" t="s">
        <v>221</v>
      </c>
      <c r="G899" s="61" t="s">
        <v>2474</v>
      </c>
      <c r="H899" t="s">
        <v>335</v>
      </c>
    </row>
    <row r="900" spans="1:8">
      <c r="A900" t="s">
        <v>2618</v>
      </c>
      <c r="B900" s="61" t="s">
        <v>2470</v>
      </c>
      <c r="C900" s="61" t="s">
        <v>2505</v>
      </c>
      <c r="D900" t="s">
        <v>475</v>
      </c>
      <c r="E900" s="61" t="s">
        <v>2474</v>
      </c>
      <c r="F900" t="s">
        <v>119</v>
      </c>
    </row>
    <row r="901" spans="1:8">
      <c r="A901" t="s">
        <v>2618</v>
      </c>
      <c r="B901" s="61" t="s">
        <v>2470</v>
      </c>
      <c r="C901" s="61" t="s">
        <v>2505</v>
      </c>
      <c r="D901" t="s">
        <v>475</v>
      </c>
      <c r="E901" s="61" t="s">
        <v>2505</v>
      </c>
      <c r="F901" t="s">
        <v>304</v>
      </c>
    </row>
    <row r="902" spans="1:8">
      <c r="A902" t="s">
        <v>2618</v>
      </c>
      <c r="B902" s="61" t="s">
        <v>2471</v>
      </c>
      <c r="C902" s="61" t="s">
        <v>2467</v>
      </c>
      <c r="D902" t="s">
        <v>250</v>
      </c>
      <c r="E902" s="61" t="s">
        <v>2467</v>
      </c>
      <c r="F902" t="s">
        <v>384</v>
      </c>
      <c r="G902" s="61" t="s">
        <v>2467</v>
      </c>
      <c r="H902" t="s">
        <v>446</v>
      </c>
    </row>
    <row r="903" spans="1:8">
      <c r="A903" t="s">
        <v>2618</v>
      </c>
      <c r="B903" s="61" t="s">
        <v>2471</v>
      </c>
      <c r="C903" s="61" t="s">
        <v>2474</v>
      </c>
      <c r="D903" t="s">
        <v>119</v>
      </c>
      <c r="E903" s="61" t="s">
        <v>2500</v>
      </c>
      <c r="F903" t="s">
        <v>435</v>
      </c>
      <c r="G903" s="61" t="s">
        <v>2500</v>
      </c>
      <c r="H903" t="s">
        <v>397</v>
      </c>
    </row>
    <row r="904" spans="1:8">
      <c r="A904" t="s">
        <v>2618</v>
      </c>
      <c r="B904" s="61" t="s">
        <v>2472</v>
      </c>
      <c r="C904" s="61" t="s">
        <v>2467</v>
      </c>
      <c r="D904" t="s">
        <v>250</v>
      </c>
      <c r="E904" s="61" t="s">
        <v>2467</v>
      </c>
      <c r="F904" t="s">
        <v>384</v>
      </c>
      <c r="G904" s="61" t="s">
        <v>2467</v>
      </c>
      <c r="H904" t="s">
        <v>446</v>
      </c>
    </row>
    <row r="905" spans="1:8">
      <c r="A905" t="s">
        <v>2618</v>
      </c>
      <c r="B905" s="61" t="s">
        <v>2473</v>
      </c>
      <c r="C905" s="61" t="s">
        <v>2500</v>
      </c>
      <c r="D905" t="s">
        <v>326</v>
      </c>
      <c r="E905" s="61" t="s">
        <v>2500</v>
      </c>
      <c r="F905" t="s">
        <v>304</v>
      </c>
      <c r="G905" s="61" t="s">
        <v>2500</v>
      </c>
      <c r="H905" t="s">
        <v>384</v>
      </c>
    </row>
    <row r="906" spans="1:8">
      <c r="A906" t="s">
        <v>2619</v>
      </c>
      <c r="B906" s="61" t="s">
        <v>2469</v>
      </c>
      <c r="C906" s="61" t="s">
        <v>2505</v>
      </c>
      <c r="D906" t="s">
        <v>475</v>
      </c>
      <c r="E906" s="61" t="s">
        <v>2505</v>
      </c>
      <c r="F906" t="s">
        <v>304</v>
      </c>
    </row>
    <row r="907" spans="1:8">
      <c r="A907" t="s">
        <v>2619</v>
      </c>
      <c r="B907" s="61" t="s">
        <v>2469</v>
      </c>
      <c r="C907" s="61" t="s">
        <v>2474</v>
      </c>
      <c r="D907" t="s">
        <v>119</v>
      </c>
      <c r="E907" s="61" t="s">
        <v>2500</v>
      </c>
      <c r="F907" t="s">
        <v>435</v>
      </c>
      <c r="G907" s="61" t="s">
        <v>2500</v>
      </c>
      <c r="H907" t="s">
        <v>397</v>
      </c>
    </row>
    <row r="908" spans="1:8">
      <c r="A908" t="s">
        <v>2619</v>
      </c>
      <c r="B908" s="61" t="s">
        <v>2470</v>
      </c>
      <c r="C908" s="61" t="s">
        <v>2500</v>
      </c>
      <c r="D908" t="s">
        <v>151</v>
      </c>
      <c r="E908" s="61" t="s">
        <v>2474</v>
      </c>
      <c r="F908" t="s">
        <v>221</v>
      </c>
      <c r="G908" s="61" t="s">
        <v>2474</v>
      </c>
      <c r="H908" t="s">
        <v>335</v>
      </c>
    </row>
    <row r="909" spans="1:8">
      <c r="A909" t="s">
        <v>2619</v>
      </c>
      <c r="B909" s="61" t="s">
        <v>2470</v>
      </c>
      <c r="C909" s="61" t="s">
        <v>2500</v>
      </c>
      <c r="D909" t="s">
        <v>326</v>
      </c>
      <c r="E909" s="61" t="s">
        <v>2500</v>
      </c>
      <c r="F909" t="s">
        <v>304</v>
      </c>
      <c r="G909" s="61" t="s">
        <v>2500</v>
      </c>
      <c r="H909" t="s">
        <v>384</v>
      </c>
    </row>
    <row r="910" spans="1:8">
      <c r="A910" t="s">
        <v>2619</v>
      </c>
      <c r="B910" s="61" t="s">
        <v>2471</v>
      </c>
      <c r="C910" s="61" t="s">
        <v>2474</v>
      </c>
      <c r="D910" t="s">
        <v>335</v>
      </c>
      <c r="E910" s="61" t="s">
        <v>2505</v>
      </c>
      <c r="F910" t="s">
        <v>435</v>
      </c>
    </row>
    <row r="911" spans="1:8">
      <c r="A911" t="s">
        <v>2619</v>
      </c>
      <c r="B911" s="61" t="s">
        <v>2471</v>
      </c>
      <c r="C911" s="61" t="s">
        <v>2500</v>
      </c>
      <c r="D911" t="s">
        <v>326</v>
      </c>
      <c r="E911" s="61" t="s">
        <v>2500</v>
      </c>
      <c r="F911" t="s">
        <v>304</v>
      </c>
      <c r="G911" s="61" t="s">
        <v>2500</v>
      </c>
      <c r="H911" t="s">
        <v>384</v>
      </c>
    </row>
    <row r="912" spans="1:8">
      <c r="A912" t="s">
        <v>2619</v>
      </c>
      <c r="B912" s="61" t="s">
        <v>2472</v>
      </c>
      <c r="C912" s="61" t="s">
        <v>2505</v>
      </c>
      <c r="D912" t="s">
        <v>475</v>
      </c>
      <c r="E912" s="61" t="s">
        <v>2474</v>
      </c>
      <c r="F912" t="s">
        <v>119</v>
      </c>
    </row>
    <row r="913" spans="1:8">
      <c r="A913" t="s">
        <v>2619</v>
      </c>
      <c r="B913" s="61" t="s">
        <v>2473</v>
      </c>
      <c r="C913" s="61" t="s">
        <v>2500</v>
      </c>
      <c r="D913" t="s">
        <v>326</v>
      </c>
      <c r="E913" s="61" t="s">
        <v>2500</v>
      </c>
      <c r="F913" t="s">
        <v>304</v>
      </c>
      <c r="G913" s="61" t="s">
        <v>2500</v>
      </c>
      <c r="H913" t="s">
        <v>384</v>
      </c>
    </row>
    <row r="914" spans="1:8">
      <c r="A914" t="s">
        <v>2620</v>
      </c>
      <c r="B914" s="61" t="s">
        <v>2469</v>
      </c>
      <c r="C914" s="61" t="s">
        <v>2467</v>
      </c>
      <c r="D914" t="s">
        <v>525</v>
      </c>
      <c r="E914" s="61" t="s">
        <v>2467</v>
      </c>
      <c r="F914" t="s">
        <v>119</v>
      </c>
    </row>
    <row r="915" spans="1:8">
      <c r="A915" t="s">
        <v>2620</v>
      </c>
      <c r="B915" s="61" t="s">
        <v>2469</v>
      </c>
      <c r="C915" s="61" t="s">
        <v>2467</v>
      </c>
      <c r="D915" t="s">
        <v>446</v>
      </c>
      <c r="E915" s="61" t="s">
        <v>2467</v>
      </c>
      <c r="F915" t="s">
        <v>557</v>
      </c>
    </row>
    <row r="916" spans="1:8">
      <c r="A916" t="s">
        <v>2620</v>
      </c>
      <c r="B916" s="61" t="s">
        <v>2470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2620</v>
      </c>
      <c r="B917" s="61" t="s">
        <v>2470</v>
      </c>
      <c r="C917" s="61" t="s">
        <v>2496</v>
      </c>
      <c r="D917" t="s">
        <v>326</v>
      </c>
    </row>
    <row r="918" spans="1:8">
      <c r="A918" t="s">
        <v>2620</v>
      </c>
      <c r="B918" s="61" t="s">
        <v>2471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2620</v>
      </c>
      <c r="B919" s="61" t="s">
        <v>2471</v>
      </c>
      <c r="C919" s="61" t="s">
        <v>2467</v>
      </c>
      <c r="D919" t="s">
        <v>513</v>
      </c>
      <c r="E919" s="61" t="s">
        <v>2467</v>
      </c>
      <c r="F919" t="s">
        <v>557</v>
      </c>
      <c r="G919" s="61" t="s">
        <v>2467</v>
      </c>
      <c r="H919" t="s">
        <v>326</v>
      </c>
    </row>
    <row r="920" spans="1:8">
      <c r="A920" t="s">
        <v>2620</v>
      </c>
      <c r="B920" s="61" t="s">
        <v>2472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2620</v>
      </c>
      <c r="B921" s="61" t="s">
        <v>2473</v>
      </c>
      <c r="C921" s="61" t="s">
        <v>2467</v>
      </c>
      <c r="D921" t="s">
        <v>250</v>
      </c>
      <c r="E921" s="61" t="s">
        <v>2467</v>
      </c>
      <c r="F921" t="s">
        <v>384</v>
      </c>
      <c r="G921" s="61" t="s">
        <v>2467</v>
      </c>
      <c r="H921" t="s">
        <v>446</v>
      </c>
    </row>
    <row r="922" spans="1:8">
      <c r="A922" t="s">
        <v>2621</v>
      </c>
      <c r="B922" s="61" t="s">
        <v>2469</v>
      </c>
      <c r="C922" s="61" t="s">
        <v>2505</v>
      </c>
      <c r="D922" t="s">
        <v>359</v>
      </c>
      <c r="E922" s="61" t="s">
        <v>2505</v>
      </c>
      <c r="F922" t="s">
        <v>170</v>
      </c>
    </row>
    <row r="923" spans="1:8">
      <c r="A923" t="s">
        <v>2621</v>
      </c>
      <c r="B923" s="61" t="s">
        <v>2469</v>
      </c>
      <c r="C923" s="61" t="s">
        <v>2500</v>
      </c>
      <c r="D923" t="s">
        <v>372</v>
      </c>
      <c r="E923" s="61" t="s">
        <v>2500</v>
      </c>
      <c r="F923" t="s">
        <v>43</v>
      </c>
      <c r="G923" s="61" t="s">
        <v>2474</v>
      </c>
      <c r="H923" t="s">
        <v>337</v>
      </c>
    </row>
    <row r="924" spans="1:8">
      <c r="A924" t="s">
        <v>2621</v>
      </c>
      <c r="B924" s="61" t="s">
        <v>2470</v>
      </c>
      <c r="C924" s="61" t="s">
        <v>2505</v>
      </c>
      <c r="D924" t="s">
        <v>337</v>
      </c>
      <c r="E924" s="61" t="s">
        <v>2505</v>
      </c>
      <c r="F924" t="s">
        <v>410</v>
      </c>
    </row>
    <row r="925" spans="1:8">
      <c r="A925" t="s">
        <v>2621</v>
      </c>
      <c r="B925" s="61" t="s">
        <v>2470</v>
      </c>
      <c r="C925" s="61" t="s">
        <v>2500</v>
      </c>
      <c r="D925" t="s">
        <v>448</v>
      </c>
      <c r="E925" s="61" t="s">
        <v>2474</v>
      </c>
      <c r="F925" t="s">
        <v>630</v>
      </c>
      <c r="G925" s="61" t="s">
        <v>2500</v>
      </c>
      <c r="H925" t="s">
        <v>410</v>
      </c>
    </row>
    <row r="926" spans="1:8">
      <c r="A926" t="s">
        <v>2621</v>
      </c>
      <c r="B926" s="61" t="s">
        <v>2471</v>
      </c>
      <c r="C926" s="61" t="s">
        <v>2505</v>
      </c>
      <c r="D926" t="s">
        <v>337</v>
      </c>
      <c r="E926" s="61" t="s">
        <v>2505</v>
      </c>
      <c r="F926" t="s">
        <v>410</v>
      </c>
    </row>
    <row r="927" spans="1:8">
      <c r="A927" t="s">
        <v>2621</v>
      </c>
      <c r="B927" s="61" t="s">
        <v>2471</v>
      </c>
      <c r="C927" s="61" t="s">
        <v>2500</v>
      </c>
      <c r="D927" t="s">
        <v>448</v>
      </c>
      <c r="E927" s="61" t="s">
        <v>2474</v>
      </c>
      <c r="F927" t="s">
        <v>630</v>
      </c>
      <c r="G927" s="61" t="s">
        <v>2500</v>
      </c>
      <c r="H927" t="s">
        <v>410</v>
      </c>
    </row>
    <row r="928" spans="1:8">
      <c r="A928" t="s">
        <v>2621</v>
      </c>
      <c r="B928" s="61" t="s">
        <v>2472</v>
      </c>
      <c r="C928" s="61" t="s">
        <v>2500</v>
      </c>
      <c r="D928" t="s">
        <v>630</v>
      </c>
      <c r="E928" s="61" t="s">
        <v>2474</v>
      </c>
      <c r="F928" t="s">
        <v>662</v>
      </c>
      <c r="G928" s="61" t="s">
        <v>2474</v>
      </c>
      <c r="H928" t="s">
        <v>265</v>
      </c>
    </row>
    <row r="929" spans="1:8">
      <c r="A929" t="s">
        <v>2621</v>
      </c>
      <c r="B929" s="61" t="s">
        <v>2473</v>
      </c>
      <c r="C929" s="61" t="s">
        <v>2500</v>
      </c>
      <c r="D929" t="s">
        <v>280</v>
      </c>
      <c r="E929" s="61" t="s">
        <v>2500</v>
      </c>
      <c r="F929" t="s">
        <v>170</v>
      </c>
      <c r="G929" s="61" t="s">
        <v>2500</v>
      </c>
      <c r="H929" t="s">
        <v>448</v>
      </c>
    </row>
    <row r="930" spans="1:8">
      <c r="A930" t="s">
        <v>2622</v>
      </c>
      <c r="B930" s="61" t="s">
        <v>2469</v>
      </c>
      <c r="C930" s="61" t="s">
        <v>2500</v>
      </c>
      <c r="D930" t="s">
        <v>372</v>
      </c>
      <c r="E930" s="61" t="s">
        <v>2500</v>
      </c>
      <c r="F930" t="s">
        <v>43</v>
      </c>
      <c r="G930" s="61" t="s">
        <v>2474</v>
      </c>
      <c r="H930" t="s">
        <v>337</v>
      </c>
    </row>
    <row r="931" spans="1:8">
      <c r="A931" t="s">
        <v>2622</v>
      </c>
      <c r="B931" s="61" t="s">
        <v>2469</v>
      </c>
      <c r="C931" s="61" t="s">
        <v>2500</v>
      </c>
      <c r="D931" t="s">
        <v>448</v>
      </c>
      <c r="E931" s="61" t="s">
        <v>2474</v>
      </c>
      <c r="F931" t="s">
        <v>630</v>
      </c>
      <c r="G931" s="61" t="s">
        <v>2500</v>
      </c>
      <c r="H931" t="s">
        <v>410</v>
      </c>
    </row>
    <row r="932" spans="1:8">
      <c r="A932" t="s">
        <v>2622</v>
      </c>
      <c r="B932" s="61" t="s">
        <v>2470</v>
      </c>
      <c r="C932" s="61" t="s">
        <v>2500</v>
      </c>
      <c r="D932" t="s">
        <v>372</v>
      </c>
      <c r="E932" s="61" t="s">
        <v>2500</v>
      </c>
      <c r="F932" t="s">
        <v>43</v>
      </c>
      <c r="G932" s="61" t="s">
        <v>2474</v>
      </c>
      <c r="H932" t="s">
        <v>337</v>
      </c>
    </row>
    <row r="933" spans="1:8">
      <c r="A933" t="s">
        <v>2622</v>
      </c>
      <c r="B933" s="61" t="s">
        <v>2470</v>
      </c>
      <c r="C933" s="61" t="s">
        <v>2500</v>
      </c>
      <c r="D933" t="s">
        <v>280</v>
      </c>
      <c r="E933" s="61" t="s">
        <v>2500</v>
      </c>
      <c r="F933" t="s">
        <v>170</v>
      </c>
      <c r="G933" s="61" t="s">
        <v>2500</v>
      </c>
      <c r="H933" t="s">
        <v>448</v>
      </c>
    </row>
    <row r="934" spans="1:8">
      <c r="A934" t="s">
        <v>2622</v>
      </c>
      <c r="B934" s="61" t="s">
        <v>2471</v>
      </c>
      <c r="C934" s="61" t="s">
        <v>2505</v>
      </c>
      <c r="D934" t="s">
        <v>359</v>
      </c>
      <c r="E934" s="61" t="s">
        <v>2505</v>
      </c>
      <c r="F934" t="s">
        <v>170</v>
      </c>
    </row>
    <row r="935" spans="1:8">
      <c r="A935" t="s">
        <v>2622</v>
      </c>
      <c r="B935" s="61" t="s">
        <v>2471</v>
      </c>
      <c r="C935" s="61" t="s">
        <v>2500</v>
      </c>
      <c r="D935" t="s">
        <v>280</v>
      </c>
      <c r="E935" s="61" t="s">
        <v>2500</v>
      </c>
      <c r="F935" t="s">
        <v>170</v>
      </c>
      <c r="G935" s="61" t="s">
        <v>2500</v>
      </c>
      <c r="H935" t="s">
        <v>448</v>
      </c>
    </row>
    <row r="936" spans="1:8">
      <c r="A936" t="s">
        <v>2622</v>
      </c>
      <c r="B936" s="61" t="s">
        <v>2472</v>
      </c>
      <c r="C936" s="61" t="s">
        <v>2505</v>
      </c>
      <c r="D936" t="s">
        <v>337</v>
      </c>
      <c r="E936" s="61" t="s">
        <v>2505</v>
      </c>
      <c r="F936" t="s">
        <v>410</v>
      </c>
    </row>
    <row r="937" spans="1:8">
      <c r="A937" t="s">
        <v>2622</v>
      </c>
      <c r="B937" s="61" t="s">
        <v>2473</v>
      </c>
      <c r="C937" s="61" t="s">
        <v>2500</v>
      </c>
      <c r="D937" t="s">
        <v>43</v>
      </c>
      <c r="E937" s="61" t="s">
        <v>2500</v>
      </c>
      <c r="F937" t="s">
        <v>649</v>
      </c>
      <c r="G937" s="61" t="s">
        <v>2500</v>
      </c>
      <c r="H937" t="s">
        <v>280</v>
      </c>
    </row>
    <row r="938" spans="1:8">
      <c r="A938" t="s">
        <v>2623</v>
      </c>
      <c r="B938" s="61" t="s">
        <v>2469</v>
      </c>
      <c r="C938" s="61" t="s">
        <v>2500</v>
      </c>
      <c r="D938" t="s">
        <v>280</v>
      </c>
      <c r="E938" s="61" t="s">
        <v>2500</v>
      </c>
      <c r="F938" t="s">
        <v>170</v>
      </c>
      <c r="G938" s="61" t="s">
        <v>2500</v>
      </c>
      <c r="H938" t="s">
        <v>448</v>
      </c>
    </row>
    <row r="939" spans="1:8">
      <c r="A939" t="s">
        <v>2623</v>
      </c>
      <c r="B939" s="61" t="s">
        <v>2469</v>
      </c>
      <c r="C939" s="61" t="s">
        <v>2500</v>
      </c>
      <c r="D939" t="s">
        <v>43</v>
      </c>
      <c r="E939" s="61" t="s">
        <v>2500</v>
      </c>
      <c r="F939" t="s">
        <v>649</v>
      </c>
      <c r="G939" s="61" t="s">
        <v>2500</v>
      </c>
      <c r="H939" t="s">
        <v>280</v>
      </c>
    </row>
    <row r="940" spans="1:8">
      <c r="A940" t="s">
        <v>2623</v>
      </c>
      <c r="B940" s="61" t="s">
        <v>2470</v>
      </c>
      <c r="C940" s="61" t="s">
        <v>2500</v>
      </c>
      <c r="D940" t="s">
        <v>448</v>
      </c>
      <c r="E940" s="61" t="s">
        <v>2474</v>
      </c>
      <c r="F940" t="s">
        <v>630</v>
      </c>
      <c r="G940" s="61" t="s">
        <v>2500</v>
      </c>
      <c r="H940" t="s">
        <v>410</v>
      </c>
    </row>
    <row r="941" spans="1:8">
      <c r="A941" t="s">
        <v>2623</v>
      </c>
      <c r="B941" s="61" t="s">
        <v>2470</v>
      </c>
      <c r="C941" s="61" t="s">
        <v>2500</v>
      </c>
      <c r="D941" t="s">
        <v>43</v>
      </c>
      <c r="E941" s="61" t="s">
        <v>2500</v>
      </c>
      <c r="F941" t="s">
        <v>649</v>
      </c>
      <c r="G941" s="61" t="s">
        <v>2500</v>
      </c>
      <c r="H941" t="s">
        <v>280</v>
      </c>
    </row>
    <row r="942" spans="1:8">
      <c r="A942" t="s">
        <v>2623</v>
      </c>
      <c r="B942" s="61" t="s">
        <v>2471</v>
      </c>
      <c r="C942" s="61" t="s">
        <v>2505</v>
      </c>
      <c r="D942" t="s">
        <v>359</v>
      </c>
      <c r="E942" s="61" t="s">
        <v>2505</v>
      </c>
      <c r="F942" t="s">
        <v>170</v>
      </c>
    </row>
    <row r="943" spans="1:8">
      <c r="A943" t="s">
        <v>2623</v>
      </c>
      <c r="B943" s="61" t="s">
        <v>2471</v>
      </c>
      <c r="C943" s="61" t="s">
        <v>2500</v>
      </c>
      <c r="D943" t="s">
        <v>43</v>
      </c>
      <c r="E943" s="61" t="s">
        <v>2500</v>
      </c>
      <c r="F943" t="s">
        <v>649</v>
      </c>
      <c r="G943" s="61" t="s">
        <v>2500</v>
      </c>
      <c r="H943" t="s">
        <v>280</v>
      </c>
    </row>
    <row r="944" spans="1:8">
      <c r="A944" t="s">
        <v>2623</v>
      </c>
      <c r="B944" s="61" t="s">
        <v>2472</v>
      </c>
      <c r="C944" s="61" t="s">
        <v>2505</v>
      </c>
      <c r="D944" t="s">
        <v>337</v>
      </c>
      <c r="E944" s="61" t="s">
        <v>2505</v>
      </c>
      <c r="F944" t="s">
        <v>410</v>
      </c>
    </row>
    <row r="945" spans="1:8">
      <c r="A945" t="s">
        <v>2623</v>
      </c>
      <c r="B945" s="61" t="s">
        <v>2473</v>
      </c>
      <c r="C945" s="61" t="s">
        <v>2500</v>
      </c>
      <c r="D945" t="s">
        <v>43</v>
      </c>
      <c r="E945" s="61" t="s">
        <v>2500</v>
      </c>
      <c r="F945" t="s">
        <v>649</v>
      </c>
      <c r="G945" s="61" t="s">
        <v>2500</v>
      </c>
      <c r="H945" t="s">
        <v>280</v>
      </c>
    </row>
    <row r="946" spans="1:8">
      <c r="A946" t="s">
        <v>2624</v>
      </c>
      <c r="B946" s="61" t="s">
        <v>2469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2624</v>
      </c>
      <c r="B947" s="61" t="s">
        <v>2469</v>
      </c>
      <c r="C947" s="61" t="s">
        <v>2467</v>
      </c>
      <c r="D947" t="s">
        <v>489</v>
      </c>
      <c r="E947" s="61" t="s">
        <v>2467</v>
      </c>
      <c r="F947" t="s">
        <v>662</v>
      </c>
    </row>
    <row r="948" spans="1:8">
      <c r="A948" t="s">
        <v>2624</v>
      </c>
      <c r="B948" s="61" t="s">
        <v>2470</v>
      </c>
      <c r="C948" s="61" t="s">
        <v>2487</v>
      </c>
      <c r="D948" t="s">
        <v>649</v>
      </c>
    </row>
    <row r="949" spans="1:8">
      <c r="A949" t="s">
        <v>2624</v>
      </c>
      <c r="B949" s="61" t="s">
        <v>2470</v>
      </c>
      <c r="C949" s="61" t="s">
        <v>2467</v>
      </c>
      <c r="D949" t="s">
        <v>489</v>
      </c>
      <c r="E949" s="61" t="s">
        <v>2467</v>
      </c>
      <c r="F949" t="s">
        <v>662</v>
      </c>
    </row>
    <row r="950" spans="1:8">
      <c r="A950" t="s">
        <v>2624</v>
      </c>
      <c r="B950" s="61" t="s">
        <v>2471</v>
      </c>
      <c r="C950" s="61" t="s">
        <v>9</v>
      </c>
      <c r="D950" t="s">
        <v>280</v>
      </c>
    </row>
    <row r="951" spans="1:8">
      <c r="A951" t="s">
        <v>2624</v>
      </c>
      <c r="B951" s="61" t="s">
        <v>2471</v>
      </c>
      <c r="C951" s="61" t="s">
        <v>2467</v>
      </c>
      <c r="D951" t="s">
        <v>489</v>
      </c>
      <c r="E951" s="61" t="s">
        <v>2467</v>
      </c>
      <c r="F951" t="s">
        <v>662</v>
      </c>
    </row>
    <row r="952" spans="1:8">
      <c r="A952" t="s">
        <v>2624</v>
      </c>
      <c r="B952" s="61" t="s">
        <v>2472</v>
      </c>
      <c r="C952" s="61" t="s">
        <v>9</v>
      </c>
      <c r="D952" t="s">
        <v>280</v>
      </c>
    </row>
    <row r="953" spans="1:8">
      <c r="A953" t="s">
        <v>2624</v>
      </c>
      <c r="B953" s="61" t="s">
        <v>2473</v>
      </c>
      <c r="C953" s="61" t="s">
        <v>2467</v>
      </c>
      <c r="D953" t="s">
        <v>265</v>
      </c>
      <c r="E953" s="61" t="s">
        <v>2467</v>
      </c>
      <c r="F953" s="279" t="s">
        <v>372</v>
      </c>
      <c r="G953" s="61" t="s">
        <v>2467</v>
      </c>
      <c r="H953" s="279" t="s">
        <v>489</v>
      </c>
    </row>
    <row r="954" spans="1:8">
      <c r="A954" t="s">
        <v>2625</v>
      </c>
      <c r="B954" s="61" t="s">
        <v>2469</v>
      </c>
      <c r="C954" s="61" t="s">
        <v>2496</v>
      </c>
      <c r="D954" t="s">
        <v>337</v>
      </c>
    </row>
    <row r="955" spans="1:8">
      <c r="A955" t="s">
        <v>2625</v>
      </c>
      <c r="B955" s="61" t="s">
        <v>2469</v>
      </c>
      <c r="C955" s="61" t="s">
        <v>2496</v>
      </c>
      <c r="D955" t="s">
        <v>630</v>
      </c>
    </row>
    <row r="956" spans="1:8">
      <c r="A956" t="s">
        <v>2625</v>
      </c>
      <c r="B956" s="61" t="s">
        <v>2470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2625</v>
      </c>
      <c r="B957" s="61" t="s">
        <v>2470</v>
      </c>
      <c r="C957" s="61" t="s">
        <v>2467</v>
      </c>
      <c r="D957" t="s">
        <v>265</v>
      </c>
      <c r="E957" s="61" t="s">
        <v>2467</v>
      </c>
      <c r="F957" s="279" t="s">
        <v>372</v>
      </c>
      <c r="G957" s="61" t="s">
        <v>2467</v>
      </c>
      <c r="H957" s="279" t="s">
        <v>489</v>
      </c>
    </row>
    <row r="958" spans="1:8">
      <c r="A958" t="s">
        <v>2625</v>
      </c>
      <c r="B958" s="61" t="s">
        <v>2471</v>
      </c>
      <c r="C958" s="61" t="s">
        <v>2487</v>
      </c>
      <c r="D958" t="s">
        <v>649</v>
      </c>
    </row>
    <row r="959" spans="1:8">
      <c r="A959" t="s">
        <v>2625</v>
      </c>
      <c r="B959" s="61" t="s">
        <v>2471</v>
      </c>
      <c r="C959" s="61" t="s">
        <v>2467</v>
      </c>
      <c r="D959" t="s">
        <v>265</v>
      </c>
      <c r="E959" s="61" t="s">
        <v>2467</v>
      </c>
      <c r="F959" s="279" t="s">
        <v>372</v>
      </c>
      <c r="G959" s="61" t="s">
        <v>2467</v>
      </c>
      <c r="H959" s="279" t="s">
        <v>489</v>
      </c>
    </row>
    <row r="960" spans="1:8">
      <c r="A960" t="s">
        <v>2625</v>
      </c>
      <c r="B960" s="61" t="s">
        <v>2472</v>
      </c>
      <c r="C960" s="61" t="s">
        <v>9</v>
      </c>
      <c r="D960" t="s">
        <v>280</v>
      </c>
    </row>
    <row r="961" spans="1:8">
      <c r="A961" t="s">
        <v>2625</v>
      </c>
      <c r="B961" s="61" t="s">
        <v>2473</v>
      </c>
      <c r="C961" s="61" t="s">
        <v>2474</v>
      </c>
      <c r="D961" t="s">
        <v>662</v>
      </c>
      <c r="E961" s="61" t="s">
        <v>2505</v>
      </c>
      <c r="F961" t="s">
        <v>439</v>
      </c>
      <c r="G961" s="61" t="s">
        <v>260</v>
      </c>
    </row>
    <row r="962" spans="1:8">
      <c r="A962" t="s">
        <v>2626</v>
      </c>
      <c r="B962" s="61" t="s">
        <v>2469</v>
      </c>
      <c r="C962" s="61" t="s">
        <v>2496</v>
      </c>
      <c r="D962" t="s">
        <v>337</v>
      </c>
    </row>
    <row r="963" spans="1:8">
      <c r="A963" t="s">
        <v>2626</v>
      </c>
      <c r="B963" s="61" t="s">
        <v>2469</v>
      </c>
      <c r="C963" s="61" t="s">
        <v>2496</v>
      </c>
      <c r="D963" t="s">
        <v>630</v>
      </c>
    </row>
    <row r="964" spans="1:8">
      <c r="A964" t="s">
        <v>2626</v>
      </c>
      <c r="B964" s="61" t="s">
        <v>2470</v>
      </c>
      <c r="C964" s="61" t="s">
        <v>2467</v>
      </c>
      <c r="D964" t="s">
        <v>489</v>
      </c>
      <c r="E964" s="61" t="s">
        <v>2467</v>
      </c>
      <c r="F964" t="s">
        <v>662</v>
      </c>
    </row>
    <row r="965" spans="1:8">
      <c r="A965" t="s">
        <v>2626</v>
      </c>
      <c r="B965" s="61" t="s">
        <v>2470</v>
      </c>
      <c r="C965" s="61" t="s">
        <v>2467</v>
      </c>
      <c r="D965" t="s">
        <v>265</v>
      </c>
      <c r="E965" s="61" t="s">
        <v>2467</v>
      </c>
      <c r="F965" s="279" t="s">
        <v>372</v>
      </c>
      <c r="G965" s="61" t="s">
        <v>2467</v>
      </c>
      <c r="H965" s="279" t="s">
        <v>489</v>
      </c>
    </row>
    <row r="966" spans="1:8">
      <c r="A966" t="s">
        <v>2626</v>
      </c>
      <c r="B966" s="61" t="s">
        <v>2471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2626</v>
      </c>
      <c r="B967" s="61" t="s">
        <v>2471</v>
      </c>
      <c r="C967" s="61" t="s">
        <v>2474</v>
      </c>
      <c r="D967" t="s">
        <v>662</v>
      </c>
      <c r="E967" s="61" t="s">
        <v>2505</v>
      </c>
      <c r="F967" t="s">
        <v>265</v>
      </c>
      <c r="G967" s="61"/>
    </row>
    <row r="968" spans="1:8">
      <c r="A968" t="s">
        <v>2626</v>
      </c>
      <c r="B968" s="61" t="s">
        <v>2472</v>
      </c>
      <c r="C968" s="61" t="s">
        <v>2487</v>
      </c>
      <c r="D968" t="s">
        <v>649</v>
      </c>
    </row>
    <row r="969" spans="1:8">
      <c r="A969" t="s">
        <v>2626</v>
      </c>
      <c r="B969" s="61" t="s">
        <v>2473</v>
      </c>
      <c r="C969" s="61" t="s">
        <v>2474</v>
      </c>
      <c r="D969" t="s">
        <v>265</v>
      </c>
      <c r="E969" s="61" t="s">
        <v>2505</v>
      </c>
      <c r="F969" s="279" t="s">
        <v>372</v>
      </c>
      <c r="G969" s="61"/>
    </row>
    <row r="970" spans="1:8">
      <c r="A970" t="s">
        <v>2627</v>
      </c>
      <c r="B970" s="61" t="s">
        <v>2469</v>
      </c>
      <c r="C970" s="61" t="s">
        <v>2467</v>
      </c>
      <c r="D970" t="s">
        <v>265</v>
      </c>
      <c r="E970" s="61" t="s">
        <v>2467</v>
      </c>
      <c r="F970" s="279" t="s">
        <v>372</v>
      </c>
      <c r="G970" s="61" t="s">
        <v>2467</v>
      </c>
      <c r="H970" s="279" t="s">
        <v>489</v>
      </c>
    </row>
    <row r="971" spans="1:8">
      <c r="A971" t="s">
        <v>2627</v>
      </c>
      <c r="B971" s="61" t="s">
        <v>2469</v>
      </c>
      <c r="C971" s="61" t="s">
        <v>2467</v>
      </c>
      <c r="D971" t="s">
        <v>337</v>
      </c>
      <c r="E971" s="61" t="s">
        <v>2467</v>
      </c>
      <c r="F971" t="s">
        <v>410</v>
      </c>
      <c r="G971" s="61" t="s">
        <v>2467</v>
      </c>
      <c r="H971" t="s">
        <v>649</v>
      </c>
    </row>
    <row r="972" spans="1:8">
      <c r="A972" t="s">
        <v>2627</v>
      </c>
      <c r="B972" s="61" t="s">
        <v>2470</v>
      </c>
      <c r="C972" s="61" t="s">
        <v>2496</v>
      </c>
      <c r="D972" t="s">
        <v>630</v>
      </c>
    </row>
    <row r="973" spans="1:8">
      <c r="A973" t="s">
        <v>2627</v>
      </c>
      <c r="B973" s="61" t="s">
        <v>2470</v>
      </c>
      <c r="C973" s="61" t="s">
        <v>2474</v>
      </c>
      <c r="D973" t="s">
        <v>662</v>
      </c>
      <c r="E973" s="61" t="s">
        <v>2505</v>
      </c>
      <c r="F973" t="s">
        <v>265</v>
      </c>
      <c r="G973" s="61"/>
    </row>
    <row r="974" spans="1:8">
      <c r="A974" t="s">
        <v>2627</v>
      </c>
      <c r="B974" s="61" t="s">
        <v>2471</v>
      </c>
      <c r="C974" s="61" t="s">
        <v>2496</v>
      </c>
      <c r="D974" t="s">
        <v>337</v>
      </c>
    </row>
    <row r="975" spans="1:8">
      <c r="A975" t="s">
        <v>2627</v>
      </c>
      <c r="B975" s="61" t="s">
        <v>2471</v>
      </c>
      <c r="C975" s="61" t="s">
        <v>2474</v>
      </c>
      <c r="D975" t="s">
        <v>265</v>
      </c>
      <c r="E975" s="61" t="s">
        <v>2505</v>
      </c>
      <c r="F975" s="279" t="s">
        <v>372</v>
      </c>
      <c r="G975" s="61"/>
    </row>
    <row r="976" spans="1:8">
      <c r="A976" t="s">
        <v>2627</v>
      </c>
      <c r="B976" s="61" t="s">
        <v>2472</v>
      </c>
      <c r="C976" s="61" t="s">
        <v>2487</v>
      </c>
      <c r="D976" t="s">
        <v>649</v>
      </c>
    </row>
    <row r="977" spans="1:9">
      <c r="A977" t="s">
        <v>2627</v>
      </c>
      <c r="B977" s="61" t="s">
        <v>2473</v>
      </c>
      <c r="C977" s="61" t="s">
        <v>2474</v>
      </c>
      <c r="D977" t="s">
        <v>489</v>
      </c>
      <c r="E977" s="61" t="s">
        <v>2500</v>
      </c>
      <c r="F977" t="s">
        <v>359</v>
      </c>
      <c r="G977" s="61" t="s">
        <v>2474</v>
      </c>
      <c r="H977" t="s">
        <v>662</v>
      </c>
    </row>
    <row r="978" spans="1:9">
      <c r="A978" t="s">
        <v>2628</v>
      </c>
      <c r="B978" s="61" t="s">
        <v>2469</v>
      </c>
      <c r="C978" s="61" t="s">
        <v>2467</v>
      </c>
      <c r="D978" t="s">
        <v>337</v>
      </c>
      <c r="E978" s="61" t="s">
        <v>2467</v>
      </c>
      <c r="F978" t="s">
        <v>410</v>
      </c>
      <c r="G978" s="61" t="s">
        <v>2467</v>
      </c>
      <c r="H978" t="s">
        <v>649</v>
      </c>
    </row>
    <row r="979" spans="1:9">
      <c r="A979" t="s">
        <v>2628</v>
      </c>
      <c r="B979" s="61" t="s">
        <v>2469</v>
      </c>
      <c r="C979" s="61" t="s">
        <v>2474</v>
      </c>
      <c r="D979" t="s">
        <v>662</v>
      </c>
      <c r="E979" s="61" t="s">
        <v>2505</v>
      </c>
      <c r="F979" t="s">
        <v>439</v>
      </c>
      <c r="G979" s="61" t="s">
        <v>260</v>
      </c>
    </row>
    <row r="980" spans="1:9">
      <c r="A980" t="s">
        <v>2628</v>
      </c>
      <c r="B980" s="61" t="s">
        <v>2470</v>
      </c>
      <c r="C980" s="61" t="s">
        <v>2467</v>
      </c>
      <c r="D980" t="s">
        <v>265</v>
      </c>
      <c r="E980" s="61" t="s">
        <v>2467</v>
      </c>
      <c r="F980" s="279" t="s">
        <v>372</v>
      </c>
      <c r="G980" s="61" t="s">
        <v>2467</v>
      </c>
      <c r="H980" s="279" t="s">
        <v>489</v>
      </c>
    </row>
    <row r="981" spans="1:9">
      <c r="A981" t="s">
        <v>2628</v>
      </c>
      <c r="B981" s="61" t="s">
        <v>2470</v>
      </c>
      <c r="C981" s="61" t="s">
        <v>2474</v>
      </c>
      <c r="D981" t="s">
        <v>265</v>
      </c>
      <c r="E981" s="61" t="s">
        <v>2505</v>
      </c>
      <c r="F981" s="279" t="s">
        <v>372</v>
      </c>
      <c r="G981" s="61"/>
    </row>
    <row r="982" spans="1:9">
      <c r="A982" t="s">
        <v>2628</v>
      </c>
      <c r="B982" s="61" t="s">
        <v>2471</v>
      </c>
      <c r="C982" s="61" t="s">
        <v>2496</v>
      </c>
      <c r="D982" t="s">
        <v>337</v>
      </c>
    </row>
    <row r="983" spans="1:9">
      <c r="A983" t="s">
        <v>2628</v>
      </c>
      <c r="B983" s="61" t="s">
        <v>2471</v>
      </c>
      <c r="C983" s="61" t="s">
        <v>2474</v>
      </c>
      <c r="D983" t="s">
        <v>489</v>
      </c>
      <c r="E983" s="61" t="s">
        <v>2500</v>
      </c>
      <c r="F983" t="s">
        <v>359</v>
      </c>
      <c r="G983" s="61" t="s">
        <v>2474</v>
      </c>
      <c r="H983" t="s">
        <v>662</v>
      </c>
    </row>
    <row r="984" spans="1:9">
      <c r="A984" t="s">
        <v>2628</v>
      </c>
      <c r="B984" s="61" t="s">
        <v>2472</v>
      </c>
      <c r="C984" s="61" t="s">
        <v>2496</v>
      </c>
      <c r="D984" t="s">
        <v>337</v>
      </c>
    </row>
    <row r="985" spans="1:9">
      <c r="A985" t="s">
        <v>2628</v>
      </c>
      <c r="B985" s="61" t="s">
        <v>2473</v>
      </c>
      <c r="C985" s="61" t="s">
        <v>2500</v>
      </c>
      <c r="D985" t="s">
        <v>630</v>
      </c>
      <c r="E985" s="61" t="s">
        <v>2474</v>
      </c>
      <c r="F985" t="s">
        <v>662</v>
      </c>
      <c r="G985" s="61" t="s">
        <v>2474</v>
      </c>
      <c r="H985" t="s">
        <v>265</v>
      </c>
    </row>
    <row r="986" spans="1:9">
      <c r="A986" t="s">
        <v>2629</v>
      </c>
      <c r="B986" s="61" t="s">
        <v>2469</v>
      </c>
      <c r="C986" s="61" t="s">
        <v>2474</v>
      </c>
      <c r="D986" t="s">
        <v>662</v>
      </c>
      <c r="E986" s="61" t="s">
        <v>2505</v>
      </c>
      <c r="F986" t="s">
        <v>439</v>
      </c>
      <c r="G986" s="61" t="s">
        <v>260</v>
      </c>
    </row>
    <row r="987" spans="1:9">
      <c r="A987" t="s">
        <v>2629</v>
      </c>
      <c r="B987" s="61" t="s">
        <v>2469</v>
      </c>
      <c r="C987" s="61" t="s">
        <v>2474</v>
      </c>
      <c r="D987" t="s">
        <v>265</v>
      </c>
      <c r="E987" s="61" t="s">
        <v>2505</v>
      </c>
      <c r="F987" s="279" t="s">
        <v>372</v>
      </c>
      <c r="G987" s="61"/>
    </row>
    <row r="988" spans="1:9">
      <c r="A988" t="s">
        <v>2629</v>
      </c>
      <c r="B988" s="61" t="s">
        <v>2470</v>
      </c>
      <c r="C988" s="61" t="s">
        <v>2474</v>
      </c>
      <c r="D988" t="s">
        <v>662</v>
      </c>
      <c r="E988" s="61" t="s">
        <v>2505</v>
      </c>
      <c r="F988" t="s">
        <v>439</v>
      </c>
      <c r="G988" s="61" t="s">
        <v>260</v>
      </c>
    </row>
    <row r="989" spans="1:9">
      <c r="A989" t="s">
        <v>2629</v>
      </c>
      <c r="B989" s="61" t="s">
        <v>2470</v>
      </c>
      <c r="C989" s="61" t="s">
        <v>2474</v>
      </c>
      <c r="D989" t="s">
        <v>489</v>
      </c>
      <c r="E989" s="61" t="s">
        <v>2500</v>
      </c>
      <c r="F989" t="s">
        <v>359</v>
      </c>
      <c r="G989" s="61" t="s">
        <v>2474</v>
      </c>
      <c r="H989" t="s">
        <v>662</v>
      </c>
    </row>
    <row r="990" spans="1:9">
      <c r="A990" t="s">
        <v>2629</v>
      </c>
      <c r="B990" s="61" t="s">
        <v>2471</v>
      </c>
      <c r="C990" s="61" t="s">
        <v>2467</v>
      </c>
      <c r="D990" t="s">
        <v>337</v>
      </c>
      <c r="E990" s="61" t="s">
        <v>2467</v>
      </c>
      <c r="F990" t="s">
        <v>410</v>
      </c>
      <c r="G990" s="61" t="s">
        <v>2467</v>
      </c>
      <c r="H990" t="s">
        <v>649</v>
      </c>
    </row>
    <row r="991" spans="1:9">
      <c r="A991" t="s">
        <v>2629</v>
      </c>
      <c r="B991" s="61" t="s">
        <v>2471</v>
      </c>
      <c r="C991" s="61" t="s">
        <v>2500</v>
      </c>
      <c r="D991" t="s">
        <v>630</v>
      </c>
      <c r="E991" s="61" t="s">
        <v>2474</v>
      </c>
      <c r="F991" t="s">
        <v>662</v>
      </c>
      <c r="G991" s="61" t="s">
        <v>2474</v>
      </c>
      <c r="H991" t="s">
        <v>439</v>
      </c>
      <c r="I991" t="s">
        <v>260</v>
      </c>
    </row>
    <row r="992" spans="1:9">
      <c r="A992" t="s">
        <v>2629</v>
      </c>
      <c r="B992" s="61" t="s">
        <v>2472</v>
      </c>
      <c r="C992" s="61" t="s">
        <v>2467</v>
      </c>
      <c r="D992" t="s">
        <v>265</v>
      </c>
      <c r="E992" s="61" t="s">
        <v>2467</v>
      </c>
      <c r="F992" s="279" t="s">
        <v>372</v>
      </c>
      <c r="G992" s="61" t="s">
        <v>2467</v>
      </c>
      <c r="H992" s="279" t="s">
        <v>489</v>
      </c>
    </row>
    <row r="993" spans="1:9">
      <c r="A993" t="s">
        <v>2629</v>
      </c>
      <c r="B993" s="61" t="s">
        <v>2473</v>
      </c>
      <c r="C993" s="61" t="s">
        <v>2500</v>
      </c>
      <c r="D993" t="s">
        <v>630</v>
      </c>
      <c r="E993" s="61" t="s">
        <v>2474</v>
      </c>
      <c r="F993" t="s">
        <v>662</v>
      </c>
      <c r="G993" s="61" t="s">
        <v>2474</v>
      </c>
      <c r="H993" t="s">
        <v>439</v>
      </c>
      <c r="I993" t="s">
        <v>260</v>
      </c>
    </row>
    <row r="994" spans="1:9">
      <c r="A994" t="s">
        <v>2630</v>
      </c>
      <c r="B994" s="61" t="s">
        <v>2469</v>
      </c>
      <c r="C994" s="61" t="s">
        <v>2474</v>
      </c>
      <c r="D994" t="s">
        <v>265</v>
      </c>
      <c r="E994" s="61" t="s">
        <v>2505</v>
      </c>
      <c r="F994" s="279" t="s">
        <v>372</v>
      </c>
      <c r="G994" s="61"/>
    </row>
    <row r="995" spans="1:9">
      <c r="A995" t="s">
        <v>2630</v>
      </c>
      <c r="B995" s="61" t="s">
        <v>2469</v>
      </c>
      <c r="C995" s="61" t="s">
        <v>2474</v>
      </c>
      <c r="D995" t="s">
        <v>489</v>
      </c>
      <c r="E995" s="61" t="s">
        <v>2500</v>
      </c>
      <c r="F995" t="s">
        <v>359</v>
      </c>
      <c r="G995" s="61" t="s">
        <v>2474</v>
      </c>
      <c r="H995" t="s">
        <v>662</v>
      </c>
    </row>
    <row r="996" spans="1:9">
      <c r="A996" t="s">
        <v>2630</v>
      </c>
      <c r="B996" s="61" t="s">
        <v>2470</v>
      </c>
      <c r="C996" s="61" t="s">
        <v>2474</v>
      </c>
      <c r="D996" t="s">
        <v>265</v>
      </c>
      <c r="E996" s="61" t="s">
        <v>2505</v>
      </c>
      <c r="F996" s="279" t="s">
        <v>372</v>
      </c>
      <c r="G996" s="61"/>
    </row>
    <row r="997" spans="1:9">
      <c r="A997" t="s">
        <v>2630</v>
      </c>
      <c r="B997" s="61" t="s">
        <v>2470</v>
      </c>
      <c r="C997" s="61" t="s">
        <v>2500</v>
      </c>
      <c r="D997" t="s">
        <v>630</v>
      </c>
      <c r="E997" s="61" t="s">
        <v>2474</v>
      </c>
      <c r="F997" t="s">
        <v>662</v>
      </c>
      <c r="G997" s="61" t="s">
        <v>2474</v>
      </c>
      <c r="H997" t="s">
        <v>439</v>
      </c>
      <c r="I997" t="s">
        <v>260</v>
      </c>
    </row>
    <row r="998" spans="1:9">
      <c r="A998" t="s">
        <v>2630</v>
      </c>
      <c r="B998" s="61" t="s">
        <v>2471</v>
      </c>
      <c r="C998" s="61" t="s">
        <v>2474</v>
      </c>
      <c r="D998" t="s">
        <v>662</v>
      </c>
      <c r="E998" s="61" t="s">
        <v>2505</v>
      </c>
      <c r="F998" t="s">
        <v>439</v>
      </c>
      <c r="G998" s="61" t="s">
        <v>260</v>
      </c>
    </row>
    <row r="999" spans="1:9">
      <c r="A999" t="s">
        <v>2630</v>
      </c>
      <c r="B999" s="61" t="s">
        <v>2471</v>
      </c>
      <c r="C999" s="61" t="s">
        <v>2500</v>
      </c>
      <c r="D999" t="s">
        <v>630</v>
      </c>
      <c r="E999" s="61" t="s">
        <v>2474</v>
      </c>
      <c r="F999" t="s">
        <v>662</v>
      </c>
      <c r="G999" s="61" t="s">
        <v>2474</v>
      </c>
      <c r="H999" t="s">
        <v>439</v>
      </c>
      <c r="I999" t="s">
        <v>260</v>
      </c>
    </row>
    <row r="1000" spans="1:9">
      <c r="A1000" t="s">
        <v>2630</v>
      </c>
      <c r="B1000" s="61" t="s">
        <v>2472</v>
      </c>
      <c r="C1000" s="61" t="s">
        <v>2467</v>
      </c>
      <c r="D1000" t="s">
        <v>337</v>
      </c>
      <c r="E1000" s="61" t="s">
        <v>2467</v>
      </c>
      <c r="F1000" t="s">
        <v>410</v>
      </c>
      <c r="G1000" s="61" t="s">
        <v>2467</v>
      </c>
      <c r="H1000" t="s">
        <v>649</v>
      </c>
    </row>
    <row r="1001" spans="1:9">
      <c r="A1001" t="s">
        <v>2630</v>
      </c>
      <c r="B1001" s="61" t="s">
        <v>2473</v>
      </c>
      <c r="C1001" s="61" t="s">
        <v>2505</v>
      </c>
      <c r="D1001" t="s">
        <v>337</v>
      </c>
      <c r="E1001" s="61" t="s">
        <v>2505</v>
      </c>
      <c r="F1001" t="s">
        <v>410</v>
      </c>
    </row>
    <row r="1002" spans="1:9">
      <c r="A1002" t="s">
        <v>2631</v>
      </c>
      <c r="B1002" s="61" t="s">
        <v>2469</v>
      </c>
      <c r="C1002" s="61" t="s">
        <v>2474</v>
      </c>
      <c r="D1002" t="s">
        <v>489</v>
      </c>
      <c r="E1002" s="61" t="s">
        <v>2500</v>
      </c>
      <c r="F1002" t="s">
        <v>359</v>
      </c>
      <c r="G1002" s="61" t="s">
        <v>2474</v>
      </c>
      <c r="H1002" t="s">
        <v>662</v>
      </c>
    </row>
    <row r="1003" spans="1:9">
      <c r="A1003" t="s">
        <v>2631</v>
      </c>
      <c r="B1003" s="61" t="s">
        <v>2469</v>
      </c>
      <c r="C1003" s="61" t="s">
        <v>2500</v>
      </c>
      <c r="D1003" t="s">
        <v>630</v>
      </c>
      <c r="E1003" s="61" t="s">
        <v>2474</v>
      </c>
      <c r="F1003" t="s">
        <v>662</v>
      </c>
      <c r="G1003" s="61" t="s">
        <v>2474</v>
      </c>
      <c r="H1003" t="s">
        <v>265</v>
      </c>
    </row>
    <row r="1004" spans="1:9">
      <c r="A1004" t="s">
        <v>2631</v>
      </c>
      <c r="B1004" s="61" t="s">
        <v>2470</v>
      </c>
      <c r="C1004" s="61" t="s">
        <v>2474</v>
      </c>
      <c r="D1004" t="s">
        <v>489</v>
      </c>
      <c r="E1004" s="61" t="s">
        <v>2500</v>
      </c>
      <c r="F1004" t="s">
        <v>359</v>
      </c>
      <c r="G1004" s="61" t="s">
        <v>2474</v>
      </c>
      <c r="H1004" t="s">
        <v>662</v>
      </c>
    </row>
    <row r="1005" spans="1:9">
      <c r="A1005" t="s">
        <v>2631</v>
      </c>
      <c r="B1005" s="61" t="s">
        <v>2470</v>
      </c>
      <c r="C1005" s="61" t="s">
        <v>2500</v>
      </c>
      <c r="D1005" t="s">
        <v>630</v>
      </c>
      <c r="E1005" s="61" t="s">
        <v>2474</v>
      </c>
      <c r="F1005" t="s">
        <v>662</v>
      </c>
      <c r="G1005" s="61" t="s">
        <v>2474</v>
      </c>
      <c r="H1005" t="s">
        <v>265</v>
      </c>
    </row>
    <row r="1006" spans="1:9">
      <c r="A1006" t="s">
        <v>2631</v>
      </c>
      <c r="B1006" s="61" t="s">
        <v>2471</v>
      </c>
      <c r="C1006" s="61" t="s">
        <v>2474</v>
      </c>
      <c r="D1006" t="s">
        <v>265</v>
      </c>
      <c r="E1006" s="61" t="s">
        <v>2505</v>
      </c>
      <c r="F1006" s="279" t="s">
        <v>372</v>
      </c>
      <c r="G1006" s="61"/>
    </row>
    <row r="1007" spans="1:9">
      <c r="A1007" t="s">
        <v>2631</v>
      </c>
      <c r="B1007" s="61" t="s">
        <v>2471</v>
      </c>
      <c r="C1007" s="61" t="s">
        <v>2505</v>
      </c>
      <c r="D1007" t="s">
        <v>337</v>
      </c>
      <c r="E1007" s="61" t="s">
        <v>2505</v>
      </c>
      <c r="F1007" t="s">
        <v>410</v>
      </c>
    </row>
    <row r="1008" spans="1:9">
      <c r="A1008" t="s">
        <v>2631</v>
      </c>
      <c r="B1008" s="61" t="s">
        <v>2472</v>
      </c>
      <c r="C1008" s="61" t="s">
        <v>2467</v>
      </c>
      <c r="D1008" t="s">
        <v>337</v>
      </c>
      <c r="E1008" s="61" t="s">
        <v>2467</v>
      </c>
      <c r="F1008" t="s">
        <v>410</v>
      </c>
      <c r="G1008" s="61" t="s">
        <v>2467</v>
      </c>
      <c r="H1008" t="s">
        <v>649</v>
      </c>
    </row>
    <row r="1009" spans="1:8">
      <c r="A1009" t="s">
        <v>2631</v>
      </c>
      <c r="B1009" s="61" t="s">
        <v>2473</v>
      </c>
      <c r="C1009" s="61" t="s">
        <v>2505</v>
      </c>
      <c r="D1009" t="s">
        <v>337</v>
      </c>
      <c r="E1009" s="61" t="s">
        <v>2505</v>
      </c>
      <c r="F1009" t="s">
        <v>410</v>
      </c>
    </row>
    <row r="1010" spans="1:8">
      <c r="A1010" t="s">
        <v>2632</v>
      </c>
      <c r="B1010" s="61" t="s">
        <v>2469</v>
      </c>
      <c r="C1010" s="61" t="s">
        <v>2505</v>
      </c>
      <c r="D1010" t="s">
        <v>337</v>
      </c>
      <c r="E1010" s="61" t="s">
        <v>2505</v>
      </c>
      <c r="F1010" t="s">
        <v>410</v>
      </c>
    </row>
    <row r="1011" spans="1:8">
      <c r="A1011" t="s">
        <v>2632</v>
      </c>
      <c r="B1011" s="61" t="s">
        <v>2469</v>
      </c>
      <c r="C1011" s="61" t="s">
        <v>2505</v>
      </c>
      <c r="D1011" t="s">
        <v>359</v>
      </c>
      <c r="E1011" s="61" t="s">
        <v>2505</v>
      </c>
      <c r="F1011" t="s">
        <v>170</v>
      </c>
    </row>
    <row r="1012" spans="1:8">
      <c r="A1012" t="s">
        <v>2632</v>
      </c>
      <c r="B1012" s="61" t="s">
        <v>2470</v>
      </c>
      <c r="C1012" s="61" t="s">
        <v>2505</v>
      </c>
      <c r="D1012" t="s">
        <v>337</v>
      </c>
      <c r="E1012" s="61" t="s">
        <v>2505</v>
      </c>
      <c r="F1012" t="s">
        <v>410</v>
      </c>
    </row>
    <row r="1013" spans="1:8">
      <c r="A1013" t="s">
        <v>2632</v>
      </c>
      <c r="B1013" s="61" t="s">
        <v>2470</v>
      </c>
      <c r="C1013" s="61" t="s">
        <v>2505</v>
      </c>
      <c r="D1013" t="s">
        <v>359</v>
      </c>
      <c r="E1013" s="61" t="s">
        <v>2505</v>
      </c>
      <c r="F1013" t="s">
        <v>170</v>
      </c>
    </row>
    <row r="1014" spans="1:8">
      <c r="A1014" t="s">
        <v>2632</v>
      </c>
      <c r="B1014" s="61" t="s">
        <v>2471</v>
      </c>
      <c r="C1014" s="61" t="s">
        <v>2500</v>
      </c>
      <c r="D1014" t="s">
        <v>630</v>
      </c>
      <c r="E1014" s="61" t="s">
        <v>2474</v>
      </c>
      <c r="F1014" t="s">
        <v>662</v>
      </c>
      <c r="G1014" s="61" t="s">
        <v>2474</v>
      </c>
      <c r="H1014" t="s">
        <v>265</v>
      </c>
    </row>
    <row r="1015" spans="1:8">
      <c r="A1015" t="s">
        <v>2632</v>
      </c>
      <c r="B1015" s="61" t="s">
        <v>2471</v>
      </c>
      <c r="C1015" s="61" t="s">
        <v>2500</v>
      </c>
      <c r="D1015" t="s">
        <v>448</v>
      </c>
      <c r="E1015" s="61" t="s">
        <v>2474</v>
      </c>
      <c r="F1015" t="s">
        <v>630</v>
      </c>
      <c r="G1015" s="61" t="s">
        <v>2500</v>
      </c>
      <c r="H1015" t="s">
        <v>410</v>
      </c>
    </row>
    <row r="1016" spans="1:8">
      <c r="A1016" t="s">
        <v>2632</v>
      </c>
      <c r="B1016" s="61" t="s">
        <v>2472</v>
      </c>
      <c r="C1016" s="61" t="s">
        <v>2500</v>
      </c>
      <c r="D1016" t="s">
        <v>630</v>
      </c>
      <c r="E1016" s="61" t="s">
        <v>2474</v>
      </c>
      <c r="F1016" t="s">
        <v>662</v>
      </c>
      <c r="G1016" s="61" t="s">
        <v>2474</v>
      </c>
      <c r="H1016" t="s">
        <v>265</v>
      </c>
    </row>
    <row r="1017" spans="1:8">
      <c r="A1017" t="s">
        <v>2632</v>
      </c>
      <c r="B1017" s="61" t="s">
        <v>2473</v>
      </c>
      <c r="C1017" s="61" t="s">
        <v>2500</v>
      </c>
      <c r="D1017" t="s">
        <v>280</v>
      </c>
      <c r="E1017" s="61" t="s">
        <v>2500</v>
      </c>
      <c r="F1017" t="s">
        <v>170</v>
      </c>
      <c r="G1017" s="61" t="s">
        <v>2500</v>
      </c>
      <c r="H1017" t="s">
        <v>448</v>
      </c>
    </row>
    <row r="1018" spans="1:8">
      <c r="A1018" t="s">
        <v>2633</v>
      </c>
      <c r="B1018" s="61" t="s">
        <v>2469</v>
      </c>
      <c r="C1018" s="61" t="s">
        <v>2505</v>
      </c>
      <c r="D1018" t="s">
        <v>359</v>
      </c>
      <c r="E1018" s="61" t="s">
        <v>2505</v>
      </c>
      <c r="F1018" t="s">
        <v>170</v>
      </c>
    </row>
    <row r="1019" spans="1:8">
      <c r="A1019" t="s">
        <v>2633</v>
      </c>
      <c r="B1019" s="61" t="s">
        <v>2469</v>
      </c>
      <c r="C1019" s="61" t="s">
        <v>2500</v>
      </c>
      <c r="D1019" t="s">
        <v>372</v>
      </c>
      <c r="E1019" s="61" t="s">
        <v>2500</v>
      </c>
      <c r="F1019" t="s">
        <v>43</v>
      </c>
      <c r="G1019" s="61" t="s">
        <v>2474</v>
      </c>
      <c r="H1019" t="s">
        <v>337</v>
      </c>
    </row>
    <row r="1020" spans="1:8">
      <c r="A1020" t="s">
        <v>2633</v>
      </c>
      <c r="B1020" s="61" t="s">
        <v>2470</v>
      </c>
      <c r="C1020" s="61" t="s">
        <v>2505</v>
      </c>
      <c r="D1020" t="s">
        <v>337</v>
      </c>
      <c r="E1020" s="61" t="s">
        <v>2505</v>
      </c>
      <c r="F1020" t="s">
        <v>410</v>
      </c>
    </row>
    <row r="1021" spans="1:8">
      <c r="A1021" t="s">
        <v>2633</v>
      </c>
      <c r="B1021" s="61" t="s">
        <v>2470</v>
      </c>
      <c r="C1021" s="61" t="s">
        <v>2500</v>
      </c>
      <c r="D1021" t="s">
        <v>448</v>
      </c>
      <c r="E1021" s="61" t="s">
        <v>2474</v>
      </c>
      <c r="F1021" t="s">
        <v>630</v>
      </c>
      <c r="G1021" s="61" t="s">
        <v>2500</v>
      </c>
      <c r="H1021" t="s">
        <v>410</v>
      </c>
    </row>
    <row r="1022" spans="1:8">
      <c r="A1022" t="s">
        <v>2633</v>
      </c>
      <c r="B1022" s="61" t="s">
        <v>2471</v>
      </c>
      <c r="C1022" s="61" t="s">
        <v>2505</v>
      </c>
      <c r="D1022" t="s">
        <v>337</v>
      </c>
      <c r="E1022" s="61" t="s">
        <v>2505</v>
      </c>
      <c r="F1022" t="s">
        <v>410</v>
      </c>
    </row>
    <row r="1023" spans="1:8">
      <c r="A1023" t="s">
        <v>2633</v>
      </c>
      <c r="B1023" s="61" t="s">
        <v>2471</v>
      </c>
      <c r="C1023" s="61" t="s">
        <v>2500</v>
      </c>
      <c r="D1023" t="s">
        <v>448</v>
      </c>
      <c r="E1023" s="61" t="s">
        <v>2474</v>
      </c>
      <c r="F1023" t="s">
        <v>630</v>
      </c>
      <c r="G1023" s="61" t="s">
        <v>2500</v>
      </c>
      <c r="H1023" t="s">
        <v>410</v>
      </c>
    </row>
    <row r="1024" spans="1:8">
      <c r="A1024" t="s">
        <v>2633</v>
      </c>
      <c r="B1024" s="61" t="s">
        <v>2472</v>
      </c>
      <c r="C1024" s="61" t="s">
        <v>2500</v>
      </c>
      <c r="D1024" t="s">
        <v>630</v>
      </c>
      <c r="E1024" s="61" t="s">
        <v>2474</v>
      </c>
      <c r="F1024" t="s">
        <v>662</v>
      </c>
      <c r="G1024" s="61" t="s">
        <v>2474</v>
      </c>
      <c r="H1024" t="s">
        <v>265</v>
      </c>
    </row>
    <row r="1025" spans="1:8">
      <c r="A1025" t="s">
        <v>2633</v>
      </c>
      <c r="B1025" s="61" t="s">
        <v>2473</v>
      </c>
      <c r="C1025" s="61" t="s">
        <v>2500</v>
      </c>
      <c r="D1025" t="s">
        <v>280</v>
      </c>
      <c r="E1025" s="61" t="s">
        <v>2500</v>
      </c>
      <c r="F1025" t="s">
        <v>170</v>
      </c>
      <c r="G1025" s="61" t="s">
        <v>2500</v>
      </c>
      <c r="H1025" t="s">
        <v>448</v>
      </c>
    </row>
    <row r="1026" spans="1:8">
      <c r="A1026" t="s">
        <v>2634</v>
      </c>
      <c r="B1026" s="61" t="s">
        <v>2469</v>
      </c>
      <c r="C1026" s="61" t="s">
        <v>2500</v>
      </c>
      <c r="D1026" t="s">
        <v>372</v>
      </c>
      <c r="E1026" s="61" t="s">
        <v>2500</v>
      </c>
      <c r="F1026" t="s">
        <v>43</v>
      </c>
      <c r="G1026" s="61" t="s">
        <v>2474</v>
      </c>
      <c r="H1026" t="s">
        <v>337</v>
      </c>
    </row>
    <row r="1027" spans="1:8">
      <c r="A1027" t="s">
        <v>2634</v>
      </c>
      <c r="B1027" s="61" t="s">
        <v>2469</v>
      </c>
      <c r="C1027" s="61" t="s">
        <v>2500</v>
      </c>
      <c r="D1027" t="s">
        <v>448</v>
      </c>
      <c r="E1027" s="61" t="s">
        <v>2474</v>
      </c>
      <c r="F1027" t="s">
        <v>630</v>
      </c>
      <c r="G1027" s="61" t="s">
        <v>2500</v>
      </c>
      <c r="H1027" t="s">
        <v>410</v>
      </c>
    </row>
    <row r="1028" spans="1:8">
      <c r="A1028" t="s">
        <v>2634</v>
      </c>
      <c r="B1028" s="61" t="s">
        <v>2470</v>
      </c>
      <c r="C1028" s="61" t="s">
        <v>2500</v>
      </c>
      <c r="D1028" t="s">
        <v>372</v>
      </c>
      <c r="E1028" s="61" t="s">
        <v>2500</v>
      </c>
      <c r="F1028" t="s">
        <v>43</v>
      </c>
      <c r="G1028" s="61" t="s">
        <v>2474</v>
      </c>
      <c r="H1028" t="s">
        <v>337</v>
      </c>
    </row>
    <row r="1029" spans="1:8">
      <c r="A1029" t="s">
        <v>2634</v>
      </c>
      <c r="B1029" s="61" t="s">
        <v>2470</v>
      </c>
      <c r="C1029" s="61" t="s">
        <v>2500</v>
      </c>
      <c r="D1029" t="s">
        <v>280</v>
      </c>
      <c r="E1029" s="61" t="s">
        <v>2500</v>
      </c>
      <c r="F1029" t="s">
        <v>170</v>
      </c>
      <c r="G1029" s="61" t="s">
        <v>2500</v>
      </c>
      <c r="H1029" t="s">
        <v>448</v>
      </c>
    </row>
    <row r="1030" spans="1:8">
      <c r="A1030" t="s">
        <v>2634</v>
      </c>
      <c r="B1030" s="61" t="s">
        <v>2471</v>
      </c>
      <c r="C1030" s="61" t="s">
        <v>2505</v>
      </c>
      <c r="D1030" t="s">
        <v>359</v>
      </c>
      <c r="E1030" s="61" t="s">
        <v>2505</v>
      </c>
      <c r="F1030" t="s">
        <v>170</v>
      </c>
    </row>
    <row r="1031" spans="1:8">
      <c r="A1031" t="s">
        <v>2634</v>
      </c>
      <c r="B1031" s="61" t="s">
        <v>2471</v>
      </c>
      <c r="C1031" s="61" t="s">
        <v>2500</v>
      </c>
      <c r="D1031" t="s">
        <v>280</v>
      </c>
      <c r="E1031" s="61" t="s">
        <v>2500</v>
      </c>
      <c r="F1031" t="s">
        <v>170</v>
      </c>
      <c r="G1031" s="61" t="s">
        <v>2500</v>
      </c>
      <c r="H1031" t="s">
        <v>448</v>
      </c>
    </row>
    <row r="1032" spans="1:8">
      <c r="A1032" t="s">
        <v>2634</v>
      </c>
      <c r="B1032" s="61" t="s">
        <v>2472</v>
      </c>
      <c r="C1032" s="61" t="s">
        <v>2505</v>
      </c>
      <c r="D1032" t="s">
        <v>337</v>
      </c>
      <c r="E1032" s="61" t="s">
        <v>2505</v>
      </c>
      <c r="F1032" t="s">
        <v>410</v>
      </c>
    </row>
    <row r="1033" spans="1:8">
      <c r="A1033" t="s">
        <v>2634</v>
      </c>
      <c r="B1033" s="61" t="s">
        <v>2473</v>
      </c>
      <c r="C1033" s="61" t="s">
        <v>2500</v>
      </c>
      <c r="D1033" t="s">
        <v>43</v>
      </c>
      <c r="E1033" s="61" t="s">
        <v>2500</v>
      </c>
      <c r="F1033" t="s">
        <v>649</v>
      </c>
      <c r="G1033" s="61" t="s">
        <v>2500</v>
      </c>
      <c r="H1033" t="s">
        <v>280</v>
      </c>
    </row>
    <row r="1034" spans="1:8">
      <c r="A1034" t="s">
        <v>2635</v>
      </c>
      <c r="B1034" s="61" t="s">
        <v>2469</v>
      </c>
      <c r="C1034" s="61" t="s">
        <v>2500</v>
      </c>
      <c r="D1034" t="s">
        <v>280</v>
      </c>
      <c r="E1034" s="61" t="s">
        <v>2500</v>
      </c>
      <c r="F1034" t="s">
        <v>170</v>
      </c>
      <c r="G1034" s="61" t="s">
        <v>2500</v>
      </c>
      <c r="H1034" t="s">
        <v>448</v>
      </c>
    </row>
    <row r="1035" spans="1:8">
      <c r="A1035" t="s">
        <v>2635</v>
      </c>
      <c r="B1035" s="61" t="s">
        <v>2469</v>
      </c>
      <c r="C1035" s="61" t="s">
        <v>2500</v>
      </c>
      <c r="D1035" t="s">
        <v>43</v>
      </c>
      <c r="E1035" s="61" t="s">
        <v>2500</v>
      </c>
      <c r="F1035" t="s">
        <v>649</v>
      </c>
      <c r="G1035" s="61" t="s">
        <v>2500</v>
      </c>
      <c r="H1035" t="s">
        <v>280</v>
      </c>
    </row>
    <row r="1036" spans="1:8">
      <c r="A1036" t="s">
        <v>2635</v>
      </c>
      <c r="B1036" s="61" t="s">
        <v>2470</v>
      </c>
      <c r="C1036" s="61" t="s">
        <v>2500</v>
      </c>
      <c r="D1036" t="s">
        <v>448</v>
      </c>
      <c r="E1036" s="61" t="s">
        <v>2474</v>
      </c>
      <c r="F1036" t="s">
        <v>630</v>
      </c>
      <c r="G1036" s="61" t="s">
        <v>2500</v>
      </c>
      <c r="H1036" t="s">
        <v>410</v>
      </c>
    </row>
    <row r="1037" spans="1:8">
      <c r="A1037" t="s">
        <v>2635</v>
      </c>
      <c r="B1037" s="61" t="s">
        <v>2470</v>
      </c>
      <c r="C1037" s="61" t="s">
        <v>2500</v>
      </c>
      <c r="D1037" t="s">
        <v>43</v>
      </c>
      <c r="E1037" s="61" t="s">
        <v>2500</v>
      </c>
      <c r="F1037" t="s">
        <v>649</v>
      </c>
      <c r="G1037" s="61" t="s">
        <v>2500</v>
      </c>
      <c r="H1037" t="s">
        <v>280</v>
      </c>
    </row>
    <row r="1038" spans="1:8">
      <c r="A1038" t="s">
        <v>2635</v>
      </c>
      <c r="B1038" s="61" t="s">
        <v>2471</v>
      </c>
      <c r="C1038" s="61" t="s">
        <v>2505</v>
      </c>
      <c r="D1038" t="s">
        <v>359</v>
      </c>
      <c r="E1038" s="61" t="s">
        <v>2505</v>
      </c>
      <c r="F1038" t="s">
        <v>170</v>
      </c>
    </row>
    <row r="1039" spans="1:8">
      <c r="A1039" t="s">
        <v>2635</v>
      </c>
      <c r="B1039" s="61" t="s">
        <v>2471</v>
      </c>
      <c r="C1039" s="61" t="s">
        <v>2500</v>
      </c>
      <c r="D1039" t="s">
        <v>43</v>
      </c>
      <c r="E1039" s="61" t="s">
        <v>2500</v>
      </c>
      <c r="F1039" t="s">
        <v>649</v>
      </c>
      <c r="G1039" s="61" t="s">
        <v>2500</v>
      </c>
      <c r="H1039" t="s">
        <v>280</v>
      </c>
    </row>
    <row r="1040" spans="1:8">
      <c r="A1040" t="s">
        <v>2635</v>
      </c>
      <c r="B1040" s="61" t="s">
        <v>2472</v>
      </c>
      <c r="C1040" s="61" t="s">
        <v>2505</v>
      </c>
      <c r="D1040" t="s">
        <v>337</v>
      </c>
      <c r="E1040" s="61" t="s">
        <v>2505</v>
      </c>
      <c r="F1040" t="s">
        <v>410</v>
      </c>
    </row>
    <row r="1041" spans="1:8">
      <c r="A1041" t="s">
        <v>2635</v>
      </c>
      <c r="B1041" s="61" t="s">
        <v>2473</v>
      </c>
      <c r="C1041" s="61" t="s">
        <v>2500</v>
      </c>
      <c r="D1041" t="s">
        <v>43</v>
      </c>
      <c r="E1041" s="61" t="s">
        <v>2500</v>
      </c>
      <c r="F1041" t="s">
        <v>649</v>
      </c>
      <c r="G1041" s="61" t="s">
        <v>2500</v>
      </c>
      <c r="H1041" t="s">
        <v>280</v>
      </c>
    </row>
    <row r="1042" spans="1:8">
      <c r="A1042" t="s">
        <v>2636</v>
      </c>
      <c r="B1042" s="61" t="s">
        <v>2469</v>
      </c>
      <c r="C1042" s="61" t="s">
        <v>2467</v>
      </c>
      <c r="D1042" t="s">
        <v>2484</v>
      </c>
      <c r="E1042" s="61" t="s">
        <v>2467</v>
      </c>
      <c r="F1042" t="s">
        <v>363</v>
      </c>
    </row>
    <row r="1043" spans="1:8">
      <c r="A1043" t="s">
        <v>2636</v>
      </c>
      <c r="B1043" s="61" t="s">
        <v>2469</v>
      </c>
      <c r="C1043" s="61" t="s">
        <v>2467</v>
      </c>
      <c r="D1043" t="s">
        <v>46</v>
      </c>
      <c r="E1043" s="61" t="s">
        <v>2467</v>
      </c>
      <c r="F1043" t="s">
        <v>515</v>
      </c>
    </row>
    <row r="1044" spans="1:8">
      <c r="A1044" t="s">
        <v>2636</v>
      </c>
      <c r="B1044" s="61" t="s">
        <v>2470</v>
      </c>
      <c r="C1044" s="61" t="s">
        <v>2496</v>
      </c>
      <c r="D1044" t="s">
        <v>284</v>
      </c>
    </row>
    <row r="1045" spans="1:8">
      <c r="A1045" t="s">
        <v>2636</v>
      </c>
      <c r="B1045" s="61" t="s">
        <v>2470</v>
      </c>
      <c r="C1045" s="61" t="s">
        <v>9</v>
      </c>
      <c r="D1045" t="s">
        <v>542</v>
      </c>
    </row>
    <row r="1046" spans="1:8">
      <c r="A1046" t="s">
        <v>2636</v>
      </c>
      <c r="B1046" s="61" t="s">
        <v>2471</v>
      </c>
      <c r="C1046" s="61" t="s">
        <v>2496</v>
      </c>
      <c r="D1046" t="s">
        <v>466</v>
      </c>
    </row>
    <row r="1047" spans="1:8">
      <c r="A1047" t="s">
        <v>2636</v>
      </c>
      <c r="B1047" s="61" t="s">
        <v>2471</v>
      </c>
      <c r="C1047" s="61" t="s">
        <v>9</v>
      </c>
      <c r="D1047" t="s">
        <v>611</v>
      </c>
    </row>
    <row r="1048" spans="1:8">
      <c r="A1048" t="s">
        <v>2636</v>
      </c>
      <c r="B1048" s="61" t="s">
        <v>2472</v>
      </c>
      <c r="C1048" s="61" t="s">
        <v>2496</v>
      </c>
      <c r="D1048" t="s">
        <v>466</v>
      </c>
    </row>
    <row r="1049" spans="1:8">
      <c r="A1049" t="s">
        <v>2636</v>
      </c>
      <c r="B1049" s="61" t="s">
        <v>2473</v>
      </c>
      <c r="C1049" s="61" t="s">
        <v>9</v>
      </c>
      <c r="D1049" t="s">
        <v>664</v>
      </c>
    </row>
    <row r="1050" spans="1:8">
      <c r="A1050" t="s">
        <v>2638</v>
      </c>
      <c r="B1050" s="61" t="s">
        <v>2469</v>
      </c>
      <c r="C1050" s="61" t="s">
        <v>2496</v>
      </c>
      <c r="D1050" t="s">
        <v>284</v>
      </c>
    </row>
    <row r="1051" spans="1:8">
      <c r="A1051" t="s">
        <v>2638</v>
      </c>
      <c r="B1051" s="61" t="s">
        <v>2469</v>
      </c>
      <c r="C1051" s="61" t="s">
        <v>2467</v>
      </c>
      <c r="D1051" t="s">
        <v>2485</v>
      </c>
      <c r="E1051" s="61" t="s">
        <v>2467</v>
      </c>
      <c r="F1051" t="s">
        <v>174</v>
      </c>
      <c r="G1051" s="61"/>
    </row>
    <row r="1052" spans="1:8">
      <c r="A1052" t="s">
        <v>2638</v>
      </c>
      <c r="B1052" s="61" t="s">
        <v>2470</v>
      </c>
      <c r="C1052" s="61" t="s">
        <v>2496</v>
      </c>
      <c r="D1052" t="s">
        <v>478</v>
      </c>
    </row>
    <row r="1053" spans="1:8">
      <c r="A1053" t="s">
        <v>2638</v>
      </c>
      <c r="B1053" s="61" t="s">
        <v>2470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684</v>
      </c>
    </row>
    <row r="1054" spans="1:8">
      <c r="A1054" t="s">
        <v>2638</v>
      </c>
      <c r="B1054" s="61" t="s">
        <v>2471</v>
      </c>
      <c r="C1054" s="61" t="s">
        <v>2467</v>
      </c>
      <c r="D1054" t="s">
        <v>386</v>
      </c>
      <c r="E1054" s="61" t="s">
        <v>2467</v>
      </c>
      <c r="F1054" t="s">
        <v>2486</v>
      </c>
      <c r="G1054" s="61" t="s">
        <v>2467</v>
      </c>
      <c r="H1054" t="s">
        <v>491</v>
      </c>
    </row>
    <row r="1055" spans="1:8">
      <c r="A1055" t="s">
        <v>2638</v>
      </c>
      <c r="B1055" s="61" t="s">
        <v>2471</v>
      </c>
      <c r="C1055" s="61" t="s">
        <v>2487</v>
      </c>
      <c r="D1055" t="s">
        <v>136</v>
      </c>
    </row>
    <row r="1056" spans="1:8">
      <c r="A1056" t="s">
        <v>2638</v>
      </c>
      <c r="B1056" s="61" t="s">
        <v>2472</v>
      </c>
      <c r="C1056" s="61" t="s">
        <v>2474</v>
      </c>
      <c r="D1056" t="s">
        <v>478</v>
      </c>
      <c r="E1056" s="61" t="s">
        <v>2500</v>
      </c>
      <c r="F1056" t="s">
        <v>437</v>
      </c>
      <c r="G1056" s="61" t="s">
        <v>2500</v>
      </c>
      <c r="H1056" t="s">
        <v>636</v>
      </c>
    </row>
    <row r="1057" spans="1:8">
      <c r="A1057" t="s">
        <v>2638</v>
      </c>
      <c r="B1057" s="61" t="s">
        <v>2473</v>
      </c>
      <c r="C1057" s="61" t="s">
        <v>9</v>
      </c>
      <c r="D1057" t="s">
        <v>664</v>
      </c>
    </row>
    <row r="1058" spans="1:8">
      <c r="A1058" t="s">
        <v>2639</v>
      </c>
      <c r="B1058" s="61" t="s">
        <v>2469</v>
      </c>
      <c r="C1058" s="61" t="s">
        <v>2496</v>
      </c>
      <c r="D1058" t="s">
        <v>466</v>
      </c>
    </row>
    <row r="1059" spans="1:8">
      <c r="A1059" t="s">
        <v>2639</v>
      </c>
      <c r="B1059" s="61" t="s">
        <v>2469</v>
      </c>
      <c r="C1059" s="61" t="s">
        <v>2496</v>
      </c>
      <c r="D1059" t="s">
        <v>478</v>
      </c>
    </row>
    <row r="1060" spans="1:8">
      <c r="A1060" t="s">
        <v>2639</v>
      </c>
      <c r="B1060" s="61" t="s">
        <v>2470</v>
      </c>
      <c r="C1060" s="61" t="s">
        <v>2467</v>
      </c>
      <c r="D1060" t="s">
        <v>386</v>
      </c>
      <c r="E1060" s="61" t="s">
        <v>2467</v>
      </c>
      <c r="F1060" t="s">
        <v>2486</v>
      </c>
      <c r="G1060" s="61" t="s">
        <v>2467</v>
      </c>
      <c r="H1060" t="s">
        <v>491</v>
      </c>
    </row>
    <row r="1061" spans="1:8">
      <c r="A1061" t="s">
        <v>2639</v>
      </c>
      <c r="B1061" s="61" t="s">
        <v>2470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2639</v>
      </c>
      <c r="B1062" s="61" t="s">
        <v>2471</v>
      </c>
      <c r="C1062" s="61" t="s">
        <v>2467</v>
      </c>
      <c r="D1062" t="s">
        <v>223</v>
      </c>
      <c r="E1062" s="61" t="s">
        <v>2467</v>
      </c>
      <c r="F1062" t="s">
        <v>374</v>
      </c>
      <c r="G1062" s="61" t="s">
        <v>2467</v>
      </c>
      <c r="H1062" t="s">
        <v>339</v>
      </c>
    </row>
    <row r="1063" spans="1:8">
      <c r="A1063" t="s">
        <v>2639</v>
      </c>
      <c r="B1063" s="61" t="s">
        <v>2471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684</v>
      </c>
    </row>
    <row r="1064" spans="1:8">
      <c r="A1064" t="s">
        <v>2639</v>
      </c>
      <c r="B1064" s="61" t="s">
        <v>2472</v>
      </c>
      <c r="C1064" s="61" t="s">
        <v>2500</v>
      </c>
      <c r="D1064" t="s">
        <v>562</v>
      </c>
      <c r="E1064" s="61" t="s">
        <v>2500</v>
      </c>
      <c r="F1064" s="279" t="s">
        <v>586</v>
      </c>
      <c r="G1064" s="61" t="s">
        <v>2474</v>
      </c>
      <c r="H1064" t="s">
        <v>466</v>
      </c>
    </row>
    <row r="1065" spans="1:8">
      <c r="A1065" t="s">
        <v>2639</v>
      </c>
      <c r="B1065" s="61" t="s">
        <v>2473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684</v>
      </c>
    </row>
    <row r="1066" spans="1:8">
      <c r="A1066" t="s">
        <v>2637</v>
      </c>
      <c r="B1066" s="61" t="s">
        <v>2469</v>
      </c>
      <c r="C1066" s="61" t="s">
        <v>2467</v>
      </c>
      <c r="D1066" t="s">
        <v>451</v>
      </c>
      <c r="E1066" s="61" t="s">
        <v>2467</v>
      </c>
      <c r="F1066" t="s">
        <v>122</v>
      </c>
      <c r="G1066" s="61" t="s">
        <v>2467</v>
      </c>
      <c r="H1066" t="s">
        <v>504</v>
      </c>
    </row>
    <row r="1067" spans="1:8">
      <c r="A1067" t="s">
        <v>2637</v>
      </c>
      <c r="B1067" s="61" t="s">
        <v>2469</v>
      </c>
      <c r="C1067" s="61" t="s">
        <v>2467</v>
      </c>
      <c r="D1067" t="s">
        <v>223</v>
      </c>
      <c r="E1067" s="61" t="s">
        <v>2467</v>
      </c>
      <c r="F1067" t="s">
        <v>374</v>
      </c>
      <c r="G1067" s="61" t="s">
        <v>2467</v>
      </c>
      <c r="H1067" t="s">
        <v>339</v>
      </c>
    </row>
    <row r="1068" spans="1:8">
      <c r="A1068" t="s">
        <v>2637</v>
      </c>
      <c r="B1068" s="61" t="s">
        <v>2470</v>
      </c>
      <c r="C1068" s="61" t="s">
        <v>2474</v>
      </c>
      <c r="D1068" t="s">
        <v>86</v>
      </c>
      <c r="E1068" s="61" t="s">
        <v>2505</v>
      </c>
      <c r="F1068" t="s">
        <v>239</v>
      </c>
    </row>
    <row r="1069" spans="1:8">
      <c r="A1069" t="s">
        <v>2637</v>
      </c>
      <c r="B1069" s="61" t="s">
        <v>2470</v>
      </c>
      <c r="C1069" s="61" t="s">
        <v>2467</v>
      </c>
      <c r="D1069" t="s">
        <v>386</v>
      </c>
      <c r="E1069" s="61" t="s">
        <v>2467</v>
      </c>
      <c r="F1069" t="s">
        <v>2486</v>
      </c>
      <c r="G1069" s="61" t="s">
        <v>2467</v>
      </c>
      <c r="H1069" t="s">
        <v>491</v>
      </c>
    </row>
    <row r="1070" spans="1:8">
      <c r="A1070" t="s">
        <v>2637</v>
      </c>
      <c r="B1070" s="61" t="s">
        <v>2471</v>
      </c>
      <c r="C1070" s="61" t="s">
        <v>2505</v>
      </c>
      <c r="D1070" t="s">
        <v>374</v>
      </c>
      <c r="E1070" s="61" t="s">
        <v>2505</v>
      </c>
      <c r="F1070" t="s">
        <v>339</v>
      </c>
    </row>
    <row r="1071" spans="1:8">
      <c r="A1071" t="s">
        <v>2637</v>
      </c>
      <c r="B1071" s="61" t="s">
        <v>2471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2637</v>
      </c>
      <c r="B1072" s="61" t="s">
        <v>2472</v>
      </c>
      <c r="C1072" s="61" t="s">
        <v>2474</v>
      </c>
      <c r="D1072" t="s">
        <v>424</v>
      </c>
      <c r="E1072" s="61" t="s">
        <v>2500</v>
      </c>
      <c r="F1072" t="s">
        <v>26</v>
      </c>
      <c r="G1072" s="61" t="s">
        <v>2474</v>
      </c>
      <c r="H1072" t="s">
        <v>542</v>
      </c>
    </row>
    <row r="1073" spans="1:8">
      <c r="A1073" t="s">
        <v>2637</v>
      </c>
      <c r="B1073" s="61" t="s">
        <v>2473</v>
      </c>
      <c r="C1073" s="61" t="s">
        <v>2487</v>
      </c>
      <c r="D1073" t="s">
        <v>136</v>
      </c>
    </row>
    <row r="1074" spans="1:8">
      <c r="A1074" t="s">
        <v>2640</v>
      </c>
      <c r="B1074" s="61" t="s">
        <v>2469</v>
      </c>
      <c r="C1074" s="61" t="s">
        <v>2505</v>
      </c>
      <c r="D1074" t="s">
        <v>317</v>
      </c>
      <c r="E1074" s="61" t="s">
        <v>2474</v>
      </c>
      <c r="F1074" t="s">
        <v>270</v>
      </c>
    </row>
    <row r="1075" spans="1:8">
      <c r="A1075" t="s">
        <v>2640</v>
      </c>
      <c r="B1075" s="61" t="s">
        <v>2469</v>
      </c>
      <c r="C1075" s="61" t="s">
        <v>2474</v>
      </c>
      <c r="D1075" t="s">
        <v>86</v>
      </c>
      <c r="E1075" s="61" t="s">
        <v>2505</v>
      </c>
      <c r="F1075" t="s">
        <v>239</v>
      </c>
    </row>
    <row r="1076" spans="1:8">
      <c r="A1076" t="s">
        <v>2640</v>
      </c>
      <c r="B1076" s="61" t="s">
        <v>2470</v>
      </c>
      <c r="C1076" s="61" t="s">
        <v>2474</v>
      </c>
      <c r="D1076" t="s">
        <v>295</v>
      </c>
      <c r="E1076" s="61" t="s">
        <v>2505</v>
      </c>
      <c r="F1076" t="s">
        <v>190</v>
      </c>
    </row>
    <row r="1077" spans="1:8">
      <c r="A1077" t="s">
        <v>2640</v>
      </c>
      <c r="B1077" s="61" t="s">
        <v>2470</v>
      </c>
      <c r="C1077" s="61" t="s">
        <v>2467</v>
      </c>
      <c r="D1077" t="s">
        <v>451</v>
      </c>
      <c r="E1077" s="61" t="s">
        <v>2467</v>
      </c>
      <c r="F1077" t="s">
        <v>122</v>
      </c>
      <c r="G1077" s="61" t="s">
        <v>2467</v>
      </c>
      <c r="H1077" t="s">
        <v>504</v>
      </c>
    </row>
    <row r="1078" spans="1:8">
      <c r="A1078" t="s">
        <v>2640</v>
      </c>
      <c r="B1078" s="61" t="s">
        <v>2471</v>
      </c>
      <c r="C1078" s="61" t="s">
        <v>2505</v>
      </c>
      <c r="D1078" t="s">
        <v>386</v>
      </c>
      <c r="E1078" s="61" t="s">
        <v>2505</v>
      </c>
      <c r="F1078" t="s">
        <v>491</v>
      </c>
    </row>
    <row r="1079" spans="1:8">
      <c r="A1079" t="s">
        <v>2640</v>
      </c>
      <c r="B1079" s="61" t="s">
        <v>2471</v>
      </c>
      <c r="C1079" s="61" t="s">
        <v>2467</v>
      </c>
      <c r="D1079" t="s">
        <v>223</v>
      </c>
      <c r="E1079" s="61" t="s">
        <v>2467</v>
      </c>
      <c r="F1079" t="s">
        <v>374</v>
      </c>
      <c r="G1079" s="61" t="s">
        <v>2467</v>
      </c>
      <c r="H1079" t="s">
        <v>339</v>
      </c>
    </row>
    <row r="1080" spans="1:8">
      <c r="A1080" t="s">
        <v>2640</v>
      </c>
      <c r="B1080" s="61" t="s">
        <v>2472</v>
      </c>
      <c r="C1080" s="61" t="s">
        <v>2500</v>
      </c>
      <c r="D1080" t="s">
        <v>527</v>
      </c>
      <c r="E1080" s="61" t="s">
        <v>2500</v>
      </c>
      <c r="F1080" t="s">
        <v>611</v>
      </c>
      <c r="G1080" s="61" t="s">
        <v>2500</v>
      </c>
      <c r="H1080" t="s">
        <v>328</v>
      </c>
    </row>
    <row r="1081" spans="1:8">
      <c r="A1081" t="s">
        <v>2640</v>
      </c>
      <c r="B1081" s="61" t="s">
        <v>2473</v>
      </c>
      <c r="C1081" s="61" t="s">
        <v>2467</v>
      </c>
      <c r="D1081" t="s">
        <v>386</v>
      </c>
      <c r="E1081" s="61" t="s">
        <v>2467</v>
      </c>
      <c r="F1081" t="s">
        <v>2486</v>
      </c>
      <c r="G1081" s="61" t="s">
        <v>2467</v>
      </c>
      <c r="H1081" t="s">
        <v>491</v>
      </c>
    </row>
    <row r="1082" spans="1:8">
      <c r="A1082" t="s">
        <v>2641</v>
      </c>
      <c r="B1082" s="61" t="s">
        <v>2469</v>
      </c>
      <c r="C1082" s="61" t="s">
        <v>2474</v>
      </c>
      <c r="D1082" t="s">
        <v>2485</v>
      </c>
      <c r="E1082" s="61" t="s">
        <v>2474</v>
      </c>
      <c r="F1082" t="s">
        <v>174</v>
      </c>
      <c r="G1082" s="61" t="s">
        <v>2500</v>
      </c>
      <c r="H1082" s="279" t="s">
        <v>652</v>
      </c>
    </row>
    <row r="1083" spans="1:8">
      <c r="A1083" t="s">
        <v>2641</v>
      </c>
      <c r="B1083" s="61" t="s">
        <v>2469</v>
      </c>
      <c r="C1083" s="61" t="s">
        <v>2474</v>
      </c>
      <c r="D1083" t="s">
        <v>295</v>
      </c>
      <c r="E1083" s="61" t="s">
        <v>2505</v>
      </c>
      <c r="F1083" t="s">
        <v>190</v>
      </c>
    </row>
    <row r="1084" spans="1:8">
      <c r="A1084" t="s">
        <v>2641</v>
      </c>
      <c r="B1084" s="61" t="s">
        <v>2470</v>
      </c>
      <c r="C1084" s="61" t="s">
        <v>2474</v>
      </c>
      <c r="D1084" t="s">
        <v>2484</v>
      </c>
      <c r="E1084" s="61" t="s">
        <v>2474</v>
      </c>
      <c r="F1084" t="s">
        <v>363</v>
      </c>
      <c r="G1084" s="61" t="s">
        <v>2500</v>
      </c>
      <c r="H1084" t="s">
        <v>400</v>
      </c>
    </row>
    <row r="1085" spans="1:8">
      <c r="A1085" t="s">
        <v>2641</v>
      </c>
      <c r="B1085" s="61" t="s">
        <v>2470</v>
      </c>
      <c r="C1085" s="61" t="s">
        <v>2505</v>
      </c>
      <c r="D1085" t="s">
        <v>317</v>
      </c>
      <c r="E1085" s="61" t="s">
        <v>2474</v>
      </c>
      <c r="F1085" t="s">
        <v>270</v>
      </c>
    </row>
    <row r="1086" spans="1:8">
      <c r="A1086" t="s">
        <v>2641</v>
      </c>
      <c r="B1086" s="61" t="s">
        <v>2471</v>
      </c>
      <c r="C1086" s="61" t="s">
        <v>2500</v>
      </c>
      <c r="D1086" t="s">
        <v>527</v>
      </c>
      <c r="E1086" s="61" t="s">
        <v>2500</v>
      </c>
      <c r="F1086" t="s">
        <v>611</v>
      </c>
      <c r="G1086" s="61" t="s">
        <v>2500</v>
      </c>
      <c r="H1086" t="s">
        <v>328</v>
      </c>
    </row>
    <row r="1087" spans="1:8">
      <c r="A1087" t="s">
        <v>2641</v>
      </c>
      <c r="B1087" s="61" t="s">
        <v>2471</v>
      </c>
      <c r="C1087" s="61" t="s">
        <v>2474</v>
      </c>
      <c r="D1087" t="s">
        <v>86</v>
      </c>
      <c r="E1087" s="61" t="s">
        <v>2505</v>
      </c>
      <c r="F1087" t="s">
        <v>239</v>
      </c>
    </row>
    <row r="1088" spans="1:8">
      <c r="A1088" t="s">
        <v>2641</v>
      </c>
      <c r="B1088" s="61" t="s">
        <v>2472</v>
      </c>
      <c r="C1088" s="61" t="s">
        <v>2500</v>
      </c>
      <c r="D1088" t="s">
        <v>306</v>
      </c>
      <c r="E1088" s="61" t="s">
        <v>2500</v>
      </c>
      <c r="F1088" t="s">
        <v>413</v>
      </c>
      <c r="G1088" s="61" t="s">
        <v>2500</v>
      </c>
      <c r="H1088" t="s">
        <v>664</v>
      </c>
    </row>
    <row r="1089" spans="1:8">
      <c r="A1089" t="s">
        <v>2641</v>
      </c>
      <c r="B1089" s="61" t="s">
        <v>2473</v>
      </c>
      <c r="C1089" s="61" t="s">
        <v>2467</v>
      </c>
      <c r="D1089" t="s">
        <v>386</v>
      </c>
      <c r="E1089" s="61" t="s">
        <v>2467</v>
      </c>
      <c r="F1089" t="s">
        <v>2486</v>
      </c>
      <c r="G1089" s="61" t="s">
        <v>2467</v>
      </c>
      <c r="H1089" t="s">
        <v>491</v>
      </c>
    </row>
    <row r="1090" spans="1:8">
      <c r="A1090" t="s">
        <v>2643</v>
      </c>
      <c r="B1090" s="61" t="s">
        <v>2469</v>
      </c>
      <c r="C1090" s="61" t="s">
        <v>2474</v>
      </c>
      <c r="D1090" t="s">
        <v>46</v>
      </c>
      <c r="E1090" s="61" t="s">
        <v>2474</v>
      </c>
      <c r="F1090" t="s">
        <v>515</v>
      </c>
      <c r="G1090" s="61" t="s">
        <v>2500</v>
      </c>
      <c r="H1090" t="s">
        <v>102</v>
      </c>
    </row>
    <row r="1091" spans="1:8">
      <c r="A1091" t="s">
        <v>2643</v>
      </c>
      <c r="B1091" s="61" t="s">
        <v>2469</v>
      </c>
      <c r="C1091" s="61" t="s">
        <v>2474</v>
      </c>
      <c r="D1091" t="s">
        <v>2484</v>
      </c>
      <c r="E1091" s="61" t="s">
        <v>2474</v>
      </c>
      <c r="F1091" t="s">
        <v>363</v>
      </c>
      <c r="G1091" s="61" t="s">
        <v>2500</v>
      </c>
      <c r="H1091" t="s">
        <v>400</v>
      </c>
    </row>
    <row r="1092" spans="1:8">
      <c r="A1092" t="s">
        <v>2643</v>
      </c>
      <c r="B1092" s="61" t="s">
        <v>2470</v>
      </c>
      <c r="C1092" s="61" t="s">
        <v>2505</v>
      </c>
      <c r="D1092" t="s">
        <v>374</v>
      </c>
      <c r="E1092" s="61" t="s">
        <v>2505</v>
      </c>
      <c r="F1092" t="s">
        <v>339</v>
      </c>
    </row>
    <row r="1093" spans="1:8">
      <c r="A1093" t="s">
        <v>2643</v>
      </c>
      <c r="B1093" s="61" t="s">
        <v>2470</v>
      </c>
      <c r="C1093" s="61" t="s">
        <v>2474</v>
      </c>
      <c r="D1093" t="s">
        <v>2485</v>
      </c>
      <c r="E1093" s="61" t="s">
        <v>2474</v>
      </c>
      <c r="F1093" t="s">
        <v>174</v>
      </c>
      <c r="G1093" s="61" t="s">
        <v>2500</v>
      </c>
      <c r="H1093" s="279" t="s">
        <v>652</v>
      </c>
    </row>
    <row r="1094" spans="1:8">
      <c r="A1094" t="s">
        <v>2643</v>
      </c>
      <c r="B1094" s="61" t="s">
        <v>2471</v>
      </c>
      <c r="C1094" s="61" t="s">
        <v>2500</v>
      </c>
      <c r="D1094" t="s">
        <v>306</v>
      </c>
      <c r="E1094" s="61" t="s">
        <v>2500</v>
      </c>
      <c r="F1094" t="s">
        <v>413</v>
      </c>
      <c r="G1094" s="61" t="s">
        <v>2500</v>
      </c>
      <c r="H1094" t="s">
        <v>664</v>
      </c>
    </row>
    <row r="1095" spans="1:8">
      <c r="A1095" t="s">
        <v>2643</v>
      </c>
      <c r="B1095" s="61" t="s">
        <v>2471</v>
      </c>
      <c r="C1095" s="61" t="s">
        <v>2474</v>
      </c>
      <c r="D1095" t="s">
        <v>295</v>
      </c>
      <c r="E1095" s="61" t="s">
        <v>2505</v>
      </c>
      <c r="F1095" t="s">
        <v>190</v>
      </c>
    </row>
    <row r="1096" spans="1:8">
      <c r="A1096" t="s">
        <v>2643</v>
      </c>
      <c r="B1096" s="61" t="s">
        <v>2472</v>
      </c>
      <c r="C1096" s="61" t="s">
        <v>2500</v>
      </c>
      <c r="D1096" t="s">
        <v>136</v>
      </c>
      <c r="E1096" s="61" t="s">
        <v>2500</v>
      </c>
      <c r="F1096" t="s">
        <v>673</v>
      </c>
      <c r="G1096" s="61" t="s">
        <v>2500</v>
      </c>
      <c r="H1096" t="s">
        <v>351</v>
      </c>
    </row>
    <row r="1097" spans="1:8">
      <c r="A1097" t="s">
        <v>2643</v>
      </c>
      <c r="B1097" s="61" t="s">
        <v>2473</v>
      </c>
      <c r="C1097" s="61" t="s">
        <v>2505</v>
      </c>
      <c r="D1097" t="s">
        <v>317</v>
      </c>
      <c r="E1097" s="61" t="s">
        <v>2474</v>
      </c>
      <c r="F1097" t="s">
        <v>270</v>
      </c>
    </row>
    <row r="1098" spans="1:8">
      <c r="A1098" t="s">
        <v>2642</v>
      </c>
      <c r="B1098" s="61" t="s">
        <v>2469</v>
      </c>
      <c r="C1098" s="61" t="s">
        <v>2505</v>
      </c>
      <c r="D1098" t="s">
        <v>451</v>
      </c>
      <c r="E1098" s="61" t="s">
        <v>2505</v>
      </c>
      <c r="F1098" t="s">
        <v>122</v>
      </c>
    </row>
    <row r="1099" spans="1:8">
      <c r="A1099" t="s">
        <v>2642</v>
      </c>
      <c r="B1099" s="61" t="s">
        <v>2469</v>
      </c>
      <c r="C1099" s="61" t="s">
        <v>2505</v>
      </c>
      <c r="D1099" t="s">
        <v>386</v>
      </c>
      <c r="E1099" s="61" t="s">
        <v>2505</v>
      </c>
      <c r="F1099" t="s">
        <v>491</v>
      </c>
    </row>
    <row r="1100" spans="1:8">
      <c r="A1100" t="s">
        <v>2642</v>
      </c>
      <c r="B1100" s="61" t="s">
        <v>2470</v>
      </c>
      <c r="C1100" s="61" t="s">
        <v>2500</v>
      </c>
      <c r="D1100" t="s">
        <v>527</v>
      </c>
      <c r="E1100" s="61" t="s">
        <v>2500</v>
      </c>
      <c r="F1100" t="s">
        <v>611</v>
      </c>
      <c r="G1100" s="61" t="s">
        <v>2500</v>
      </c>
      <c r="H1100" t="s">
        <v>328</v>
      </c>
    </row>
    <row r="1101" spans="1:8">
      <c r="A1101" t="s">
        <v>2642</v>
      </c>
      <c r="B1101" s="61" t="s">
        <v>2470</v>
      </c>
      <c r="C1101" s="61" t="s">
        <v>2505</v>
      </c>
      <c r="D1101" t="s">
        <v>374</v>
      </c>
      <c r="E1101" s="61" t="s">
        <v>2505</v>
      </c>
      <c r="F1101" t="s">
        <v>339</v>
      </c>
    </row>
    <row r="1102" spans="1:8">
      <c r="A1102" t="s">
        <v>2642</v>
      </c>
      <c r="B1102" s="61" t="s">
        <v>2471</v>
      </c>
      <c r="C1102" s="61" t="s">
        <v>2500</v>
      </c>
      <c r="D1102" t="s">
        <v>136</v>
      </c>
      <c r="E1102" s="61" t="s">
        <v>2500</v>
      </c>
      <c r="F1102" t="s">
        <v>673</v>
      </c>
      <c r="G1102" s="61" t="s">
        <v>2500</v>
      </c>
      <c r="H1102" t="s">
        <v>351</v>
      </c>
    </row>
    <row r="1103" spans="1:8">
      <c r="A1103" t="s">
        <v>2642</v>
      </c>
      <c r="B1103" s="61" t="s">
        <v>2471</v>
      </c>
      <c r="C1103" s="61" t="s">
        <v>2474</v>
      </c>
      <c r="D1103" t="s">
        <v>46</v>
      </c>
      <c r="E1103" s="61" t="s">
        <v>2474</v>
      </c>
      <c r="F1103" t="s">
        <v>515</v>
      </c>
      <c r="G1103" s="61" t="s">
        <v>2500</v>
      </c>
      <c r="H1103" t="s">
        <v>102</v>
      </c>
    </row>
    <row r="1104" spans="1:8">
      <c r="A1104" t="s">
        <v>2642</v>
      </c>
      <c r="B1104" s="61" t="s">
        <v>2472</v>
      </c>
      <c r="C1104" s="61" t="s">
        <v>2500</v>
      </c>
      <c r="D1104" t="s">
        <v>136</v>
      </c>
      <c r="E1104" s="61" t="s">
        <v>2500</v>
      </c>
      <c r="F1104" t="s">
        <v>673</v>
      </c>
      <c r="G1104" s="61" t="s">
        <v>2500</v>
      </c>
      <c r="H1104" t="s">
        <v>351</v>
      </c>
    </row>
    <row r="1105" spans="1:8">
      <c r="A1105" t="s">
        <v>2642</v>
      </c>
      <c r="B1105" s="61" t="s">
        <v>2473</v>
      </c>
      <c r="C1105" s="61" t="s">
        <v>2505</v>
      </c>
      <c r="D1105" t="s">
        <v>317</v>
      </c>
      <c r="E1105" s="61" t="s">
        <v>2474</v>
      </c>
      <c r="F1105" t="s">
        <v>270</v>
      </c>
    </row>
    <row r="1106" spans="1:8">
      <c r="A1106" t="s">
        <v>2644</v>
      </c>
      <c r="B1106" s="61" t="s">
        <v>2469</v>
      </c>
      <c r="C1106" s="61" t="s">
        <v>2474</v>
      </c>
      <c r="D1106" t="s">
        <v>424</v>
      </c>
      <c r="E1106" s="61" t="s">
        <v>2500</v>
      </c>
      <c r="F1106" t="s">
        <v>26</v>
      </c>
      <c r="G1106" s="61" t="s">
        <v>2474</v>
      </c>
      <c r="H1106" t="s">
        <v>542</v>
      </c>
    </row>
    <row r="1107" spans="1:8">
      <c r="A1107" t="s">
        <v>2644</v>
      </c>
      <c r="B1107" s="61" t="s">
        <v>2469</v>
      </c>
      <c r="C1107" s="61" t="s">
        <v>2500</v>
      </c>
      <c r="D1107" t="s">
        <v>562</v>
      </c>
      <c r="E1107" s="61" t="s">
        <v>2500</v>
      </c>
      <c r="F1107" s="279" t="s">
        <v>586</v>
      </c>
      <c r="G1107" s="61" t="s">
        <v>2474</v>
      </c>
      <c r="H1107" t="s">
        <v>466</v>
      </c>
    </row>
    <row r="1108" spans="1:8">
      <c r="A1108" t="s">
        <v>2644</v>
      </c>
      <c r="B1108" s="61" t="s">
        <v>2470</v>
      </c>
      <c r="C1108" s="61" t="s">
        <v>2500</v>
      </c>
      <c r="D1108" t="s">
        <v>306</v>
      </c>
      <c r="E1108" s="61" t="s">
        <v>2500</v>
      </c>
      <c r="F1108" t="s">
        <v>413</v>
      </c>
      <c r="G1108" s="61" t="s">
        <v>2500</v>
      </c>
      <c r="H1108" t="s">
        <v>664</v>
      </c>
    </row>
    <row r="1109" spans="1:8">
      <c r="A1109" t="s">
        <v>2644</v>
      </c>
      <c r="B1109" s="61" t="s">
        <v>2470</v>
      </c>
      <c r="C1109" s="61" t="s">
        <v>2474</v>
      </c>
      <c r="D1109" t="s">
        <v>478</v>
      </c>
      <c r="E1109" s="61" t="s">
        <v>2500</v>
      </c>
      <c r="F1109" t="s">
        <v>437</v>
      </c>
      <c r="G1109" s="61" t="s">
        <v>2500</v>
      </c>
      <c r="H1109" t="s">
        <v>636</v>
      </c>
    </row>
    <row r="1110" spans="1:8">
      <c r="A1110" t="s">
        <v>2644</v>
      </c>
      <c r="B1110" s="61" t="s">
        <v>2471</v>
      </c>
      <c r="C1110" s="61" t="s">
        <v>2500</v>
      </c>
      <c r="D1110" t="s">
        <v>136</v>
      </c>
      <c r="E1110" s="61" t="s">
        <v>2500</v>
      </c>
      <c r="F1110" t="s">
        <v>673</v>
      </c>
      <c r="G1110" s="61" t="s">
        <v>2500</v>
      </c>
      <c r="H1110" t="s">
        <v>351</v>
      </c>
    </row>
    <row r="1111" spans="1:8">
      <c r="A1111" t="s">
        <v>2644</v>
      </c>
      <c r="B1111" s="61" t="s">
        <v>2471</v>
      </c>
      <c r="C1111" s="61" t="s">
        <v>2505</v>
      </c>
      <c r="D1111" t="s">
        <v>451</v>
      </c>
      <c r="E1111" s="61" t="s">
        <v>2505</v>
      </c>
      <c r="F1111" t="s">
        <v>122</v>
      </c>
    </row>
    <row r="1112" spans="1:8">
      <c r="A1112" t="s">
        <v>2644</v>
      </c>
      <c r="B1112" s="61" t="s">
        <v>2472</v>
      </c>
      <c r="C1112" s="61" t="s">
        <v>9</v>
      </c>
      <c r="D1112" t="s">
        <v>724</v>
      </c>
    </row>
    <row r="1113" spans="1:8">
      <c r="A1113" t="s">
        <v>2644</v>
      </c>
      <c r="B1113" s="61" t="s">
        <v>2473</v>
      </c>
      <c r="C1113" s="61" t="s">
        <v>2474</v>
      </c>
      <c r="D1113" t="s">
        <v>46</v>
      </c>
      <c r="E1113" s="61" t="s">
        <v>2474</v>
      </c>
      <c r="F1113" t="s">
        <v>515</v>
      </c>
      <c r="G1113" s="61" t="s">
        <v>2500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4" t="s">
        <v>779</v>
      </c>
      <c r="B1" s="275"/>
      <c r="C1" s="275"/>
      <c r="D1" s="275"/>
      <c r="E1" s="275"/>
      <c r="F1" s="275"/>
      <c r="G1" s="275"/>
      <c r="H1" s="276" t="s">
        <v>780</v>
      </c>
      <c r="I1" s="275" t="s">
        <v>781</v>
      </c>
      <c r="J1" s="277" t="s">
        <v>2458</v>
      </c>
    </row>
    <row r="2" spans="1:10">
      <c r="A2" s="266" t="s">
        <v>782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773</v>
      </c>
      <c r="C3" s="16" t="s">
        <v>783</v>
      </c>
      <c r="D3" s="16" t="s">
        <v>769</v>
      </c>
      <c r="E3" s="16" t="s">
        <v>784</v>
      </c>
      <c r="F3" s="16" t="s">
        <v>776</v>
      </c>
      <c r="G3" s="16" t="s">
        <v>785</v>
      </c>
      <c r="H3" s="16" t="s">
        <v>786</v>
      </c>
      <c r="I3" s="16" t="s">
        <v>787</v>
      </c>
      <c r="J3" s="270" t="s">
        <v>788</v>
      </c>
    </row>
    <row r="4" spans="1:10">
      <c r="A4" s="269"/>
      <c r="B4" s="16" t="s">
        <v>766</v>
      </c>
      <c r="C4" s="16" t="s">
        <v>783</v>
      </c>
      <c r="D4" s="16" t="s">
        <v>733</v>
      </c>
      <c r="E4" s="16" t="s">
        <v>784</v>
      </c>
      <c r="F4" s="16" t="s">
        <v>776</v>
      </c>
      <c r="G4" s="16" t="s">
        <v>785</v>
      </c>
      <c r="H4" s="16" t="s">
        <v>789</v>
      </c>
      <c r="I4" s="16" t="s">
        <v>790</v>
      </c>
      <c r="J4" s="270" t="s">
        <v>791</v>
      </c>
    </row>
    <row r="5" spans="1:10">
      <c r="A5" s="269"/>
      <c r="B5" s="16" t="s">
        <v>400</v>
      </c>
      <c r="C5" s="16" t="s">
        <v>792</v>
      </c>
      <c r="D5" s="16" t="s">
        <v>761</v>
      </c>
      <c r="E5" s="16" t="s">
        <v>783</v>
      </c>
      <c r="F5" s="16" t="s">
        <v>732</v>
      </c>
      <c r="G5" s="16" t="s">
        <v>793</v>
      </c>
      <c r="H5" s="16" t="s">
        <v>794</v>
      </c>
      <c r="I5" s="16" t="s">
        <v>795</v>
      </c>
      <c r="J5" s="270" t="s">
        <v>796</v>
      </c>
    </row>
    <row r="6" spans="1:10">
      <c r="A6" s="269"/>
      <c r="B6" s="16" t="s">
        <v>753</v>
      </c>
      <c r="C6" s="16" t="s">
        <v>783</v>
      </c>
      <c r="D6" s="16" t="s">
        <v>751</v>
      </c>
      <c r="E6" s="16" t="s">
        <v>784</v>
      </c>
      <c r="F6" s="16" t="s">
        <v>776</v>
      </c>
      <c r="G6" s="16" t="s">
        <v>785</v>
      </c>
      <c r="H6" s="16" t="s">
        <v>797</v>
      </c>
      <c r="I6" s="16" t="s">
        <v>798</v>
      </c>
      <c r="J6" s="270" t="s">
        <v>799</v>
      </c>
    </row>
    <row r="7" spans="1:10">
      <c r="A7" s="269"/>
      <c r="B7" s="16" t="s">
        <v>800</v>
      </c>
      <c r="C7" s="16" t="s">
        <v>783</v>
      </c>
      <c r="D7" s="16" t="s">
        <v>758</v>
      </c>
      <c r="E7" s="16" t="s">
        <v>784</v>
      </c>
      <c r="F7" s="16" t="s">
        <v>776</v>
      </c>
      <c r="G7" s="16" t="s">
        <v>785</v>
      </c>
      <c r="H7" s="16" t="s">
        <v>801</v>
      </c>
      <c r="I7" s="16" t="s">
        <v>802</v>
      </c>
      <c r="J7" s="270" t="s">
        <v>803</v>
      </c>
    </row>
    <row r="8" spans="1:10">
      <c r="A8" s="269"/>
      <c r="B8" s="16" t="s">
        <v>617</v>
      </c>
      <c r="C8" s="16" t="s">
        <v>783</v>
      </c>
      <c r="D8" s="16" t="s">
        <v>546</v>
      </c>
      <c r="E8" s="16" t="s">
        <v>804</v>
      </c>
      <c r="F8" s="16" t="s">
        <v>776</v>
      </c>
      <c r="G8" s="16" t="s">
        <v>785</v>
      </c>
      <c r="H8" s="16" t="s">
        <v>805</v>
      </c>
      <c r="I8" s="16" t="s">
        <v>806</v>
      </c>
      <c r="J8" s="270" t="s">
        <v>807</v>
      </c>
    </row>
    <row r="9" spans="1:10">
      <c r="A9" s="269"/>
      <c r="B9" s="16" t="s">
        <v>304</v>
      </c>
      <c r="C9" s="16" t="s">
        <v>808</v>
      </c>
      <c r="D9" s="16" t="s">
        <v>513</v>
      </c>
      <c r="E9" s="16" t="s">
        <v>809</v>
      </c>
      <c r="F9" s="16" t="s">
        <v>776</v>
      </c>
      <c r="G9" s="16" t="s">
        <v>785</v>
      </c>
      <c r="H9" s="16" t="s">
        <v>810</v>
      </c>
      <c r="I9" s="16" t="s">
        <v>811</v>
      </c>
      <c r="J9" s="270" t="s">
        <v>812</v>
      </c>
    </row>
    <row r="10" spans="1:10">
      <c r="A10" s="269"/>
      <c r="B10" s="16" t="s">
        <v>446</v>
      </c>
      <c r="C10" s="16" t="s">
        <v>813</v>
      </c>
      <c r="D10" s="16" t="s">
        <v>170</v>
      </c>
      <c r="E10" s="16" t="s">
        <v>814</v>
      </c>
      <c r="F10" s="16" t="s">
        <v>776</v>
      </c>
      <c r="G10" s="16" t="s">
        <v>785</v>
      </c>
      <c r="H10" s="16" t="s">
        <v>815</v>
      </c>
      <c r="I10" s="16" t="s">
        <v>816</v>
      </c>
      <c r="J10" s="270" t="s">
        <v>817</v>
      </c>
    </row>
    <row r="11" spans="1:10">
      <c r="A11" s="269" t="s">
        <v>818</v>
      </c>
      <c r="B11" s="16" t="s">
        <v>263</v>
      </c>
      <c r="C11" s="16" t="s">
        <v>783</v>
      </c>
      <c r="D11" s="16" t="s">
        <v>538</v>
      </c>
      <c r="E11" s="16" t="s">
        <v>784</v>
      </c>
      <c r="F11" s="16" t="s">
        <v>776</v>
      </c>
      <c r="G11" s="16" t="s">
        <v>785</v>
      </c>
      <c r="H11" s="16" t="s">
        <v>819</v>
      </c>
      <c r="I11" s="16" t="s">
        <v>820</v>
      </c>
      <c r="J11" s="270" t="s">
        <v>821</v>
      </c>
    </row>
    <row r="12" spans="1:10">
      <c r="A12" s="269"/>
      <c r="B12" s="16" t="s">
        <v>462</v>
      </c>
      <c r="C12" s="16" t="s">
        <v>783</v>
      </c>
      <c r="D12" s="16" t="s">
        <v>408</v>
      </c>
      <c r="E12" s="16" t="s">
        <v>784</v>
      </c>
      <c r="F12" s="16" t="s">
        <v>776</v>
      </c>
      <c r="G12" s="16" t="s">
        <v>785</v>
      </c>
      <c r="H12" s="16" t="s">
        <v>822</v>
      </c>
      <c r="I12" s="16" t="s">
        <v>823</v>
      </c>
      <c r="J12" s="270" t="s">
        <v>824</v>
      </c>
    </row>
    <row r="13" spans="1:10">
      <c r="A13" s="269"/>
      <c r="B13" s="16" t="s">
        <v>626</v>
      </c>
      <c r="C13" s="16" t="s">
        <v>783</v>
      </c>
      <c r="D13" s="16" t="s">
        <v>606</v>
      </c>
      <c r="E13" s="16" t="s">
        <v>784</v>
      </c>
      <c r="F13" s="16" t="s">
        <v>776</v>
      </c>
      <c r="G13" s="16" t="s">
        <v>785</v>
      </c>
      <c r="H13" s="16" t="s">
        <v>826</v>
      </c>
      <c r="I13" s="16" t="s">
        <v>827</v>
      </c>
      <c r="J13" s="270" t="s">
        <v>828</v>
      </c>
    </row>
    <row r="14" spans="1:10">
      <c r="A14" s="269"/>
      <c r="B14" s="16" t="s">
        <v>655</v>
      </c>
      <c r="C14" s="16" t="s">
        <v>783</v>
      </c>
      <c r="D14" s="16" t="s">
        <v>668</v>
      </c>
      <c r="E14" s="16" t="s">
        <v>809</v>
      </c>
      <c r="F14" s="16" t="s">
        <v>776</v>
      </c>
      <c r="G14" s="16" t="s">
        <v>785</v>
      </c>
      <c r="H14" s="16" t="s">
        <v>829</v>
      </c>
      <c r="I14" s="16" t="s">
        <v>830</v>
      </c>
      <c r="J14" s="270" t="s">
        <v>831</v>
      </c>
    </row>
    <row r="15" spans="1:10">
      <c r="A15" s="269"/>
      <c r="B15" s="16" t="s">
        <v>92</v>
      </c>
      <c r="C15" s="16" t="s">
        <v>783</v>
      </c>
      <c r="D15" s="16" t="s">
        <v>321</v>
      </c>
      <c r="E15" s="16" t="s">
        <v>784</v>
      </c>
      <c r="F15" s="16" t="s">
        <v>776</v>
      </c>
      <c r="G15" s="16" t="s">
        <v>785</v>
      </c>
      <c r="H15" s="16" t="s">
        <v>832</v>
      </c>
      <c r="I15" s="16" t="s">
        <v>833</v>
      </c>
      <c r="J15" s="270" t="s">
        <v>834</v>
      </c>
    </row>
    <row r="16" spans="1:10">
      <c r="A16" s="269"/>
      <c r="B16" s="16" t="s">
        <v>343</v>
      </c>
      <c r="C16" s="16" t="s">
        <v>783</v>
      </c>
      <c r="D16" s="16" t="s">
        <v>724</v>
      </c>
      <c r="E16" s="16" t="s">
        <v>784</v>
      </c>
      <c r="F16" s="16" t="s">
        <v>776</v>
      </c>
      <c r="G16" s="16" t="s">
        <v>785</v>
      </c>
      <c r="H16" s="16" t="s">
        <v>835</v>
      </c>
      <c r="I16" s="16" t="s">
        <v>836</v>
      </c>
      <c r="J16" s="270" t="s">
        <v>837</v>
      </c>
    </row>
    <row r="17" spans="1:10">
      <c r="A17" s="269"/>
      <c r="B17" s="16" t="s">
        <v>473</v>
      </c>
      <c r="C17" s="16" t="s">
        <v>838</v>
      </c>
      <c r="D17" s="16" t="s">
        <v>523</v>
      </c>
      <c r="E17" s="16" t="s">
        <v>838</v>
      </c>
      <c r="F17" s="16" t="s">
        <v>568</v>
      </c>
      <c r="G17" s="16" t="s">
        <v>814</v>
      </c>
      <c r="H17" s="16" t="s">
        <v>839</v>
      </c>
      <c r="I17" s="16" t="s">
        <v>840</v>
      </c>
      <c r="J17" s="270" t="s">
        <v>841</v>
      </c>
    </row>
    <row r="18" spans="1:10" ht="15.75" thickBot="1">
      <c r="A18" s="271"/>
      <c r="B18" s="272" t="s">
        <v>729</v>
      </c>
      <c r="C18" s="272" t="s">
        <v>783</v>
      </c>
      <c r="D18" s="272" t="s">
        <v>729</v>
      </c>
      <c r="E18" s="272" t="s">
        <v>785</v>
      </c>
      <c r="F18" s="272" t="s">
        <v>595</v>
      </c>
      <c r="G18" s="272" t="s">
        <v>814</v>
      </c>
      <c r="H18" s="272" t="s">
        <v>842</v>
      </c>
      <c r="I18" s="272" t="s">
        <v>843</v>
      </c>
      <c r="J18" s="273" t="s">
        <v>844</v>
      </c>
    </row>
    <row r="19" spans="1:10">
      <c r="A19" s="264" t="s">
        <v>845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846</v>
      </c>
      <c r="B20" s="21" t="s">
        <v>847</v>
      </c>
      <c r="C20" s="21" t="s">
        <v>848</v>
      </c>
      <c r="D20" s="21" t="s">
        <v>849</v>
      </c>
      <c r="E20" s="21" t="s">
        <v>850</v>
      </c>
      <c r="F20" s="21" t="s">
        <v>851</v>
      </c>
      <c r="G20" s="21" t="s">
        <v>852</v>
      </c>
      <c r="H20" s="16"/>
      <c r="I20" s="16"/>
      <c r="J20" s="16"/>
    </row>
    <row r="21" spans="1:10">
      <c r="A21" s="20"/>
      <c r="B21" s="16" t="s">
        <v>776</v>
      </c>
      <c r="C21" s="16" t="s">
        <v>853</v>
      </c>
      <c r="D21" s="16" t="s">
        <v>310</v>
      </c>
      <c r="E21" s="16" t="s">
        <v>854</v>
      </c>
      <c r="F21" s="16" t="s">
        <v>457</v>
      </c>
      <c r="G21" s="16" t="s">
        <v>854</v>
      </c>
      <c r="H21" s="16" t="s">
        <v>855</v>
      </c>
      <c r="I21" s="16" t="s">
        <v>856</v>
      </c>
      <c r="J21" s="16" t="s">
        <v>857</v>
      </c>
    </row>
    <row r="22" spans="1:10">
      <c r="A22" s="20"/>
      <c r="B22" s="16" t="s">
        <v>275</v>
      </c>
      <c r="C22" s="16" t="s">
        <v>858</v>
      </c>
      <c r="D22" s="16" t="s">
        <v>776</v>
      </c>
      <c r="E22" s="16" t="s">
        <v>854</v>
      </c>
      <c r="F22" s="16" t="s">
        <v>180</v>
      </c>
      <c r="G22" s="16" t="s">
        <v>853</v>
      </c>
      <c r="H22" s="16" t="s">
        <v>859</v>
      </c>
      <c r="I22" s="16" t="s">
        <v>860</v>
      </c>
      <c r="J22" s="16" t="s">
        <v>861</v>
      </c>
    </row>
    <row r="23" spans="1:10">
      <c r="A23" s="20"/>
      <c r="B23" s="16" t="s">
        <v>531</v>
      </c>
      <c r="C23" s="16" t="s">
        <v>862</v>
      </c>
      <c r="D23" s="16" t="s">
        <v>378</v>
      </c>
      <c r="E23" s="16" t="s">
        <v>863</v>
      </c>
      <c r="F23" s="16" t="s">
        <v>310</v>
      </c>
      <c r="G23" s="16" t="s">
        <v>808</v>
      </c>
      <c r="H23" s="16" t="s">
        <v>864</v>
      </c>
      <c r="I23" s="16" t="s">
        <v>865</v>
      </c>
      <c r="J23" s="16" t="s">
        <v>866</v>
      </c>
    </row>
    <row r="24" spans="1:10">
      <c r="A24" s="20"/>
      <c r="B24" s="16" t="s">
        <v>495</v>
      </c>
      <c r="C24" s="16" t="s">
        <v>862</v>
      </c>
      <c r="D24" s="16" t="s">
        <v>457</v>
      </c>
      <c r="E24" s="16" t="s">
        <v>853</v>
      </c>
      <c r="F24" s="16" t="s">
        <v>417</v>
      </c>
      <c r="G24" s="16" t="s">
        <v>867</v>
      </c>
      <c r="H24" s="16" t="s">
        <v>868</v>
      </c>
      <c r="I24" s="16" t="s">
        <v>869</v>
      </c>
      <c r="J24" s="16" t="s">
        <v>870</v>
      </c>
    </row>
    <row r="25" spans="1:10">
      <c r="A25" s="20" t="s">
        <v>871</v>
      </c>
      <c r="B25" s="21" t="s">
        <v>872</v>
      </c>
      <c r="C25" s="21" t="s">
        <v>873</v>
      </c>
      <c r="D25" s="21" t="s">
        <v>874</v>
      </c>
      <c r="E25" s="21" t="s">
        <v>875</v>
      </c>
      <c r="F25" s="21" t="s">
        <v>876</v>
      </c>
      <c r="G25" s="21" t="s">
        <v>877</v>
      </c>
      <c r="H25" s="21"/>
      <c r="I25" s="16"/>
      <c r="J25" s="16"/>
    </row>
    <row r="26" spans="1:10">
      <c r="A26" s="20"/>
      <c r="B26" s="16" t="s">
        <v>378</v>
      </c>
      <c r="C26" s="16" t="s">
        <v>878</v>
      </c>
      <c r="D26" s="16" t="s">
        <v>275</v>
      </c>
      <c r="E26" s="16" t="s">
        <v>879</v>
      </c>
      <c r="F26" s="16" t="s">
        <v>551</v>
      </c>
      <c r="G26" s="16" t="s">
        <v>879</v>
      </c>
      <c r="H26" s="16" t="s">
        <v>880</v>
      </c>
      <c r="I26" s="16" t="s">
        <v>881</v>
      </c>
      <c r="J26" s="16" t="s">
        <v>882</v>
      </c>
    </row>
    <row r="27" spans="1:10">
      <c r="A27" s="22" t="s">
        <v>883</v>
      </c>
      <c r="B27" s="21" t="s">
        <v>874</v>
      </c>
      <c r="C27" s="21" t="s">
        <v>884</v>
      </c>
      <c r="D27" s="21" t="s">
        <v>885</v>
      </c>
      <c r="E27" s="21" t="s">
        <v>886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813</v>
      </c>
      <c r="D28" s="16" t="s">
        <v>180</v>
      </c>
      <c r="E28" s="16" t="s">
        <v>879</v>
      </c>
      <c r="F28" s="16" t="s">
        <v>531</v>
      </c>
      <c r="G28" s="16" t="s">
        <v>879</v>
      </c>
      <c r="H28" s="16" t="s">
        <v>888</v>
      </c>
      <c r="I28" s="16" t="s">
        <v>889</v>
      </c>
      <c r="J28" s="16" t="s">
        <v>890</v>
      </c>
    </row>
    <row r="29" spans="1:10">
      <c r="A29" s="22"/>
      <c r="B29" s="16" t="s">
        <v>180</v>
      </c>
      <c r="C29" s="16" t="s">
        <v>792</v>
      </c>
      <c r="D29" s="16" t="s">
        <v>495</v>
      </c>
      <c r="E29" s="16" t="s">
        <v>784</v>
      </c>
      <c r="F29" s="16" t="s">
        <v>378</v>
      </c>
      <c r="G29" s="16" t="s">
        <v>784</v>
      </c>
      <c r="H29" s="16" t="s">
        <v>892</v>
      </c>
      <c r="I29" s="16" t="s">
        <v>893</v>
      </c>
      <c r="J29" s="16" t="s">
        <v>894</v>
      </c>
    </row>
    <row r="30" spans="1:10">
      <c r="A30" s="22"/>
      <c r="B30" s="16" t="s">
        <v>457</v>
      </c>
      <c r="C30" s="16" t="s">
        <v>784</v>
      </c>
      <c r="D30" s="16" t="s">
        <v>531</v>
      </c>
      <c r="E30" s="16" t="s">
        <v>792</v>
      </c>
      <c r="F30" s="16" t="s">
        <v>495</v>
      </c>
      <c r="G30" s="16" t="s">
        <v>784</v>
      </c>
      <c r="H30" s="16" t="s">
        <v>895</v>
      </c>
      <c r="I30" s="16" t="s">
        <v>896</v>
      </c>
      <c r="J30" s="16" t="s">
        <v>897</v>
      </c>
    </row>
    <row r="31" spans="1:10">
      <c r="A31" s="23" t="s">
        <v>898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858</v>
      </c>
      <c r="D32" s="16" t="s">
        <v>76</v>
      </c>
      <c r="E32" s="16" t="s">
        <v>838</v>
      </c>
      <c r="F32" s="16" t="s">
        <v>289</v>
      </c>
      <c r="G32" s="16" t="s">
        <v>899</v>
      </c>
      <c r="H32" s="16" t="s">
        <v>900</v>
      </c>
      <c r="I32" s="16" t="s">
        <v>901</v>
      </c>
      <c r="J32" s="16" t="s">
        <v>902</v>
      </c>
    </row>
    <row r="33" spans="1:10">
      <c r="A33" s="22"/>
      <c r="B33" s="16" t="s">
        <v>127</v>
      </c>
      <c r="C33" s="16" t="s">
        <v>903</v>
      </c>
      <c r="D33" s="16" t="s">
        <v>245</v>
      </c>
      <c r="E33" s="16" t="s">
        <v>783</v>
      </c>
      <c r="F33" s="16" t="s">
        <v>355</v>
      </c>
      <c r="G33" s="16" t="s">
        <v>903</v>
      </c>
      <c r="H33" s="16" t="s">
        <v>904</v>
      </c>
      <c r="I33" s="16" t="s">
        <v>905</v>
      </c>
      <c r="J33" s="16" t="s">
        <v>906</v>
      </c>
    </row>
    <row r="34" spans="1:10">
      <c r="A34" s="22"/>
      <c r="B34" s="16" t="s">
        <v>289</v>
      </c>
      <c r="C34" s="16" t="s">
        <v>783</v>
      </c>
      <c r="D34" s="16" t="s">
        <v>571</v>
      </c>
      <c r="E34" s="16" t="s">
        <v>903</v>
      </c>
      <c r="F34" s="16" t="s">
        <v>34</v>
      </c>
      <c r="G34" s="16" t="s">
        <v>903</v>
      </c>
      <c r="H34" s="16" t="s">
        <v>907</v>
      </c>
      <c r="I34" s="16" t="s">
        <v>908</v>
      </c>
      <c r="J34" s="16" t="s">
        <v>909</v>
      </c>
    </row>
    <row r="35" spans="1:10">
      <c r="A35" s="22"/>
      <c r="B35" s="16" t="s">
        <v>76</v>
      </c>
      <c r="C35" s="16" t="s">
        <v>858</v>
      </c>
      <c r="D35" s="16" t="s">
        <v>194</v>
      </c>
      <c r="E35" s="16" t="s">
        <v>853</v>
      </c>
      <c r="F35" s="16" t="s">
        <v>430</v>
      </c>
      <c r="G35" s="16" t="s">
        <v>854</v>
      </c>
      <c r="H35" s="16" t="s">
        <v>910</v>
      </c>
      <c r="I35" s="16" t="s">
        <v>911</v>
      </c>
      <c r="J35" s="16" t="s">
        <v>912</v>
      </c>
    </row>
    <row r="36" spans="1:10">
      <c r="A36" s="22"/>
      <c r="B36" s="16" t="s">
        <v>508</v>
      </c>
      <c r="C36" s="16" t="s">
        <v>854</v>
      </c>
      <c r="D36" s="16" t="s">
        <v>127</v>
      </c>
      <c r="E36" s="16" t="s">
        <v>854</v>
      </c>
      <c r="F36" s="16" t="s">
        <v>227</v>
      </c>
      <c r="G36" s="16" t="s">
        <v>853</v>
      </c>
      <c r="H36" s="16" t="s">
        <v>913</v>
      </c>
      <c r="I36" s="16" t="s">
        <v>914</v>
      </c>
      <c r="J36" s="16" t="s">
        <v>915</v>
      </c>
    </row>
    <row r="37" spans="1:10">
      <c r="A37" s="22" t="s">
        <v>916</v>
      </c>
      <c r="B37" s="21" t="s">
        <v>917</v>
      </c>
      <c r="C37" s="21" t="s">
        <v>918</v>
      </c>
      <c r="D37" s="21" t="s">
        <v>919</v>
      </c>
      <c r="E37" s="21" t="s">
        <v>920</v>
      </c>
      <c r="F37" s="21" t="s">
        <v>921</v>
      </c>
      <c r="G37" s="21" t="s">
        <v>922</v>
      </c>
      <c r="H37" s="21" t="s">
        <v>923</v>
      </c>
      <c r="I37" s="16"/>
      <c r="J37" s="16"/>
    </row>
    <row r="38" spans="1:10">
      <c r="A38" s="22"/>
      <c r="B38" s="16" t="s">
        <v>343</v>
      </c>
      <c r="C38" s="16" t="s">
        <v>924</v>
      </c>
      <c r="D38" s="16" t="s">
        <v>289</v>
      </c>
      <c r="E38" s="16" t="s">
        <v>853</v>
      </c>
      <c r="F38" s="16" t="s">
        <v>245</v>
      </c>
      <c r="G38" s="16" t="s">
        <v>853</v>
      </c>
      <c r="H38" s="16" t="s">
        <v>925</v>
      </c>
      <c r="I38" s="16" t="s">
        <v>926</v>
      </c>
      <c r="J38" s="16" t="s">
        <v>927</v>
      </c>
    </row>
    <row r="39" spans="1:10">
      <c r="A39" s="22"/>
      <c r="B39" s="16" t="s">
        <v>571</v>
      </c>
      <c r="C39" s="16" t="s">
        <v>862</v>
      </c>
      <c r="D39" s="16" t="s">
        <v>355</v>
      </c>
      <c r="E39" s="16" t="s">
        <v>853</v>
      </c>
      <c r="F39" s="16" t="s">
        <v>194</v>
      </c>
      <c r="G39" s="16" t="s">
        <v>867</v>
      </c>
      <c r="H39" s="16" t="s">
        <v>928</v>
      </c>
      <c r="I39" s="16" t="s">
        <v>929</v>
      </c>
      <c r="J39" s="16" t="s">
        <v>930</v>
      </c>
    </row>
    <row r="40" spans="1:10">
      <c r="A40" s="22"/>
      <c r="B40" s="16" t="s">
        <v>34</v>
      </c>
      <c r="C40" s="16" t="s">
        <v>931</v>
      </c>
      <c r="D40" s="16" t="s">
        <v>245</v>
      </c>
      <c r="E40" s="16" t="s">
        <v>862</v>
      </c>
      <c r="F40" s="16" t="s">
        <v>508</v>
      </c>
      <c r="G40" s="16" t="s">
        <v>853</v>
      </c>
      <c r="H40" s="16" t="s">
        <v>932</v>
      </c>
      <c r="I40" s="16" t="s">
        <v>933</v>
      </c>
      <c r="J40" s="16" t="s">
        <v>934</v>
      </c>
    </row>
    <row r="41" spans="1:10">
      <c r="A41" s="22"/>
      <c r="B41" s="16" t="s">
        <v>245</v>
      </c>
      <c r="C41" s="16" t="s">
        <v>862</v>
      </c>
      <c r="D41" s="16" t="s">
        <v>498</v>
      </c>
      <c r="E41" s="16" t="s">
        <v>863</v>
      </c>
      <c r="F41" s="16" t="s">
        <v>571</v>
      </c>
      <c r="G41" s="16" t="s">
        <v>813</v>
      </c>
      <c r="H41" s="16" t="s">
        <v>935</v>
      </c>
      <c r="I41" s="16" t="s">
        <v>936</v>
      </c>
      <c r="J41" s="16" t="s">
        <v>937</v>
      </c>
    </row>
    <row r="42" spans="1:10">
      <c r="A42" s="22"/>
      <c r="B42" s="16" t="s">
        <v>194</v>
      </c>
      <c r="C42" s="16" t="s">
        <v>862</v>
      </c>
      <c r="D42" s="16" t="s">
        <v>508</v>
      </c>
      <c r="E42" s="16" t="s">
        <v>938</v>
      </c>
      <c r="F42" s="16" t="s">
        <v>343</v>
      </c>
      <c r="G42" s="16" t="s">
        <v>853</v>
      </c>
      <c r="H42" s="16" t="s">
        <v>939</v>
      </c>
      <c r="I42" s="16" t="s">
        <v>940</v>
      </c>
      <c r="J42" s="16" t="s">
        <v>941</v>
      </c>
    </row>
    <row r="43" spans="1:10">
      <c r="A43" s="22"/>
      <c r="B43" s="16" t="s">
        <v>355</v>
      </c>
      <c r="C43" s="16" t="s">
        <v>942</v>
      </c>
      <c r="D43" s="16" t="s">
        <v>227</v>
      </c>
      <c r="E43" s="16" t="s">
        <v>879</v>
      </c>
      <c r="F43" s="16" t="s">
        <v>498</v>
      </c>
      <c r="G43" s="16" t="s">
        <v>879</v>
      </c>
      <c r="H43" s="16" t="s">
        <v>943</v>
      </c>
      <c r="I43" s="16" t="s">
        <v>944</v>
      </c>
      <c r="J43" s="16" t="s">
        <v>945</v>
      </c>
    </row>
    <row r="44" spans="1:10">
      <c r="A44" s="24" t="s">
        <v>946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666</v>
      </c>
      <c r="C45" s="16" t="s">
        <v>813</v>
      </c>
      <c r="D45" s="16" t="s">
        <v>645</v>
      </c>
      <c r="E45" s="16" t="s">
        <v>862</v>
      </c>
      <c r="F45" s="16" t="s">
        <v>598</v>
      </c>
      <c r="G45" s="16" t="s">
        <v>863</v>
      </c>
      <c r="H45" s="16" t="s">
        <v>947</v>
      </c>
      <c r="I45" s="16" t="s">
        <v>948</v>
      </c>
      <c r="J45" s="16" t="s">
        <v>949</v>
      </c>
    </row>
    <row r="46" spans="1:10">
      <c r="A46" s="22"/>
      <c r="B46" s="16" t="s">
        <v>79</v>
      </c>
      <c r="C46" s="16" t="s">
        <v>808</v>
      </c>
      <c r="D46" s="16" t="s">
        <v>144</v>
      </c>
      <c r="E46" s="16" t="s">
        <v>862</v>
      </c>
      <c r="F46" s="16" t="s">
        <v>260</v>
      </c>
      <c r="G46" s="16" t="s">
        <v>863</v>
      </c>
      <c r="H46" s="16" t="s">
        <v>950</v>
      </c>
      <c r="I46" s="16" t="s">
        <v>951</v>
      </c>
      <c r="J46" s="16" t="s">
        <v>952</v>
      </c>
    </row>
    <row r="47" spans="1:10">
      <c r="A47" s="22"/>
      <c r="B47" s="16" t="s">
        <v>677</v>
      </c>
      <c r="C47" s="16" t="s">
        <v>953</v>
      </c>
      <c r="D47" s="16" t="s">
        <v>79</v>
      </c>
      <c r="E47" s="16" t="s">
        <v>879</v>
      </c>
      <c r="F47" s="16" t="s">
        <v>666</v>
      </c>
      <c r="G47" s="16" t="s">
        <v>953</v>
      </c>
      <c r="H47" s="16" t="s">
        <v>954</v>
      </c>
      <c r="I47" s="16" t="s">
        <v>955</v>
      </c>
      <c r="J47" s="16" t="s">
        <v>956</v>
      </c>
    </row>
    <row r="48" spans="1:10">
      <c r="A48" s="22"/>
      <c r="B48" s="16" t="s">
        <v>92</v>
      </c>
      <c r="C48" s="16" t="s">
        <v>957</v>
      </c>
      <c r="D48" s="16" t="s">
        <v>321</v>
      </c>
      <c r="E48" s="16" t="s">
        <v>958</v>
      </c>
      <c r="F48" s="16" t="s">
        <v>79</v>
      </c>
      <c r="G48" s="16" t="s">
        <v>853</v>
      </c>
      <c r="H48" s="16" t="s">
        <v>959</v>
      </c>
      <c r="I48" s="16" t="s">
        <v>960</v>
      </c>
      <c r="J48" s="16" t="s">
        <v>961</v>
      </c>
    </row>
    <row r="49" spans="1:10">
      <c r="A49" s="20"/>
      <c r="B49" s="16" t="s">
        <v>144</v>
      </c>
      <c r="C49" s="16" t="s">
        <v>858</v>
      </c>
      <c r="D49" s="16" t="s">
        <v>470</v>
      </c>
      <c r="E49" s="16" t="s">
        <v>854</v>
      </c>
      <c r="F49" s="16" t="s">
        <v>621</v>
      </c>
      <c r="G49" s="16" t="s">
        <v>853</v>
      </c>
      <c r="H49" s="16" t="s">
        <v>962</v>
      </c>
      <c r="I49" s="16" t="s">
        <v>963</v>
      </c>
      <c r="J49" s="16" t="s">
        <v>964</v>
      </c>
    </row>
    <row r="50" spans="1:10">
      <c r="A50" s="20"/>
      <c r="B50" s="16" t="s">
        <v>470</v>
      </c>
      <c r="C50" s="16" t="s">
        <v>938</v>
      </c>
      <c r="D50" s="16" t="s">
        <v>460</v>
      </c>
      <c r="E50" s="16" t="s">
        <v>938</v>
      </c>
      <c r="F50" s="16" t="s">
        <v>232</v>
      </c>
      <c r="G50" s="16" t="s">
        <v>938</v>
      </c>
      <c r="H50" s="16" t="s">
        <v>965</v>
      </c>
      <c r="I50" s="16" t="s">
        <v>966</v>
      </c>
      <c r="J50" s="16" t="s">
        <v>967</v>
      </c>
    </row>
    <row r="51" spans="1:10">
      <c r="A51" s="20" t="s">
        <v>968</v>
      </c>
      <c r="B51" s="16" t="s">
        <v>969</v>
      </c>
      <c r="C51" s="16" t="s">
        <v>970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971</v>
      </c>
      <c r="B52" s="21" t="s">
        <v>972</v>
      </c>
      <c r="C52" s="21" t="s">
        <v>973</v>
      </c>
      <c r="D52" s="21" t="s">
        <v>974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976</v>
      </c>
      <c r="D53" s="16" t="s">
        <v>535</v>
      </c>
      <c r="E53" s="16" t="s">
        <v>784</v>
      </c>
      <c r="F53" s="16" t="s">
        <v>144</v>
      </c>
      <c r="G53" s="16" t="s">
        <v>977</v>
      </c>
      <c r="H53" s="16" t="s">
        <v>978</v>
      </c>
      <c r="I53" s="16" t="s">
        <v>979</v>
      </c>
      <c r="J53" s="16" t="s">
        <v>980</v>
      </c>
    </row>
    <row r="54" spans="1:10">
      <c r="A54" s="20"/>
      <c r="B54" s="16" t="s">
        <v>391</v>
      </c>
      <c r="C54" s="16" t="s">
        <v>938</v>
      </c>
      <c r="D54" s="16" t="s">
        <v>260</v>
      </c>
      <c r="E54" s="16" t="s">
        <v>938</v>
      </c>
      <c r="F54" s="16" t="s">
        <v>645</v>
      </c>
      <c r="G54" s="16" t="s">
        <v>938</v>
      </c>
      <c r="H54" s="16" t="s">
        <v>981</v>
      </c>
      <c r="I54" s="16" t="s">
        <v>982</v>
      </c>
      <c r="J54" s="16" t="s">
        <v>983</v>
      </c>
    </row>
    <row r="55" spans="1:10">
      <c r="A55" s="20"/>
      <c r="B55" s="16" t="s">
        <v>460</v>
      </c>
      <c r="C55" s="16" t="s">
        <v>863</v>
      </c>
      <c r="D55" s="16" t="s">
        <v>92</v>
      </c>
      <c r="E55" s="16" t="s">
        <v>863</v>
      </c>
      <c r="F55" s="16" t="s">
        <v>677</v>
      </c>
      <c r="G55" s="16" t="s">
        <v>813</v>
      </c>
      <c r="H55" s="16" t="s">
        <v>984</v>
      </c>
      <c r="I55" s="16" t="s">
        <v>985</v>
      </c>
      <c r="J55" s="16" t="s">
        <v>986</v>
      </c>
    </row>
    <row r="56" spans="1:10">
      <c r="A56" s="20"/>
      <c r="B56" s="16" t="s">
        <v>321</v>
      </c>
      <c r="C56" s="16" t="s">
        <v>942</v>
      </c>
      <c r="D56" s="16" t="s">
        <v>621</v>
      </c>
      <c r="E56" s="16" t="s">
        <v>879</v>
      </c>
      <c r="F56" s="16" t="s">
        <v>535</v>
      </c>
      <c r="G56" s="16" t="s">
        <v>879</v>
      </c>
      <c r="H56" s="16" t="s">
        <v>987</v>
      </c>
      <c r="I56" s="16" t="s">
        <v>988</v>
      </c>
      <c r="J56" s="16" t="s">
        <v>989</v>
      </c>
    </row>
    <row r="57" spans="1:10">
      <c r="A57" s="20"/>
      <c r="B57" s="16" t="s">
        <v>232</v>
      </c>
      <c r="C57" s="16" t="s">
        <v>942</v>
      </c>
      <c r="D57" s="16" t="s">
        <v>598</v>
      </c>
      <c r="E57" s="16" t="s">
        <v>879</v>
      </c>
      <c r="F57" s="16" t="s">
        <v>391</v>
      </c>
      <c r="G57" s="16" t="s">
        <v>879</v>
      </c>
      <c r="H57" s="16" t="s">
        <v>990</v>
      </c>
      <c r="I57" s="16" t="s">
        <v>991</v>
      </c>
      <c r="J57" s="16" t="s">
        <v>992</v>
      </c>
    </row>
    <row r="58" spans="1:10">
      <c r="A58" s="18" t="s">
        <v>993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994</v>
      </c>
      <c r="B59" s="16" t="s">
        <v>312</v>
      </c>
      <c r="C59" s="16" t="s">
        <v>953</v>
      </c>
      <c r="D59" s="16" t="s">
        <v>131</v>
      </c>
      <c r="E59" s="16" t="s">
        <v>879</v>
      </c>
      <c r="F59" s="16" t="s">
        <v>111</v>
      </c>
      <c r="G59" s="16" t="s">
        <v>953</v>
      </c>
      <c r="H59" s="16" t="s">
        <v>995</v>
      </c>
      <c r="I59" s="16" t="s">
        <v>996</v>
      </c>
      <c r="J59" s="16" t="s">
        <v>997</v>
      </c>
    </row>
    <row r="60" spans="1:10">
      <c r="A60" s="20"/>
      <c r="B60" s="5" t="s">
        <v>668</v>
      </c>
      <c r="C60" s="14" t="s">
        <v>953</v>
      </c>
      <c r="D60" s="16" t="s">
        <v>161</v>
      </c>
      <c r="E60" s="14" t="s">
        <v>953</v>
      </c>
      <c r="F60" s="16" t="s">
        <v>214</v>
      </c>
      <c r="G60" s="16" t="s">
        <v>879</v>
      </c>
      <c r="H60" s="16" t="s">
        <v>998</v>
      </c>
      <c r="I60" s="16" t="s">
        <v>999</v>
      </c>
      <c r="J60" s="16" t="s">
        <v>1000</v>
      </c>
    </row>
    <row r="61" spans="1:10">
      <c r="A61" s="20"/>
      <c r="B61" s="16" t="s">
        <v>511</v>
      </c>
      <c r="C61" s="16" t="s">
        <v>942</v>
      </c>
      <c r="D61" s="26" t="s">
        <v>312</v>
      </c>
      <c r="E61" s="16" t="s">
        <v>783</v>
      </c>
      <c r="F61" s="26" t="s">
        <v>56</v>
      </c>
      <c r="G61" s="16" t="s">
        <v>942</v>
      </c>
      <c r="H61" s="16" t="s">
        <v>1001</v>
      </c>
      <c r="I61" s="16" t="s">
        <v>1002</v>
      </c>
      <c r="J61" s="16" t="s">
        <v>1003</v>
      </c>
    </row>
    <row r="62" spans="1:10">
      <c r="A62" s="20"/>
      <c r="B62" s="26" t="s">
        <v>300</v>
      </c>
      <c r="C62" s="16" t="s">
        <v>903</v>
      </c>
      <c r="D62" s="26" t="s">
        <v>668</v>
      </c>
      <c r="E62" s="16" t="s">
        <v>783</v>
      </c>
      <c r="F62" s="26" t="s">
        <v>367</v>
      </c>
      <c r="G62" s="16" t="s">
        <v>1004</v>
      </c>
      <c r="H62" s="16" t="s">
        <v>1005</v>
      </c>
      <c r="I62" s="16" t="s">
        <v>1006</v>
      </c>
      <c r="J62" s="16" t="s">
        <v>1007</v>
      </c>
    </row>
    <row r="63" spans="1:10">
      <c r="A63" s="20" t="s">
        <v>1008</v>
      </c>
      <c r="B63" s="21" t="s">
        <v>1009</v>
      </c>
      <c r="C63" s="27" t="s">
        <v>1010</v>
      </c>
      <c r="D63" s="21" t="s">
        <v>1011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679</v>
      </c>
      <c r="C64" s="16" t="s">
        <v>1004</v>
      </c>
      <c r="D64" s="26" t="s">
        <v>347</v>
      </c>
      <c r="E64" s="16" t="s">
        <v>903</v>
      </c>
      <c r="F64" s="16" t="s">
        <v>312</v>
      </c>
      <c r="G64" s="16" t="s">
        <v>783</v>
      </c>
      <c r="H64" s="16" t="s">
        <v>1012</v>
      </c>
      <c r="I64" s="16" t="s">
        <v>1013</v>
      </c>
      <c r="J64" s="16" t="s">
        <v>1014</v>
      </c>
    </row>
    <row r="65" spans="1:10">
      <c r="A65" s="20"/>
      <c r="B65" s="16" t="s">
        <v>131</v>
      </c>
      <c r="C65" s="16" t="s">
        <v>1015</v>
      </c>
      <c r="D65" s="26" t="s">
        <v>395</v>
      </c>
      <c r="E65" s="16" t="s">
        <v>879</v>
      </c>
      <c r="F65" s="26" t="s">
        <v>183</v>
      </c>
      <c r="G65" s="16" t="s">
        <v>879</v>
      </c>
      <c r="H65" s="16" t="s">
        <v>1016</v>
      </c>
      <c r="I65" s="16" t="s">
        <v>1017</v>
      </c>
      <c r="J65" s="16" t="s">
        <v>1018</v>
      </c>
    </row>
    <row r="66" spans="1:10">
      <c r="A66" s="20"/>
      <c r="B66" s="16" t="s">
        <v>161</v>
      </c>
      <c r="C66" s="16" t="s">
        <v>853</v>
      </c>
      <c r="D66" s="26" t="s">
        <v>443</v>
      </c>
      <c r="E66" s="16" t="s">
        <v>867</v>
      </c>
      <c r="F66" s="26" t="s">
        <v>381</v>
      </c>
      <c r="G66" s="16" t="s">
        <v>862</v>
      </c>
      <c r="H66" s="16" t="s">
        <v>1019</v>
      </c>
      <c r="I66" s="16" t="s">
        <v>1020</v>
      </c>
      <c r="J66" s="16" t="s">
        <v>1021</v>
      </c>
    </row>
    <row r="67" spans="1:10">
      <c r="A67" s="20"/>
      <c r="B67" s="16" t="s">
        <v>214</v>
      </c>
      <c r="C67" s="16" t="s">
        <v>862</v>
      </c>
      <c r="D67" s="16" t="s">
        <v>111</v>
      </c>
      <c r="E67" s="16" t="s">
        <v>867</v>
      </c>
      <c r="F67" s="16" t="s">
        <v>511</v>
      </c>
      <c r="G67" s="16" t="s">
        <v>853</v>
      </c>
      <c r="H67" s="16" t="s">
        <v>1022</v>
      </c>
      <c r="I67" s="16" t="s">
        <v>1023</v>
      </c>
      <c r="J67" s="16" t="s">
        <v>1024</v>
      </c>
    </row>
    <row r="68" spans="1:10">
      <c r="A68" s="20"/>
      <c r="B68" s="26" t="s">
        <v>405</v>
      </c>
      <c r="C68" s="16" t="s">
        <v>863</v>
      </c>
      <c r="D68" s="26" t="s">
        <v>56</v>
      </c>
      <c r="E68" s="16" t="s">
        <v>863</v>
      </c>
      <c r="F68" s="16" t="s">
        <v>161</v>
      </c>
      <c r="G68" s="16" t="s">
        <v>813</v>
      </c>
      <c r="H68" s="16" t="s">
        <v>1025</v>
      </c>
      <c r="I68" s="16" t="s">
        <v>1026</v>
      </c>
      <c r="J68" s="16" t="s">
        <v>1027</v>
      </c>
    </row>
    <row r="69" spans="1:10">
      <c r="A69" s="20" t="s">
        <v>1028</v>
      </c>
      <c r="B69" s="21" t="s">
        <v>921</v>
      </c>
      <c r="C69" s="21" t="s">
        <v>1029</v>
      </c>
      <c r="D69" s="21" t="s">
        <v>1030</v>
      </c>
      <c r="E69" s="21" t="s">
        <v>1031</v>
      </c>
      <c r="F69" s="21" t="s">
        <v>1032</v>
      </c>
      <c r="G69" s="21" t="s">
        <v>877</v>
      </c>
      <c r="H69" s="21" t="s">
        <v>850</v>
      </c>
      <c r="I69" s="21" t="s">
        <v>1033</v>
      </c>
      <c r="J69" s="16"/>
    </row>
    <row r="70" spans="1:10">
      <c r="A70" s="20" t="s">
        <v>1034</v>
      </c>
      <c r="B70" s="21" t="s">
        <v>921</v>
      </c>
      <c r="C70" s="21" t="s">
        <v>1035</v>
      </c>
      <c r="D70" s="21" t="s">
        <v>1036</v>
      </c>
      <c r="E70" s="21" t="s">
        <v>851</v>
      </c>
      <c r="F70" s="21" t="s">
        <v>1037</v>
      </c>
      <c r="G70" s="21" t="s">
        <v>1038</v>
      </c>
      <c r="H70" s="21"/>
      <c r="I70" s="21"/>
      <c r="J70" s="16"/>
    </row>
    <row r="71" spans="1:10">
      <c r="A71" s="20"/>
      <c r="B71" s="26" t="s">
        <v>443</v>
      </c>
      <c r="C71" s="16" t="s">
        <v>863</v>
      </c>
      <c r="D71" s="26" t="s">
        <v>300</v>
      </c>
      <c r="E71" s="16" t="s">
        <v>813</v>
      </c>
      <c r="F71" s="26" t="s">
        <v>347</v>
      </c>
      <c r="G71" s="16" t="s">
        <v>863</v>
      </c>
      <c r="H71" s="16" t="s">
        <v>1039</v>
      </c>
      <c r="I71" s="16" t="s">
        <v>1040</v>
      </c>
      <c r="J71" s="16" t="s">
        <v>1041</v>
      </c>
    </row>
    <row r="72" spans="1:10">
      <c r="A72" s="20"/>
      <c r="B72" s="26" t="s">
        <v>367</v>
      </c>
      <c r="C72" s="16" t="s">
        <v>1042</v>
      </c>
      <c r="D72" s="26" t="s">
        <v>183</v>
      </c>
      <c r="E72" s="16" t="s">
        <v>853</v>
      </c>
      <c r="F72" s="26" t="s">
        <v>679</v>
      </c>
      <c r="G72" s="16" t="s">
        <v>862</v>
      </c>
      <c r="H72" s="16" t="s">
        <v>1043</v>
      </c>
      <c r="I72" s="16" t="s">
        <v>1044</v>
      </c>
      <c r="J72" s="16" t="s">
        <v>1045</v>
      </c>
    </row>
    <row r="73" spans="1:10">
      <c r="A73" s="20"/>
      <c r="B73" s="16" t="s">
        <v>111</v>
      </c>
      <c r="C73" s="16" t="s">
        <v>862</v>
      </c>
      <c r="D73" s="26" t="s">
        <v>381</v>
      </c>
      <c r="E73" s="16" t="s">
        <v>853</v>
      </c>
      <c r="F73" s="26" t="s">
        <v>395</v>
      </c>
      <c r="G73" s="16" t="s">
        <v>938</v>
      </c>
      <c r="H73" s="16" t="s">
        <v>1046</v>
      </c>
      <c r="I73" s="16" t="s">
        <v>1047</v>
      </c>
      <c r="J73" s="16" t="s">
        <v>1048</v>
      </c>
    </row>
    <row r="74" spans="1:10">
      <c r="A74" s="20"/>
      <c r="B74" s="26" t="s">
        <v>56</v>
      </c>
      <c r="C74" s="16" t="s">
        <v>853</v>
      </c>
      <c r="D74" s="16" t="s">
        <v>214</v>
      </c>
      <c r="E74" s="16" t="s">
        <v>938</v>
      </c>
      <c r="F74" s="26" t="s">
        <v>300</v>
      </c>
      <c r="G74" s="16" t="s">
        <v>853</v>
      </c>
      <c r="H74" s="16" t="s">
        <v>1049</v>
      </c>
      <c r="I74" s="16" t="s">
        <v>1050</v>
      </c>
      <c r="J74" s="16" t="s">
        <v>1051</v>
      </c>
    </row>
    <row r="75" spans="1:10">
      <c r="A75" s="20"/>
      <c r="B75" s="26" t="s">
        <v>405</v>
      </c>
      <c r="C75" s="16" t="s">
        <v>938</v>
      </c>
      <c r="D75" s="26" t="s">
        <v>367</v>
      </c>
      <c r="E75" s="16" t="s">
        <v>853</v>
      </c>
      <c r="F75" s="26" t="s">
        <v>347</v>
      </c>
      <c r="G75" s="16" t="s">
        <v>853</v>
      </c>
      <c r="H75" s="16" t="s">
        <v>1052</v>
      </c>
      <c r="I75" s="16" t="s">
        <v>1053</v>
      </c>
      <c r="J75" s="16" t="s">
        <v>1054</v>
      </c>
    </row>
    <row r="76" spans="1:10">
      <c r="A76" s="18" t="s">
        <v>1055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879</v>
      </c>
      <c r="D77" s="26" t="s">
        <v>419</v>
      </c>
      <c r="E77" s="16" t="s">
        <v>953</v>
      </c>
      <c r="F77" s="26" t="s">
        <v>148</v>
      </c>
      <c r="G77" s="16" t="s">
        <v>953</v>
      </c>
      <c r="H77" s="16" t="s">
        <v>1056</v>
      </c>
      <c r="I77" s="16" t="s">
        <v>1057</v>
      </c>
      <c r="J77" s="16" t="s">
        <v>1058</v>
      </c>
    </row>
    <row r="78" spans="1:10">
      <c r="A78" s="20"/>
      <c r="B78" s="26" t="s">
        <v>16</v>
      </c>
      <c r="C78" s="16" t="s">
        <v>953</v>
      </c>
      <c r="D78" s="26" t="s">
        <v>520</v>
      </c>
      <c r="E78" s="16" t="s">
        <v>953</v>
      </c>
      <c r="F78" s="26" t="s">
        <v>484</v>
      </c>
      <c r="G78" s="16" t="s">
        <v>879</v>
      </c>
      <c r="H78" s="16" t="s">
        <v>1059</v>
      </c>
      <c r="I78" s="16" t="s">
        <v>1060</v>
      </c>
      <c r="J78" s="16" t="s">
        <v>1061</v>
      </c>
    </row>
    <row r="79" spans="1:10">
      <c r="A79" s="20"/>
      <c r="B79" s="26" t="s">
        <v>278</v>
      </c>
      <c r="C79" s="16" t="s">
        <v>783</v>
      </c>
      <c r="D79" s="26" t="s">
        <v>16</v>
      </c>
      <c r="E79" s="16" t="s">
        <v>903</v>
      </c>
      <c r="F79" s="26" t="s">
        <v>554</v>
      </c>
      <c r="G79" s="16" t="s">
        <v>1004</v>
      </c>
      <c r="H79" s="16" t="s">
        <v>1062</v>
      </c>
      <c r="I79" s="16" t="s">
        <v>1063</v>
      </c>
      <c r="J79" s="16" t="s">
        <v>1064</v>
      </c>
    </row>
    <row r="80" spans="1:10">
      <c r="A80" s="20"/>
      <c r="B80" s="26" t="s">
        <v>419</v>
      </c>
      <c r="C80" s="16" t="s">
        <v>903</v>
      </c>
      <c r="D80" s="26" t="s">
        <v>241</v>
      </c>
      <c r="E80" s="16" t="s">
        <v>1004</v>
      </c>
      <c r="F80" s="26" t="s">
        <v>647</v>
      </c>
      <c r="G80" s="16" t="s">
        <v>783</v>
      </c>
      <c r="H80" s="16" t="s">
        <v>1065</v>
      </c>
      <c r="I80" s="16" t="s">
        <v>1066</v>
      </c>
      <c r="J80" s="16" t="s">
        <v>1067</v>
      </c>
    </row>
    <row r="81" spans="1:10">
      <c r="A81" s="20"/>
      <c r="B81" s="26" t="s">
        <v>332</v>
      </c>
      <c r="C81" s="16" t="s">
        <v>853</v>
      </c>
      <c r="D81" s="26" t="s">
        <v>575</v>
      </c>
      <c r="E81" s="16" t="s">
        <v>862</v>
      </c>
      <c r="F81" s="26" t="s">
        <v>520</v>
      </c>
      <c r="G81" s="16" t="s">
        <v>867</v>
      </c>
      <c r="H81" s="16" t="s">
        <v>1068</v>
      </c>
      <c r="I81" s="16" t="s">
        <v>1069</v>
      </c>
      <c r="J81" s="16" t="s">
        <v>1070</v>
      </c>
    </row>
    <row r="82" spans="1:10">
      <c r="A82" s="20"/>
      <c r="B82" s="26" t="s">
        <v>433</v>
      </c>
      <c r="C82" s="16" t="s">
        <v>1015</v>
      </c>
      <c r="D82" s="26" t="s">
        <v>96</v>
      </c>
      <c r="E82" s="16" t="s">
        <v>879</v>
      </c>
      <c r="F82" s="26" t="s">
        <v>419</v>
      </c>
      <c r="G82" s="16" t="s">
        <v>879</v>
      </c>
      <c r="H82" s="16" t="s">
        <v>1071</v>
      </c>
      <c r="I82" s="16" t="s">
        <v>1072</v>
      </c>
      <c r="J82" s="16" t="s">
        <v>1073</v>
      </c>
    </row>
    <row r="83" spans="1:10">
      <c r="A83" s="20"/>
      <c r="B83" s="26" t="s">
        <v>302</v>
      </c>
      <c r="C83" s="16" t="s">
        <v>783</v>
      </c>
      <c r="D83" s="26" t="s">
        <v>61</v>
      </c>
      <c r="E83" s="16" t="s">
        <v>942</v>
      </c>
      <c r="F83" s="26" t="s">
        <v>16</v>
      </c>
      <c r="G83" s="16" t="s">
        <v>942</v>
      </c>
      <c r="H83" s="16" t="s">
        <v>1074</v>
      </c>
      <c r="I83" s="16" t="s">
        <v>1075</v>
      </c>
      <c r="J83" s="16" t="s">
        <v>1076</v>
      </c>
    </row>
    <row r="84" spans="1:10">
      <c r="A84" s="20"/>
      <c r="B84" s="26" t="s">
        <v>198</v>
      </c>
      <c r="C84" s="16" t="s">
        <v>862</v>
      </c>
      <c r="D84" s="26" t="s">
        <v>148</v>
      </c>
      <c r="E84" s="16" t="s">
        <v>867</v>
      </c>
      <c r="F84" s="26" t="s">
        <v>278</v>
      </c>
      <c r="G84" s="16" t="s">
        <v>853</v>
      </c>
      <c r="H84" s="16" t="s">
        <v>1077</v>
      </c>
      <c r="I84" s="16" t="s">
        <v>1078</v>
      </c>
      <c r="J84" s="16" t="s">
        <v>1079</v>
      </c>
    </row>
    <row r="85" spans="1:10">
      <c r="A85" s="20"/>
      <c r="B85" s="26" t="s">
        <v>554</v>
      </c>
      <c r="C85" s="16" t="s">
        <v>863</v>
      </c>
      <c r="D85" s="26" t="s">
        <v>198</v>
      </c>
      <c r="E85" s="16" t="s">
        <v>863</v>
      </c>
      <c r="F85" s="26" t="s">
        <v>657</v>
      </c>
      <c r="G85" s="16" t="s">
        <v>813</v>
      </c>
      <c r="H85" s="16" t="s">
        <v>1080</v>
      </c>
      <c r="I85" s="16" t="s">
        <v>1081</v>
      </c>
      <c r="J85" s="16" t="s">
        <v>1082</v>
      </c>
    </row>
    <row r="86" spans="1:10">
      <c r="A86" s="20"/>
      <c r="B86" s="26" t="s">
        <v>241</v>
      </c>
      <c r="C86" s="16" t="s">
        <v>863</v>
      </c>
      <c r="D86" s="26" t="s">
        <v>484</v>
      </c>
      <c r="E86" s="16" t="s">
        <v>813</v>
      </c>
      <c r="F86" s="26" t="s">
        <v>575</v>
      </c>
      <c r="G86" s="16" t="s">
        <v>863</v>
      </c>
      <c r="H86" s="16" t="s">
        <v>1083</v>
      </c>
      <c r="I86" s="16" t="s">
        <v>1084</v>
      </c>
      <c r="J86" s="16" t="s">
        <v>1085</v>
      </c>
    </row>
    <row r="87" spans="1:10">
      <c r="A87" s="20"/>
      <c r="B87" s="26" t="s">
        <v>96</v>
      </c>
      <c r="C87" s="16" t="s">
        <v>1042</v>
      </c>
      <c r="D87" s="26" t="s">
        <v>332</v>
      </c>
      <c r="E87" s="16" t="s">
        <v>862</v>
      </c>
      <c r="F87" s="26" t="s">
        <v>198</v>
      </c>
      <c r="G87" s="16" t="s">
        <v>853</v>
      </c>
      <c r="H87" s="16" t="s">
        <v>1086</v>
      </c>
      <c r="I87" s="16" t="s">
        <v>1087</v>
      </c>
      <c r="J87" s="16" t="s">
        <v>1088</v>
      </c>
    </row>
    <row r="88" spans="1:10">
      <c r="A88" s="20"/>
      <c r="B88" s="26" t="s">
        <v>575</v>
      </c>
      <c r="C88" s="16" t="s">
        <v>853</v>
      </c>
      <c r="D88" s="26" t="s">
        <v>647</v>
      </c>
      <c r="E88" s="16" t="s">
        <v>1004</v>
      </c>
      <c r="F88" s="26" t="s">
        <v>433</v>
      </c>
      <c r="G88" s="16" t="s">
        <v>853</v>
      </c>
      <c r="H88" s="16" t="s">
        <v>1089</v>
      </c>
      <c r="I88" s="16" t="s">
        <v>1090</v>
      </c>
      <c r="J88" s="16" t="s">
        <v>1091</v>
      </c>
    </row>
    <row r="89" spans="1:10">
      <c r="A89" s="20"/>
      <c r="B89" s="26" t="s">
        <v>61</v>
      </c>
      <c r="C89" s="16" t="s">
        <v>938</v>
      </c>
      <c r="D89" s="26" t="s">
        <v>657</v>
      </c>
      <c r="E89" s="16" t="s">
        <v>853</v>
      </c>
      <c r="F89" s="26" t="s">
        <v>370</v>
      </c>
      <c r="G89" s="16" t="s">
        <v>853</v>
      </c>
      <c r="H89" s="16" t="s">
        <v>1092</v>
      </c>
      <c r="I89" s="16" t="s">
        <v>1093</v>
      </c>
      <c r="J89" s="16" t="s">
        <v>1094</v>
      </c>
    </row>
    <row r="90" spans="1:10">
      <c r="A90" s="20"/>
      <c r="B90" s="26" t="s">
        <v>484</v>
      </c>
      <c r="C90" s="16" t="s">
        <v>853</v>
      </c>
      <c r="D90" s="26" t="s">
        <v>332</v>
      </c>
      <c r="E90" s="16" t="s">
        <v>938</v>
      </c>
      <c r="F90" s="26" t="s">
        <v>302</v>
      </c>
      <c r="G90" s="16" t="s">
        <v>853</v>
      </c>
      <c r="H90" s="16" t="s">
        <v>1095</v>
      </c>
      <c r="I90" s="16" t="s">
        <v>1096</v>
      </c>
      <c r="J90" s="16" t="s">
        <v>1097</v>
      </c>
    </row>
    <row r="91" spans="1:10">
      <c r="A91" s="28" t="s">
        <v>1098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854</v>
      </c>
      <c r="D92" s="26" t="s">
        <v>23</v>
      </c>
      <c r="E92" s="16" t="s">
        <v>854</v>
      </c>
      <c r="F92" s="26" t="s">
        <v>626</v>
      </c>
      <c r="G92" s="16" t="s">
        <v>854</v>
      </c>
      <c r="H92" s="16" t="s">
        <v>1099</v>
      </c>
      <c r="I92" s="16" t="s">
        <v>1100</v>
      </c>
      <c r="J92" s="16" t="s">
        <v>1101</v>
      </c>
    </row>
    <row r="93" spans="1:10">
      <c r="A93" s="20"/>
      <c r="B93" s="26" t="s">
        <v>314</v>
      </c>
      <c r="C93" s="16" t="s">
        <v>854</v>
      </c>
      <c r="D93" s="26" t="s">
        <v>670</v>
      </c>
      <c r="E93" s="16" t="s">
        <v>853</v>
      </c>
      <c r="F93" s="26" t="s">
        <v>323</v>
      </c>
      <c r="G93" s="16" t="s">
        <v>854</v>
      </c>
      <c r="H93" s="16" t="s">
        <v>1102</v>
      </c>
      <c r="I93" s="16" t="s">
        <v>1103</v>
      </c>
      <c r="J93" s="16" t="s">
        <v>1104</v>
      </c>
    </row>
    <row r="94" spans="1:10">
      <c r="A94" s="20"/>
      <c r="B94" s="26" t="s">
        <v>133</v>
      </c>
      <c r="C94" s="16" t="s">
        <v>853</v>
      </c>
      <c r="D94" s="26" t="s">
        <v>247</v>
      </c>
      <c r="E94" s="16" t="s">
        <v>854</v>
      </c>
      <c r="F94" s="26" t="s">
        <v>660</v>
      </c>
      <c r="G94" s="16" t="s">
        <v>858</v>
      </c>
      <c r="H94" s="16" t="s">
        <v>1105</v>
      </c>
      <c r="I94" s="16" t="s">
        <v>1106</v>
      </c>
      <c r="J94" s="16" t="s">
        <v>1107</v>
      </c>
    </row>
    <row r="95" spans="1:10">
      <c r="A95" s="20"/>
      <c r="B95" s="26" t="s">
        <v>39</v>
      </c>
      <c r="C95" s="16" t="s">
        <v>853</v>
      </c>
      <c r="D95" s="26" t="s">
        <v>291</v>
      </c>
      <c r="E95" s="16" t="s">
        <v>867</v>
      </c>
      <c r="F95" s="26" t="s">
        <v>408</v>
      </c>
      <c r="G95" s="16" t="s">
        <v>853</v>
      </c>
      <c r="H95" s="16" t="s">
        <v>1108</v>
      </c>
      <c r="I95" s="16" t="s">
        <v>1109</v>
      </c>
      <c r="J95" s="16" t="s">
        <v>1110</v>
      </c>
    </row>
    <row r="96" spans="1:10">
      <c r="A96" s="20"/>
      <c r="B96" s="26" t="s">
        <v>23</v>
      </c>
      <c r="C96" s="16" t="s">
        <v>808</v>
      </c>
      <c r="D96" s="26" t="s">
        <v>601</v>
      </c>
      <c r="E96" s="16" t="s">
        <v>863</v>
      </c>
      <c r="F96" s="26" t="s">
        <v>218</v>
      </c>
      <c r="G96" s="16" t="s">
        <v>863</v>
      </c>
      <c r="H96" s="14" t="s">
        <v>1111</v>
      </c>
      <c r="I96" s="16" t="s">
        <v>1112</v>
      </c>
      <c r="J96" s="16" t="s">
        <v>1113</v>
      </c>
    </row>
    <row r="97" spans="1:10">
      <c r="A97" s="20"/>
      <c r="B97" s="26" t="s">
        <v>235</v>
      </c>
      <c r="C97" s="16" t="s">
        <v>863</v>
      </c>
      <c r="D97" s="26" t="s">
        <v>133</v>
      </c>
      <c r="E97" s="16" t="s">
        <v>863</v>
      </c>
      <c r="F97" s="26" t="s">
        <v>500</v>
      </c>
      <c r="G97" s="16" t="s">
        <v>813</v>
      </c>
      <c r="H97" s="16" t="s">
        <v>1114</v>
      </c>
      <c r="I97" s="16" t="s">
        <v>1115</v>
      </c>
      <c r="J97" s="16" t="s">
        <v>1116</v>
      </c>
    </row>
    <row r="98" spans="1:10">
      <c r="A98" s="20"/>
      <c r="B98" s="26" t="s">
        <v>202</v>
      </c>
      <c r="C98" s="16" t="s">
        <v>853</v>
      </c>
      <c r="D98" s="26" t="s">
        <v>462</v>
      </c>
      <c r="E98" s="16" t="s">
        <v>931</v>
      </c>
      <c r="F98" s="26" t="s">
        <v>39</v>
      </c>
      <c r="G98" s="16" t="s">
        <v>862</v>
      </c>
      <c r="H98" s="16" t="s">
        <v>1117</v>
      </c>
      <c r="I98" s="14" t="s">
        <v>1118</v>
      </c>
      <c r="J98" s="14" t="s">
        <v>1119</v>
      </c>
    </row>
    <row r="99" spans="1:10">
      <c r="A99" s="20"/>
      <c r="B99" s="26" t="s">
        <v>626</v>
      </c>
      <c r="C99" s="16" t="s">
        <v>862</v>
      </c>
      <c r="D99" s="26" t="s">
        <v>323</v>
      </c>
      <c r="E99" s="16" t="s">
        <v>862</v>
      </c>
      <c r="F99" s="26" t="s">
        <v>247</v>
      </c>
      <c r="G99" s="16" t="s">
        <v>938</v>
      </c>
      <c r="H99" s="14" t="s">
        <v>1120</v>
      </c>
      <c r="I99" s="16" t="s">
        <v>1121</v>
      </c>
      <c r="J99" s="16" t="s">
        <v>1122</v>
      </c>
    </row>
    <row r="100" spans="1:10">
      <c r="A100" s="20"/>
      <c r="B100" s="26" t="s">
        <v>408</v>
      </c>
      <c r="C100" s="16" t="s">
        <v>1004</v>
      </c>
      <c r="D100" s="26" t="s">
        <v>39</v>
      </c>
      <c r="E100" s="16" t="s">
        <v>903</v>
      </c>
      <c r="F100" s="26" t="s">
        <v>660</v>
      </c>
      <c r="G100" s="16" t="s">
        <v>783</v>
      </c>
      <c r="H100" s="16" t="s">
        <v>1123</v>
      </c>
      <c r="I100" s="16" t="s">
        <v>1124</v>
      </c>
      <c r="J100" s="16" t="s">
        <v>1125</v>
      </c>
    </row>
    <row r="101" spans="1:10">
      <c r="A101" s="20"/>
      <c r="B101" s="26" t="s">
        <v>500</v>
      </c>
      <c r="C101" s="16" t="s">
        <v>879</v>
      </c>
      <c r="D101" s="26" t="s">
        <v>626</v>
      </c>
      <c r="E101" s="16" t="s">
        <v>942</v>
      </c>
      <c r="F101" s="26" t="s">
        <v>601</v>
      </c>
      <c r="G101" s="16" t="s">
        <v>879</v>
      </c>
      <c r="H101" s="16" t="s">
        <v>1126</v>
      </c>
      <c r="I101" s="16" t="s">
        <v>1127</v>
      </c>
      <c r="J101" s="16" t="s">
        <v>1128</v>
      </c>
    </row>
    <row r="102" spans="1:10">
      <c r="A102" s="20"/>
      <c r="B102" s="26" t="s">
        <v>323</v>
      </c>
      <c r="C102" s="16" t="s">
        <v>1004</v>
      </c>
      <c r="D102" s="26" t="s">
        <v>660</v>
      </c>
      <c r="E102" s="16" t="s">
        <v>783</v>
      </c>
      <c r="F102" s="26" t="s">
        <v>462</v>
      </c>
      <c r="G102" s="16" t="s">
        <v>903</v>
      </c>
      <c r="H102" s="14" t="s">
        <v>1129</v>
      </c>
      <c r="I102" s="16" t="s">
        <v>1130</v>
      </c>
      <c r="J102" s="16" t="s">
        <v>1131</v>
      </c>
    </row>
    <row r="103" spans="1:10">
      <c r="A103" s="18" t="s">
        <v>1132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1133</v>
      </c>
      <c r="B104" s="21" t="s">
        <v>651</v>
      </c>
      <c r="C104" s="21" t="s">
        <v>1134</v>
      </c>
      <c r="D104" s="21" t="s">
        <v>1135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858</v>
      </c>
      <c r="D105" s="26" t="s">
        <v>82</v>
      </c>
      <c r="E105" s="16" t="s">
        <v>862</v>
      </c>
      <c r="F105" s="26" t="s">
        <v>487</v>
      </c>
      <c r="G105" s="16" t="s">
        <v>854</v>
      </c>
      <c r="H105" s="16" t="s">
        <v>1136</v>
      </c>
      <c r="I105" s="16" t="s">
        <v>1137</v>
      </c>
      <c r="J105" s="16" t="s">
        <v>1138</v>
      </c>
    </row>
    <row r="106" spans="1:10">
      <c r="A106" s="20"/>
      <c r="B106" s="26" t="s">
        <v>422</v>
      </c>
      <c r="C106" s="16" t="s">
        <v>862</v>
      </c>
      <c r="D106" s="26" t="s">
        <v>523</v>
      </c>
      <c r="E106" s="16" t="s">
        <v>853</v>
      </c>
      <c r="F106" s="26" t="s">
        <v>263</v>
      </c>
      <c r="G106" s="16" t="s">
        <v>938</v>
      </c>
      <c r="H106" s="16" t="s">
        <v>1139</v>
      </c>
      <c r="I106" s="16" t="s">
        <v>1140</v>
      </c>
      <c r="J106" s="16" t="s">
        <v>1141</v>
      </c>
    </row>
    <row r="107" spans="1:10">
      <c r="A107" s="20"/>
      <c r="B107" s="26" t="s">
        <v>166</v>
      </c>
      <c r="C107" s="16" t="s">
        <v>838</v>
      </c>
      <c r="D107" s="26" t="s">
        <v>422</v>
      </c>
      <c r="E107" s="16" t="s">
        <v>899</v>
      </c>
      <c r="F107" s="26" t="s">
        <v>99</v>
      </c>
      <c r="G107" s="16" t="s">
        <v>862</v>
      </c>
      <c r="H107" s="16" t="s">
        <v>1142</v>
      </c>
      <c r="I107" s="16" t="s">
        <v>1143</v>
      </c>
      <c r="J107" s="16" t="s">
        <v>1144</v>
      </c>
    </row>
    <row r="108" spans="1:10">
      <c r="A108" s="20"/>
      <c r="B108" s="26" t="s">
        <v>82</v>
      </c>
      <c r="C108" s="16" t="s">
        <v>903</v>
      </c>
      <c r="D108" s="26" t="s">
        <v>186</v>
      </c>
      <c r="E108" s="16" t="s">
        <v>903</v>
      </c>
      <c r="F108" s="26" t="s">
        <v>63</v>
      </c>
      <c r="G108" s="16" t="s">
        <v>783</v>
      </c>
      <c r="H108" s="16" t="s">
        <v>1145</v>
      </c>
      <c r="I108" s="16" t="s">
        <v>1146</v>
      </c>
      <c r="J108" s="16" t="s">
        <v>1147</v>
      </c>
    </row>
    <row r="109" spans="1:10">
      <c r="A109" s="20"/>
      <c r="B109" s="26" t="s">
        <v>523</v>
      </c>
      <c r="C109" s="16" t="s">
        <v>1004</v>
      </c>
      <c r="D109" s="26" t="s">
        <v>349</v>
      </c>
      <c r="E109" s="16" t="s">
        <v>903</v>
      </c>
      <c r="F109" s="26" t="s">
        <v>116</v>
      </c>
      <c r="G109" s="16" t="s">
        <v>783</v>
      </c>
      <c r="H109" s="16" t="s">
        <v>1148</v>
      </c>
      <c r="I109" s="16" t="s">
        <v>1149</v>
      </c>
      <c r="J109" s="16" t="s">
        <v>1150</v>
      </c>
    </row>
    <row r="110" spans="1:10">
      <c r="A110" s="20" t="s">
        <v>1151</v>
      </c>
      <c r="B110" s="21" t="s">
        <v>1152</v>
      </c>
      <c r="C110" s="21" t="s">
        <v>615</v>
      </c>
      <c r="D110" s="21" t="s">
        <v>1153</v>
      </c>
      <c r="E110" s="21" t="s">
        <v>589</v>
      </c>
      <c r="F110" s="21" t="s">
        <v>1154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853</v>
      </c>
      <c r="D111" s="26" t="s">
        <v>166</v>
      </c>
      <c r="E111" s="16" t="s">
        <v>867</v>
      </c>
      <c r="F111" s="26" t="s">
        <v>606</v>
      </c>
      <c r="G111" s="16" t="s">
        <v>862</v>
      </c>
      <c r="H111" s="16" t="s">
        <v>1155</v>
      </c>
      <c r="I111" s="16" t="s">
        <v>1156</v>
      </c>
      <c r="J111" s="16" t="s">
        <v>1157</v>
      </c>
    </row>
    <row r="112" spans="1:10">
      <c r="A112" s="20"/>
      <c r="B112" s="26" t="s">
        <v>487</v>
      </c>
      <c r="C112" s="16" t="s">
        <v>853</v>
      </c>
      <c r="D112" s="26" t="s">
        <v>263</v>
      </c>
      <c r="E112" s="16" t="s">
        <v>853</v>
      </c>
      <c r="F112" s="26" t="s">
        <v>473</v>
      </c>
      <c r="G112" s="16" t="s">
        <v>938</v>
      </c>
      <c r="H112" s="16" t="s">
        <v>1158</v>
      </c>
      <c r="I112" s="16" t="s">
        <v>1159</v>
      </c>
      <c r="J112" s="16" t="s">
        <v>1160</v>
      </c>
    </row>
    <row r="113" spans="1:10">
      <c r="A113" s="20"/>
      <c r="B113" s="26" t="s">
        <v>538</v>
      </c>
      <c r="C113" s="16" t="s">
        <v>862</v>
      </c>
      <c r="D113" s="26" t="s">
        <v>99</v>
      </c>
      <c r="E113" s="16" t="s">
        <v>853</v>
      </c>
      <c r="F113" s="26" t="s">
        <v>580</v>
      </c>
      <c r="G113" s="16" t="s">
        <v>867</v>
      </c>
      <c r="H113" s="16" t="s">
        <v>1161</v>
      </c>
      <c r="I113" s="16" t="s">
        <v>1162</v>
      </c>
      <c r="J113" s="16" t="s">
        <v>1163</v>
      </c>
    </row>
    <row r="114" spans="1:10">
      <c r="A114" s="19"/>
      <c r="B114" s="26" t="s">
        <v>63</v>
      </c>
      <c r="C114" s="16" t="s">
        <v>879</v>
      </c>
      <c r="D114" s="26" t="s">
        <v>116</v>
      </c>
      <c r="E114" s="16" t="s">
        <v>878</v>
      </c>
      <c r="F114" s="26" t="s">
        <v>682</v>
      </c>
      <c r="G114" s="16" t="s">
        <v>879</v>
      </c>
      <c r="H114" s="16" t="s">
        <v>1164</v>
      </c>
      <c r="I114" s="16" t="s">
        <v>1165</v>
      </c>
      <c r="J114" s="16" t="s">
        <v>1166</v>
      </c>
    </row>
    <row r="115" spans="1:10">
      <c r="A115" s="19"/>
      <c r="B115" s="26" t="s">
        <v>186</v>
      </c>
      <c r="C115" s="16" t="s">
        <v>878</v>
      </c>
      <c r="D115" s="26" t="s">
        <v>606</v>
      </c>
      <c r="E115" s="16" t="s">
        <v>879</v>
      </c>
      <c r="F115" s="26" t="s">
        <v>349</v>
      </c>
      <c r="G115" s="16" t="s">
        <v>879</v>
      </c>
      <c r="H115" s="16" t="s">
        <v>1167</v>
      </c>
      <c r="I115" s="16" t="s">
        <v>1168</v>
      </c>
      <c r="J115" s="16" t="s">
        <v>1169</v>
      </c>
    </row>
    <row r="116" spans="1:10">
      <c r="A116" s="28" t="s">
        <v>1170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838</v>
      </c>
      <c r="D117" s="26" t="s">
        <v>475</v>
      </c>
      <c r="E117" s="16" t="s">
        <v>863</v>
      </c>
      <c r="F117" s="26" t="s">
        <v>119</v>
      </c>
      <c r="G117" s="16" t="s">
        <v>858</v>
      </c>
      <c r="H117" s="16" t="s">
        <v>1171</v>
      </c>
      <c r="I117" s="16" t="s">
        <v>1172</v>
      </c>
      <c r="J117" s="16" t="s">
        <v>1173</v>
      </c>
    </row>
    <row r="118" spans="1:10">
      <c r="A118" s="19"/>
      <c r="B118" s="26" t="s">
        <v>335</v>
      </c>
      <c r="C118" s="16" t="s">
        <v>1004</v>
      </c>
      <c r="D118" s="26" t="s">
        <v>525</v>
      </c>
      <c r="E118" s="16" t="s">
        <v>783</v>
      </c>
      <c r="F118" s="26" t="s">
        <v>435</v>
      </c>
      <c r="G118" s="16" t="s">
        <v>903</v>
      </c>
      <c r="H118" s="16" t="s">
        <v>1174</v>
      </c>
      <c r="I118" s="16" t="s">
        <v>1175</v>
      </c>
      <c r="J118" s="16" t="s">
        <v>1176</v>
      </c>
    </row>
    <row r="119" spans="1:10">
      <c r="A119" s="19"/>
      <c r="B119" s="26" t="s">
        <v>446</v>
      </c>
      <c r="C119" s="16" t="s">
        <v>942</v>
      </c>
      <c r="D119" s="26" t="s">
        <v>151</v>
      </c>
      <c r="E119" s="16" t="s">
        <v>783</v>
      </c>
      <c r="F119" s="26" t="s">
        <v>557</v>
      </c>
      <c r="G119" s="16" t="s">
        <v>942</v>
      </c>
      <c r="H119" s="16" t="s">
        <v>1177</v>
      </c>
      <c r="I119" s="16" t="s">
        <v>1178</v>
      </c>
      <c r="J119" s="16" t="s">
        <v>1179</v>
      </c>
    </row>
    <row r="120" spans="1:10">
      <c r="A120" s="19"/>
      <c r="B120" s="26" t="s">
        <v>250</v>
      </c>
      <c r="C120" s="16" t="s">
        <v>1015</v>
      </c>
      <c r="D120" s="26" t="s">
        <v>384</v>
      </c>
      <c r="E120" s="16" t="s">
        <v>879</v>
      </c>
      <c r="F120" s="26" t="s">
        <v>446</v>
      </c>
      <c r="G120" s="16" t="s">
        <v>879</v>
      </c>
      <c r="H120" s="16" t="s">
        <v>1180</v>
      </c>
      <c r="I120" s="16" t="s">
        <v>1181</v>
      </c>
      <c r="J120" s="16" t="s">
        <v>1182</v>
      </c>
    </row>
    <row r="121" spans="1:10">
      <c r="A121" s="19"/>
      <c r="B121" s="26" t="s">
        <v>513</v>
      </c>
      <c r="C121" s="16" t="s">
        <v>879</v>
      </c>
      <c r="D121" s="26" t="s">
        <v>557</v>
      </c>
      <c r="E121" s="16" t="s">
        <v>879</v>
      </c>
      <c r="F121" s="26" t="s">
        <v>326</v>
      </c>
      <c r="G121" s="16" t="s">
        <v>1015</v>
      </c>
      <c r="H121" s="16" t="s">
        <v>1183</v>
      </c>
      <c r="I121" s="16" t="s">
        <v>1184</v>
      </c>
      <c r="J121" s="16" t="s">
        <v>1185</v>
      </c>
    </row>
    <row r="122" spans="1:10">
      <c r="A122" s="19"/>
      <c r="B122" s="26" t="s">
        <v>151</v>
      </c>
      <c r="C122" s="16" t="s">
        <v>853</v>
      </c>
      <c r="D122" s="26" t="s">
        <v>221</v>
      </c>
      <c r="E122" s="16" t="s">
        <v>931</v>
      </c>
      <c r="F122" s="26" t="s">
        <v>335</v>
      </c>
      <c r="G122" s="16" t="s">
        <v>862</v>
      </c>
      <c r="H122" s="16" t="s">
        <v>1186</v>
      </c>
      <c r="I122" s="16" t="s">
        <v>1187</v>
      </c>
      <c r="J122" s="16" t="s">
        <v>1188</v>
      </c>
    </row>
    <row r="123" spans="1:10">
      <c r="A123" s="19"/>
      <c r="B123" s="26" t="s">
        <v>475</v>
      </c>
      <c r="C123" s="16" t="s">
        <v>863</v>
      </c>
      <c r="D123" s="26" t="s">
        <v>397</v>
      </c>
      <c r="E123" s="16" t="s">
        <v>813</v>
      </c>
      <c r="F123" s="26" t="s">
        <v>304</v>
      </c>
      <c r="G123" s="16" t="s">
        <v>863</v>
      </c>
      <c r="H123" s="16" t="s">
        <v>1189</v>
      </c>
      <c r="I123" s="16" t="s">
        <v>1190</v>
      </c>
      <c r="J123" s="16" t="s">
        <v>1191</v>
      </c>
    </row>
    <row r="124" spans="1:10">
      <c r="A124" s="19"/>
      <c r="B124" s="26" t="s">
        <v>119</v>
      </c>
      <c r="C124" s="16" t="s">
        <v>862</v>
      </c>
      <c r="D124" s="26" t="s">
        <v>435</v>
      </c>
      <c r="E124" s="16" t="s">
        <v>938</v>
      </c>
      <c r="F124" s="26" t="s">
        <v>397</v>
      </c>
      <c r="G124" s="16" t="s">
        <v>853</v>
      </c>
      <c r="H124" s="16" t="s">
        <v>1192</v>
      </c>
      <c r="I124" s="16" t="s">
        <v>1193</v>
      </c>
      <c r="J124" s="16" t="s">
        <v>1194</v>
      </c>
    </row>
    <row r="125" spans="1:10">
      <c r="A125" s="19"/>
      <c r="B125" s="26" t="s">
        <v>326</v>
      </c>
      <c r="C125" s="16" t="s">
        <v>853</v>
      </c>
      <c r="D125" s="26" t="s">
        <v>304</v>
      </c>
      <c r="E125" s="16" t="s">
        <v>938</v>
      </c>
      <c r="F125" s="26" t="s">
        <v>384</v>
      </c>
      <c r="G125" s="16" t="s">
        <v>853</v>
      </c>
      <c r="H125" s="16" t="s">
        <v>1195</v>
      </c>
      <c r="I125" s="16" t="s">
        <v>1196</v>
      </c>
      <c r="J125" s="16" t="s">
        <v>1197</v>
      </c>
    </row>
    <row r="126" spans="1:10">
      <c r="A126" s="18" t="s">
        <v>1198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938</v>
      </c>
      <c r="D127" s="26" t="s">
        <v>170</v>
      </c>
      <c r="E127" s="16" t="s">
        <v>853</v>
      </c>
      <c r="F127" s="26" t="s">
        <v>448</v>
      </c>
      <c r="G127" s="16" t="s">
        <v>853</v>
      </c>
      <c r="H127" s="16" t="s">
        <v>1199</v>
      </c>
      <c r="I127" s="16" t="s">
        <v>1200</v>
      </c>
      <c r="J127" s="16" t="s">
        <v>1201</v>
      </c>
    </row>
    <row r="128" spans="1:10">
      <c r="A128" s="19"/>
      <c r="B128" s="26" t="s">
        <v>43</v>
      </c>
      <c r="C128" s="16" t="s">
        <v>853</v>
      </c>
      <c r="D128" s="26" t="s">
        <v>649</v>
      </c>
      <c r="E128" s="16" t="s">
        <v>1042</v>
      </c>
      <c r="F128" s="26" t="s">
        <v>280</v>
      </c>
      <c r="G128" s="16" t="s">
        <v>853</v>
      </c>
      <c r="H128" s="16" t="s">
        <v>1202</v>
      </c>
      <c r="I128" s="16" t="s">
        <v>1203</v>
      </c>
      <c r="J128" s="16" t="s">
        <v>1204</v>
      </c>
    </row>
    <row r="129" spans="1:10">
      <c r="A129" s="19"/>
      <c r="B129" s="26" t="s">
        <v>359</v>
      </c>
      <c r="C129" s="16" t="s">
        <v>903</v>
      </c>
      <c r="D129" s="26" t="s">
        <v>265</v>
      </c>
      <c r="E129" s="16" t="s">
        <v>783</v>
      </c>
      <c r="F129" s="26" t="s">
        <v>170</v>
      </c>
      <c r="G129" s="16" t="s">
        <v>903</v>
      </c>
      <c r="H129" s="16" t="s">
        <v>1205</v>
      </c>
      <c r="I129" s="16" t="s">
        <v>1206</v>
      </c>
      <c r="J129" s="16" t="s">
        <v>1207</v>
      </c>
    </row>
    <row r="130" spans="1:10">
      <c r="A130" s="19"/>
      <c r="B130" s="26" t="s">
        <v>372</v>
      </c>
      <c r="C130" s="16" t="s">
        <v>853</v>
      </c>
      <c r="D130" s="26" t="s">
        <v>43</v>
      </c>
      <c r="E130" s="16" t="s">
        <v>853</v>
      </c>
      <c r="F130" s="26" t="s">
        <v>337</v>
      </c>
      <c r="G130" s="16" t="s">
        <v>867</v>
      </c>
      <c r="H130" s="16" t="s">
        <v>1208</v>
      </c>
      <c r="I130" s="16" t="s">
        <v>1209</v>
      </c>
      <c r="J130" s="16" t="s">
        <v>1210</v>
      </c>
    </row>
    <row r="131" spans="1:10">
      <c r="A131" s="19"/>
      <c r="B131" s="26" t="s">
        <v>489</v>
      </c>
      <c r="C131" s="16" t="s">
        <v>858</v>
      </c>
      <c r="D131" s="26" t="s">
        <v>359</v>
      </c>
      <c r="E131" s="16" t="s">
        <v>853</v>
      </c>
      <c r="F131" s="26" t="s">
        <v>662</v>
      </c>
      <c r="G131" s="16" t="s">
        <v>858</v>
      </c>
      <c r="H131" s="16" t="s">
        <v>1211</v>
      </c>
      <c r="I131" s="16" t="s">
        <v>1212</v>
      </c>
      <c r="J131" s="16" t="s">
        <v>1213</v>
      </c>
    </row>
    <row r="132" spans="1:10">
      <c r="A132" s="19"/>
      <c r="B132" s="26" t="s">
        <v>448</v>
      </c>
      <c r="C132" s="16" t="s">
        <v>853</v>
      </c>
      <c r="D132" s="26" t="s">
        <v>630</v>
      </c>
      <c r="E132" s="16" t="s">
        <v>867</v>
      </c>
      <c r="F132" s="26" t="s">
        <v>410</v>
      </c>
      <c r="G132" s="16" t="s">
        <v>853</v>
      </c>
      <c r="H132" s="16" t="s">
        <v>1214</v>
      </c>
      <c r="I132" s="16" t="s">
        <v>1215</v>
      </c>
      <c r="J132" s="16" t="s">
        <v>1213</v>
      </c>
    </row>
    <row r="133" spans="1:10">
      <c r="A133" s="19"/>
      <c r="B133" s="26" t="s">
        <v>265</v>
      </c>
      <c r="C133" s="16" t="s">
        <v>858</v>
      </c>
      <c r="D133" s="26" t="s">
        <v>372</v>
      </c>
      <c r="E133" s="16" t="s">
        <v>899</v>
      </c>
      <c r="F133" s="26" t="s">
        <v>489</v>
      </c>
      <c r="G133" s="16" t="s">
        <v>838</v>
      </c>
      <c r="H133" s="16" t="s">
        <v>1216</v>
      </c>
      <c r="I133" s="16" t="s">
        <v>1217</v>
      </c>
      <c r="J133" s="16" t="s">
        <v>1218</v>
      </c>
    </row>
    <row r="134" spans="1:10">
      <c r="A134" s="19"/>
      <c r="B134" s="26" t="s">
        <v>337</v>
      </c>
      <c r="C134" s="16" t="s">
        <v>899</v>
      </c>
      <c r="D134" s="26" t="s">
        <v>410</v>
      </c>
      <c r="E134" s="16" t="s">
        <v>899</v>
      </c>
      <c r="F134" s="26" t="s">
        <v>649</v>
      </c>
      <c r="G134" s="16" t="s">
        <v>838</v>
      </c>
      <c r="H134" s="16" t="s">
        <v>1219</v>
      </c>
      <c r="I134" s="16" t="s">
        <v>1220</v>
      </c>
      <c r="J134" s="16" t="s">
        <v>1221</v>
      </c>
    </row>
    <row r="135" spans="1:10">
      <c r="A135" s="19"/>
      <c r="B135" s="26" t="s">
        <v>630</v>
      </c>
      <c r="C135" s="16" t="s">
        <v>853</v>
      </c>
      <c r="D135" s="26" t="s">
        <v>662</v>
      </c>
      <c r="E135" s="16" t="s">
        <v>1222</v>
      </c>
      <c r="F135" s="26" t="s">
        <v>265</v>
      </c>
      <c r="G135" s="16" t="s">
        <v>957</v>
      </c>
      <c r="H135" s="16" t="s">
        <v>1223</v>
      </c>
      <c r="I135" s="16" t="s">
        <v>1224</v>
      </c>
      <c r="J135" s="16" t="s">
        <v>1225</v>
      </c>
    </row>
    <row r="136" spans="1:10">
      <c r="A136" s="18" t="s">
        <v>1226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1042</v>
      </c>
      <c r="D137" s="26" t="s">
        <v>673</v>
      </c>
      <c r="E137" s="16" t="s">
        <v>853</v>
      </c>
      <c r="F137" s="26" t="s">
        <v>351</v>
      </c>
      <c r="G137" s="16" t="s">
        <v>853</v>
      </c>
      <c r="H137" s="16" t="s">
        <v>1227</v>
      </c>
      <c r="I137" s="16" t="s">
        <v>1228</v>
      </c>
      <c r="J137" s="16" t="s">
        <v>1229</v>
      </c>
    </row>
    <row r="138" spans="1:10">
      <c r="A138" s="19"/>
      <c r="B138" s="26" t="s">
        <v>424</v>
      </c>
      <c r="C138" s="16" t="s">
        <v>862</v>
      </c>
      <c r="D138" s="26" t="s">
        <v>26</v>
      </c>
      <c r="E138" s="16" t="s">
        <v>853</v>
      </c>
      <c r="F138" s="26" t="s">
        <v>542</v>
      </c>
      <c r="G138" s="16" t="s">
        <v>1004</v>
      </c>
      <c r="H138" s="16" t="s">
        <v>1230</v>
      </c>
      <c r="I138" s="16" t="s">
        <v>1231</v>
      </c>
      <c r="J138" s="16" t="s">
        <v>1232</v>
      </c>
    </row>
    <row r="139" spans="1:10">
      <c r="A139" s="19"/>
      <c r="B139" s="26" t="s">
        <v>86</v>
      </c>
      <c r="C139" s="16" t="s">
        <v>862</v>
      </c>
      <c r="D139" s="26" t="s">
        <v>284</v>
      </c>
      <c r="E139" s="16" t="s">
        <v>808</v>
      </c>
      <c r="F139" s="26" t="s">
        <v>239</v>
      </c>
      <c r="G139" s="16" t="s">
        <v>863</v>
      </c>
      <c r="H139" s="16" t="s">
        <v>1233</v>
      </c>
      <c r="I139" s="16" t="s">
        <v>1234</v>
      </c>
      <c r="J139" s="16" t="s">
        <v>1235</v>
      </c>
    </row>
    <row r="140" spans="1:10">
      <c r="A140" s="19"/>
      <c r="B140" s="26" t="s">
        <v>317</v>
      </c>
      <c r="C140" s="16" t="s">
        <v>903</v>
      </c>
      <c r="D140" s="26" t="s">
        <v>206</v>
      </c>
      <c r="E140" s="16" t="s">
        <v>783</v>
      </c>
      <c r="F140" s="26" t="s">
        <v>270</v>
      </c>
      <c r="G140" s="16" t="s">
        <v>1004</v>
      </c>
      <c r="H140" s="16" t="s">
        <v>1236</v>
      </c>
      <c r="I140" s="16" t="s">
        <v>1237</v>
      </c>
      <c r="J140" s="16" t="s">
        <v>1238</v>
      </c>
    </row>
    <row r="141" spans="1:10">
      <c r="A141" s="19"/>
      <c r="B141" s="26" t="s">
        <v>295</v>
      </c>
      <c r="C141" s="16" t="s">
        <v>1004</v>
      </c>
      <c r="D141" s="26" t="s">
        <v>190</v>
      </c>
      <c r="E141" s="16" t="s">
        <v>903</v>
      </c>
      <c r="F141" s="26" t="s">
        <v>684</v>
      </c>
      <c r="G141" s="16" t="s">
        <v>783</v>
      </c>
      <c r="H141" s="16" t="s">
        <v>1239</v>
      </c>
      <c r="I141" s="16" t="s">
        <v>1240</v>
      </c>
      <c r="J141" s="16" t="s">
        <v>1241</v>
      </c>
    </row>
    <row r="142" spans="1:10">
      <c r="A142" s="19"/>
      <c r="B142" s="26" t="s">
        <v>527</v>
      </c>
      <c r="C142" s="16" t="s">
        <v>853</v>
      </c>
      <c r="D142" s="26" t="s">
        <v>611</v>
      </c>
      <c r="E142" s="16" t="s">
        <v>938</v>
      </c>
      <c r="F142" s="26" t="s">
        <v>328</v>
      </c>
      <c r="G142" s="16" t="s">
        <v>853</v>
      </c>
      <c r="H142" s="16" t="s">
        <v>1242</v>
      </c>
      <c r="I142" s="16" t="s">
        <v>1243</v>
      </c>
      <c r="J142" s="16" t="s">
        <v>1244</v>
      </c>
    </row>
    <row r="143" spans="1:10">
      <c r="A143" s="19"/>
      <c r="B143" s="26" t="s">
        <v>562</v>
      </c>
      <c r="C143" s="26" t="s">
        <v>853</v>
      </c>
      <c r="D143" s="26" t="s">
        <v>586</v>
      </c>
      <c r="E143" s="16" t="s">
        <v>853</v>
      </c>
      <c r="F143" s="26" t="s">
        <v>466</v>
      </c>
      <c r="G143" s="16" t="s">
        <v>867</v>
      </c>
      <c r="H143" s="16" t="s">
        <v>1245</v>
      </c>
      <c r="I143" s="16" t="s">
        <v>1246</v>
      </c>
      <c r="J143" s="16" t="s">
        <v>1247</v>
      </c>
    </row>
    <row r="144" spans="1:10">
      <c r="A144" s="19"/>
      <c r="B144" s="26" t="s">
        <v>254</v>
      </c>
      <c r="C144" s="16" t="s">
        <v>858</v>
      </c>
      <c r="D144" s="26" t="s">
        <v>363</v>
      </c>
      <c r="E144" s="16" t="s">
        <v>858</v>
      </c>
      <c r="F144" s="26" t="s">
        <v>400</v>
      </c>
      <c r="G144" s="16" t="s">
        <v>853</v>
      </c>
      <c r="H144" s="16" t="s">
        <v>1248</v>
      </c>
      <c r="I144" s="16" t="s">
        <v>1249</v>
      </c>
      <c r="J144" s="16" t="s">
        <v>1250</v>
      </c>
    </row>
    <row r="145" spans="1:10">
      <c r="A145" s="19"/>
      <c r="B145" s="26" t="s">
        <v>46</v>
      </c>
      <c r="C145" s="16" t="s">
        <v>858</v>
      </c>
      <c r="D145" s="26" t="s">
        <v>515</v>
      </c>
      <c r="E145" s="16" t="s">
        <v>858</v>
      </c>
      <c r="F145" s="26" t="s">
        <v>102</v>
      </c>
      <c r="G145" s="16" t="s">
        <v>853</v>
      </c>
      <c r="H145" s="16" t="s">
        <v>1251</v>
      </c>
      <c r="I145" s="16" t="s">
        <v>1252</v>
      </c>
      <c r="J145" s="16" t="s">
        <v>1253</v>
      </c>
    </row>
    <row r="146" spans="1:10">
      <c r="A146" s="19"/>
      <c r="B146" s="26" t="s">
        <v>155</v>
      </c>
      <c r="C146" s="16" t="s">
        <v>858</v>
      </c>
      <c r="D146" s="26" t="s">
        <v>174</v>
      </c>
      <c r="E146" s="16" t="s">
        <v>858</v>
      </c>
      <c r="F146" s="26" t="s">
        <v>652</v>
      </c>
      <c r="G146" s="16" t="s">
        <v>853</v>
      </c>
      <c r="H146" s="16" t="s">
        <v>1254</v>
      </c>
      <c r="I146" s="16" t="s">
        <v>1255</v>
      </c>
      <c r="J146" s="16" t="s">
        <v>1256</v>
      </c>
    </row>
    <row r="147" spans="1:10">
      <c r="A147" s="19"/>
      <c r="B147" s="26" t="s">
        <v>478</v>
      </c>
      <c r="C147" s="16" t="s">
        <v>867</v>
      </c>
      <c r="D147" s="26" t="s">
        <v>437</v>
      </c>
      <c r="E147" s="16" t="s">
        <v>853</v>
      </c>
      <c r="F147" s="26" t="s">
        <v>636</v>
      </c>
      <c r="G147" s="16" t="s">
        <v>853</v>
      </c>
      <c r="H147" s="16" t="s">
        <v>1257</v>
      </c>
      <c r="I147" s="16" t="s">
        <v>1258</v>
      </c>
      <c r="J147" s="16" t="s">
        <v>1259</v>
      </c>
    </row>
    <row r="148" spans="1:10">
      <c r="A148" s="19"/>
      <c r="B148" s="26" t="s">
        <v>451</v>
      </c>
      <c r="C148" s="16" t="s">
        <v>1260</v>
      </c>
      <c r="D148" s="26" t="s">
        <v>122</v>
      </c>
      <c r="E148" s="16" t="s">
        <v>1260</v>
      </c>
      <c r="F148" s="26" t="s">
        <v>504</v>
      </c>
      <c r="G148" s="16" t="s">
        <v>879</v>
      </c>
      <c r="H148" s="16" t="s">
        <v>1261</v>
      </c>
      <c r="I148" s="16" t="s">
        <v>1262</v>
      </c>
      <c r="J148" s="16" t="s">
        <v>1263</v>
      </c>
    </row>
    <row r="149" spans="1:10">
      <c r="A149" s="19"/>
      <c r="B149" s="26" t="s">
        <v>306</v>
      </c>
      <c r="C149" s="16" t="s">
        <v>853</v>
      </c>
      <c r="D149" s="26" t="s">
        <v>413</v>
      </c>
      <c r="E149" s="16" t="s">
        <v>853</v>
      </c>
      <c r="F149" s="26" t="s">
        <v>664</v>
      </c>
      <c r="G149" s="16" t="s">
        <v>938</v>
      </c>
      <c r="H149" s="16" t="s">
        <v>1264</v>
      </c>
      <c r="I149" s="16" t="s">
        <v>1265</v>
      </c>
      <c r="J149" s="16" t="s">
        <v>1266</v>
      </c>
    </row>
    <row r="150" spans="1:10">
      <c r="A150" s="19"/>
      <c r="B150" s="26" t="s">
        <v>386</v>
      </c>
      <c r="C150" s="16" t="s">
        <v>1260</v>
      </c>
      <c r="D150" s="26" t="s">
        <v>66</v>
      </c>
      <c r="E150" s="16" t="s">
        <v>879</v>
      </c>
      <c r="F150" s="26" t="s">
        <v>491</v>
      </c>
      <c r="G150" s="16" t="s">
        <v>1260</v>
      </c>
      <c r="H150" s="16" t="s">
        <v>1267</v>
      </c>
      <c r="I150" s="16" t="s">
        <v>1268</v>
      </c>
      <c r="J150" s="16" t="s">
        <v>1269</v>
      </c>
    </row>
    <row r="151" spans="1:10">
      <c r="A151" s="19"/>
      <c r="B151" s="26" t="s">
        <v>223</v>
      </c>
      <c r="C151" s="16" t="s">
        <v>879</v>
      </c>
      <c r="D151" s="26" t="s">
        <v>374</v>
      </c>
      <c r="E151" s="16" t="s">
        <v>1260</v>
      </c>
      <c r="F151" s="26" t="s">
        <v>339</v>
      </c>
      <c r="G151" s="16" t="s">
        <v>1260</v>
      </c>
      <c r="H151" s="16" t="s">
        <v>1270</v>
      </c>
      <c r="I151" s="16" t="s">
        <v>1271</v>
      </c>
      <c r="J151" s="16" t="s"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Monster</vt:lpstr>
      <vt:lpstr>Player Reference - Enemies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Sheet1</vt:lpstr>
      <vt:lpstr>Player Reference - Skills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2021-03-30T19:57:25Z</dcterms:modified>
</cp:coreProperties>
</file>