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4A4FA8AC-6485-4962-8C3B-338EB00625AA}" xr6:coauthVersionLast="41" xr6:coauthVersionMax="41" xr10:uidLastSave="{00000000-0000-0000-0000-000000000000}"/>
  <bookViews>
    <workbookView xWindow="28680" yWindow="-120" windowWidth="29040" windowHeight="15840" tabRatio="838" firstSheet="12" activeTab="23" xr2:uid="{00000000-000D-0000-FFFF-FFFF00000000}"/>
  </bookViews>
  <sheets>
    <sheet name="Players" sheetId="16" r:id="rId1"/>
    <sheet name="Single STR" sheetId="1" r:id="rId2"/>
    <sheet name="Ineffective" sheetId="29" r:id="rId3"/>
    <sheet name="Masmune" sheetId="41" r:id="rId4"/>
    <sheet name="Explode" sheetId="43" r:id="rId5"/>
    <sheet name="Single AGL" sheetId="3" r:id="rId6"/>
    <sheet name="Whip" sheetId="42" r:id="rId7"/>
    <sheet name="Bow" sheetId="40" r:id="rId8"/>
    <sheet name="Shield" sheetId="7" r:id="rId9"/>
    <sheet name="Group MANA - PC" sheetId="9" r:id="rId10"/>
    <sheet name="Group MANA - Enemy" sheetId="11" r:id="rId11"/>
    <sheet name="Barrier" sheetId="24" r:id="rId12"/>
    <sheet name="All Enemies - PC" sheetId="13" r:id="rId13"/>
    <sheet name="All Enemies - Dead Test" sheetId="23" r:id="rId14"/>
    <sheet name="Single Gun" sheetId="14" r:id="rId15"/>
    <sheet name="Group Static" sheetId="15" r:id="rId16"/>
    <sheet name="O-Weapon" sheetId="20" r:id="rId17"/>
    <sheet name="PC Cure - Magic" sheetId="17" r:id="rId18"/>
    <sheet name="PC Cure - Item" sheetId="18" r:id="rId19"/>
    <sheet name="PC All Heal" sheetId="19" r:id="rId20"/>
    <sheet name="Status Effect" sheetId="21" r:id="rId21"/>
    <sheet name="Group Status" sheetId="22" r:id="rId22"/>
    <sheet name="All Enemies - Status" sheetId="28" r:id="rId23"/>
    <sheet name="Confuse Enemies" sheetId="51" r:id="rId24"/>
    <sheet name="Weak - Elem Melee" sheetId="26" r:id="rId25"/>
    <sheet name="Weak - Race Melee" sheetId="27" r:id="rId26"/>
    <sheet name="Drain Reversal" sheetId="44" r:id="rId27"/>
    <sheet name="Drain Success" sheetId="45" r:id="rId28"/>
    <sheet name="Multi-hit" sheetId="46" r:id="rId29"/>
    <sheet name="Buff and Debuff" sheetId="47" r:id="rId30"/>
    <sheet name="Reflect" sheetId="31" r:id="rId31"/>
    <sheet name="STR Counter" sheetId="32" r:id="rId32"/>
    <sheet name="Other Counters" sheetId="33" r:id="rId33"/>
    <sheet name="ChainSaw" sheetId="48" r:id="rId34"/>
    <sheet name="Enemy Surprise" sheetId="36" r:id="rId35"/>
    <sheet name="Player Surprise" sheetId="37" r:id="rId36"/>
    <sheet name="Both Surprise" sheetId="38" r:id="rId37"/>
    <sheet name="Run" sheetId="49" r:id="rId38"/>
    <sheet name="Heart" sheetId="50" r:id="rId39"/>
  </sheets>
  <externalReferences>
    <externalReference r:id="rId40"/>
  </externalReferences>
  <calcPr calcId="181029"/>
</workbook>
</file>

<file path=xl/calcChain.xml><?xml version="1.0" encoding="utf-8"?>
<calcChain xmlns="http://schemas.openxmlformats.org/spreadsheetml/2006/main">
  <c r="G15" i="16" l="1"/>
  <c r="M15" i="16"/>
  <c r="K15" i="16"/>
  <c r="A15" i="16"/>
  <c r="M14" i="16" l="1"/>
  <c r="K14" i="16"/>
  <c r="G14" i="16"/>
  <c r="A14" i="16"/>
  <c r="M12" i="16" l="1"/>
  <c r="M13" i="16"/>
  <c r="K12" i="16"/>
  <c r="K13" i="16"/>
  <c r="G12" i="16"/>
  <c r="G13" i="16"/>
  <c r="A13" i="16"/>
  <c r="A12" i="16" l="1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A11" i="16" l="1"/>
  <c r="A10" i="16"/>
  <c r="A9" i="16" l="1"/>
  <c r="A8" i="16" l="1"/>
  <c r="A2" i="16" l="1"/>
  <c r="A3" i="16"/>
  <c r="A4" i="16"/>
  <c r="A5" i="16"/>
  <c r="A6" i="16"/>
  <c r="A7" i="16"/>
  <c r="I15" i="16" l="1"/>
  <c r="I5" i="16"/>
  <c r="I2" i="16"/>
  <c r="I12" i="16"/>
  <c r="I13" i="16"/>
  <c r="I11" i="16"/>
  <c r="I4" i="16"/>
  <c r="I10" i="16"/>
  <c r="I8" i="16"/>
  <c r="I7" i="16"/>
  <c r="I9" i="16"/>
  <c r="I6" i="16"/>
  <c r="I3" i="16"/>
  <c r="I14" i="16"/>
</calcChain>
</file>

<file path=xl/sharedStrings.xml><?xml version="1.0" encoding="utf-8"?>
<sst xmlns="http://schemas.openxmlformats.org/spreadsheetml/2006/main" count="1190" uniqueCount="149">
  <si>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</si>
  <si>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</si>
  <si>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</si>
  <si>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</si>
  <si>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</si>
  <si>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</si>
  <si>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</si>
  <si>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</si>
  <si>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</si>
  <si>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</si>
  <si>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</si>
  <si>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</si>
  <si>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</si>
  <si>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</si>
  <si>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</si>
  <si>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</si>
  <si>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</si>
  <si>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</si>
  <si>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</si>
  <si>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</si>
  <si>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</si>
  <si>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</si>
  <si>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</si>
  <si>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</si>
  <si>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</si>
  <si>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</si>
  <si>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</si>
  <si>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</si>
  <si>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</si>
  <si>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</si>
  <si>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</si>
  <si>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</si>
  <si>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</si>
  <si>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</si>
  <si>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</si>
  <si>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</si>
  <si>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</si>
  <si>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</si>
  <si>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</si>
  <si>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</si>
  <si>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</si>
  <si>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</si>
  <si>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</si>
  <si>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</si>
  <si>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</si>
  <si>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</si>
  <si>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</si>
  <si>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</si>
  <si>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</si>
  <si>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</si>
  <si>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</si>
  <si>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</si>
  <si>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</si>
  <si>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</si>
  <si>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</si>
  <si>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</si>
  <si>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</si>
  <si>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</si>
  <si>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</si>
  <si>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</si>
  <si>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</si>
  <si>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</si>
  <si>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</si>
  <si>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</si>
  <si>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</si>
  <si>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</si>
  <si>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</si>
  <si>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</si>
  <si>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</si>
  <si>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</si>
  <si>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</si>
  <si>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</si>
  <si>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</si>
  <si>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</si>
  <si>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</si>
  <si>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</si>
  <si>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</si>
  <si>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</si>
  <si>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</si>
  <si>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</si>
  <si>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</si>
  <si>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</si>
  <si>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</si>
  <si>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</si>
  <si>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</si>
  <si>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</si>
  <si>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</si>
  <si>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</si>
  <si>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</si>
  <si>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</si>
  <si>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</si>
  <si>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</si>
  <si>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</si>
  <si>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</si>
  <si>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</si>
  <si>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</si>
  <si>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</si>
  <si>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</si>
  <si>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</si>
  <si>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</si>
  <si>
    <t>Power-2, Fire-1</t>
  </si>
  <si>
    <t>Cure Potion-3, Elixier</t>
  </si>
  <si>
    <t>Mana Magi-2</t>
  </si>
  <si>
    <t>Ice Magi-1</t>
  </si>
  <si>
    <t>Fire Magi-1</t>
  </si>
  <si>
    <t>Isis</t>
  </si>
  <si>
    <t>Masmune Magi</t>
  </si>
  <si>
    <t>O-All</t>
  </si>
  <si>
    <t>KingToad</t>
  </si>
  <si>
    <t>Whip</t>
  </si>
  <si>
    <t>Beholder</t>
  </si>
  <si>
    <t>Aegis Magi</t>
  </si>
  <si>
    <t>EyeUponU</t>
  </si>
  <si>
    <t>Beam</t>
  </si>
  <si>
    <t>D-Beam</t>
  </si>
  <si>
    <t>Gaze</t>
  </si>
  <si>
    <t>StonGaze</t>
  </si>
  <si>
    <t>DeathGaze</t>
  </si>
  <si>
    <t>Explode</t>
  </si>
  <si>
    <t>O-Quake</t>
  </si>
  <si>
    <t>Recover</t>
  </si>
  <si>
    <t>Vampic Sword</t>
  </si>
  <si>
    <t>Seven Sword</t>
  </si>
  <si>
    <t>Crab</t>
  </si>
  <si>
    <t>Haste</t>
  </si>
  <si>
    <t>Cobble</t>
  </si>
  <si>
    <t>ChainSaw</t>
  </si>
  <si>
    <t>Run</t>
  </si>
  <si>
    <t>NPC</t>
  </si>
  <si>
    <t>Heart Magi</t>
  </si>
  <si>
    <t>S0 Uses Left</t>
  </si>
  <si>
    <t>MAGI Uses Left</t>
  </si>
  <si>
    <t>S1 Uses Left</t>
  </si>
  <si>
    <t>S2 Uses Left</t>
  </si>
  <si>
    <t>S3 Uses Left</t>
  </si>
  <si>
    <t>S4 Uses Left</t>
  </si>
  <si>
    <t>S5 Uses Left</t>
  </si>
  <si>
    <t>S6 Uses Left</t>
  </si>
  <si>
    <t>S7 Uses Left</t>
  </si>
  <si>
    <t>HypnoToad</t>
  </si>
  <si>
    <t>Tongue</t>
  </si>
  <si>
    <t>Kick</t>
  </si>
  <si>
    <t>Tie Up</t>
  </si>
  <si>
    <t>Gas</t>
  </si>
  <si>
    <t>MadSong</t>
  </si>
  <si>
    <t>CursSong</t>
  </si>
  <si>
    <t>O-Poison</t>
  </si>
  <si>
    <t>Thunder</t>
  </si>
  <si>
    <t>Haste, Haste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</si>
</sst>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43">
    <xf numFmtId="0" fontId="0" fillId="0" borderId="0" xfId="0"/>
    <xf numFmtId="0" fontId="19" fillId="0" borderId="0" xfId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19" fillId="0" borderId="0" xfId="1" applyAlignment="1">
      <alignment wrapText="1"/>
    </xf>
    <xf numFmtId="0" fontId="19" fillId="2" borderId="0" xfId="1" applyFill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9" fillId="0" borderId="1" xfId="1" applyBorder="1"/>
    <xf numFmtId="0" fontId="15" fillId="0" borderId="1" xfId="1" applyFont="1" applyBorder="1"/>
    <xf numFmtId="0" fontId="13" fillId="0" borderId="1" xfId="1" applyFont="1" applyBorder="1"/>
    <xf numFmtId="0" fontId="6" fillId="0" borderId="1" xfId="1" applyFont="1" applyBorder="1"/>
    <xf numFmtId="0" fontId="5" fillId="0" borderId="1" xfId="1" applyFont="1" applyBorder="1"/>
    <xf numFmtId="0" fontId="4" fillId="0" borderId="1" xfId="1" applyFont="1" applyBorder="1"/>
    <xf numFmtId="0" fontId="3" fillId="0" borderId="1" xfId="1" applyFont="1" applyBorder="1"/>
    <xf numFmtId="0" fontId="7" fillId="0" borderId="1" xfId="1" applyFont="1" applyBorder="1"/>
    <xf numFmtId="0" fontId="18" fillId="0" borderId="1" xfId="1" applyFont="1" applyBorder="1"/>
    <xf numFmtId="0" fontId="11" fillId="0" borderId="1" xfId="1" applyFont="1" applyBorder="1"/>
    <xf numFmtId="0" fontId="2" fillId="0" borderId="1" xfId="1" applyFont="1" applyBorder="1"/>
    <xf numFmtId="0" fontId="16" fillId="0" borderId="1" xfId="1" applyFont="1" applyBorder="1"/>
    <xf numFmtId="0" fontId="10" fillId="0" borderId="1" xfId="1" applyFont="1" applyBorder="1"/>
    <xf numFmtId="0" fontId="17" fillId="0" borderId="1" xfId="1" applyFont="1" applyBorder="1"/>
    <xf numFmtId="0" fontId="14" fillId="0" borderId="1" xfId="1" applyFont="1" applyBorder="1"/>
    <xf numFmtId="0" fontId="19" fillId="0" borderId="2" xfId="1" applyBorder="1" applyAlignment="1">
      <alignment wrapText="1"/>
    </xf>
    <xf numFmtId="0" fontId="4" fillId="0" borderId="2" xfId="1" applyFont="1" applyBorder="1" applyAlignment="1">
      <alignment wrapText="1"/>
    </xf>
    <xf numFmtId="0" fontId="19" fillId="2" borderId="2" xfId="1" applyFill="1" applyBorder="1" applyAlignment="1">
      <alignment wrapText="1"/>
    </xf>
    <xf numFmtId="0" fontId="19" fillId="0" borderId="3" xfId="1" applyBorder="1" applyAlignment="1">
      <alignment wrapText="1"/>
    </xf>
    <xf numFmtId="0" fontId="1" fillId="0" borderId="2" xfId="1" applyFont="1" applyBorder="1" applyAlignment="1">
      <alignment wrapText="1"/>
    </xf>
    <xf numFmtId="0" fontId="12" fillId="0" borderId="2" xfId="1" applyFont="1" applyBorder="1" applyAlignment="1">
      <alignment wrapText="1"/>
    </xf>
    <xf numFmtId="0" fontId="4" fillId="0" borderId="3" xfId="1" applyFont="1" applyBorder="1" applyAlignment="1">
      <alignment wrapText="1"/>
    </xf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Magic"/>
      <sheetName val="Evolve"/>
      <sheetName val="Weapon"/>
      <sheetName val="Items"/>
      <sheetName val="Treasure"/>
      <sheetName val="Shops"/>
      <sheetName val="Item Hex"/>
      <sheetName val="Move Probability"/>
      <sheetName val="Move Prob - %"/>
    </sheetNames>
    <sheetDataSet>
      <sheetData sheetId="0"/>
      <sheetData sheetId="1"/>
      <sheetData sheetId="2"/>
      <sheetData sheetId="3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Chop Art</v>
          </cell>
          <cell r="B75" t="str">
            <v>Chop Art</v>
          </cell>
          <cell r="C75" t="str">
            <v>Chop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Kick Art</v>
          </cell>
          <cell r="B76" t="str">
            <v>Kick Art</v>
          </cell>
          <cell r="C76" t="str">
            <v>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 Art</v>
          </cell>
          <cell r="B77" t="str">
            <v>HeadBut Art</v>
          </cell>
          <cell r="C77" t="str">
            <v>HeadBut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 Art</v>
          </cell>
          <cell r="B78" t="str">
            <v>Roundhouse Art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 Art</v>
          </cell>
          <cell r="B79" t="str">
            <v>Jyudo Art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 Art</v>
          </cell>
          <cell r="B80" t="str">
            <v>Karate Art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 Cannon</v>
          </cell>
          <cell r="B88" t="str">
            <v>Bazooka Cannon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 Cannon</v>
          </cell>
          <cell r="B89" t="str">
            <v>Vulcan Cannon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 Cannon</v>
          </cell>
          <cell r="B90" t="str">
            <v>Tank Cannon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 Cannon</v>
          </cell>
          <cell r="B92" t="str">
            <v>Missile Cannon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 Armor</v>
          </cell>
          <cell r="B100" t="str">
            <v>Kimono Armor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 Spear</v>
          </cell>
          <cell r="B103" t="str">
            <v>Gungnir Spear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Life</v>
          </cell>
          <cell r="B164" t="str">
            <v>Life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  <row r="259">
          <cell r="A259" t="str">
            <v>Tremor</v>
          </cell>
          <cell r="B259" t="str">
            <v>Tremor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"/>
  <sheetViews>
    <sheetView workbookViewId="0">
      <selection activeCell="N18" sqref="N18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4.85546875" style="1" bestFit="1" customWidth="1"/>
    <col min="15" max="15" width="7.7109375" style="1" customWidth="1"/>
    <col min="16" max="16" width="13.28515625" style="1" bestFit="1" customWidth="1"/>
    <col min="17" max="17" width="7.7109375" style="1" customWidth="1"/>
    <col min="18" max="18" width="13.7109375" style="1" bestFit="1" customWidth="1"/>
    <col min="19" max="19" width="7.7109375" style="1" customWidth="1"/>
    <col min="20" max="20" width="12.42578125" style="1" bestFit="1" customWidth="1"/>
    <col min="21" max="21" width="7.7109375" style="1" customWidth="1"/>
    <col min="22" max="22" width="13.42578125" style="1" bestFit="1" customWidth="1"/>
    <col min="23" max="23" width="7.7109375" style="1" customWidth="1"/>
    <col min="24" max="24" width="11" style="1" bestFit="1" customWidth="1"/>
    <col min="25" max="25" width="7.7109375" style="1" customWidth="1"/>
    <col min="26" max="26" width="9.140625" style="1"/>
    <col min="27" max="27" width="7.7109375" style="1" customWidth="1"/>
    <col min="28" max="28" width="9.140625" style="1"/>
    <col min="29" max="29" width="7.7109375" style="1" customWidth="1"/>
    <col min="30" max="30" width="20.28515625" style="1" customWidth="1"/>
    <col min="31" max="31" width="7.7109375" style="1" customWidth="1"/>
    <col min="32" max="32" width="20.28515625" style="1" customWidth="1"/>
    <col min="33" max="33" width="23.42578125" style="1" customWidth="1"/>
    <col min="34" max="16384" width="9.140625" style="1"/>
  </cols>
  <sheetData>
    <row r="1" spans="1:33" s="15" customFormat="1" ht="45" x14ac:dyDescent="0.25">
      <c r="A1" s="1" t="s">
        <v>20</v>
      </c>
      <c r="B1" s="35" t="s">
        <v>52</v>
      </c>
      <c r="C1" s="35" t="s">
        <v>51</v>
      </c>
      <c r="D1" s="35" t="s">
        <v>50</v>
      </c>
      <c r="E1" s="35" t="s">
        <v>49</v>
      </c>
      <c r="F1" s="41" t="s">
        <v>88</v>
      </c>
      <c r="G1" s="37" t="s">
        <v>48</v>
      </c>
      <c r="H1" s="41" t="s">
        <v>89</v>
      </c>
      <c r="I1" s="37" t="s">
        <v>47</v>
      </c>
      <c r="J1" s="41" t="s">
        <v>90</v>
      </c>
      <c r="K1" s="37" t="s">
        <v>46</v>
      </c>
      <c r="L1" s="41" t="s">
        <v>91</v>
      </c>
      <c r="M1" s="37" t="s">
        <v>45</v>
      </c>
      <c r="N1" s="38" t="s">
        <v>44</v>
      </c>
      <c r="O1" s="39" t="s">
        <v>130</v>
      </c>
      <c r="P1" s="38" t="s">
        <v>43</v>
      </c>
      <c r="Q1" s="39" t="s">
        <v>132</v>
      </c>
      <c r="R1" s="38" t="s">
        <v>42</v>
      </c>
      <c r="S1" s="39" t="s">
        <v>133</v>
      </c>
      <c r="T1" s="38" t="s">
        <v>41</v>
      </c>
      <c r="U1" s="39" t="s">
        <v>134</v>
      </c>
      <c r="V1" s="38" t="s">
        <v>40</v>
      </c>
      <c r="W1" s="39" t="s">
        <v>135</v>
      </c>
      <c r="X1" s="38" t="s">
        <v>39</v>
      </c>
      <c r="Y1" s="39" t="s">
        <v>136</v>
      </c>
      <c r="Z1" s="38" t="s">
        <v>38</v>
      </c>
      <c r="AA1" s="39" t="s">
        <v>137</v>
      </c>
      <c r="AB1" s="38" t="s">
        <v>37</v>
      </c>
      <c r="AC1" s="39" t="s">
        <v>138</v>
      </c>
      <c r="AD1" s="36" t="s">
        <v>98</v>
      </c>
      <c r="AE1" s="39" t="s">
        <v>131</v>
      </c>
      <c r="AF1" s="36" t="s">
        <v>99</v>
      </c>
      <c r="AG1" s="40" t="s">
        <v>70</v>
      </c>
    </row>
    <row r="2" spans="1:33" x14ac:dyDescent="0.25">
      <c r="A2" s="1" t="str">
        <f t="shared" ref="A2:A15" si="0">B2</f>
        <v>HUME</v>
      </c>
      <c r="B2" s="1" t="s">
        <v>1</v>
      </c>
      <c r="D2" s="10" t="s">
        <v>75</v>
      </c>
      <c r="E2" s="1">
        <v>59</v>
      </c>
      <c r="F2" s="20">
        <v>6</v>
      </c>
      <c r="G2" s="16">
        <f>F2</f>
        <v>6</v>
      </c>
      <c r="H2" s="20">
        <v>0</v>
      </c>
      <c r="I2" s="16">
        <f>H2+_xlfn.IFNA(VLOOKUP(N2,[1]Weapon!$A$1:$M$259,9,FALSE),0)+_xlfn.IFNA(VLOOKUP(P2,[1]Weapon!$A$1:$M$259,9,FALSE),0)+_xlfn.IFNA(VLOOKUP(R2,[1]Weapon!$A$1:$M$259,9,FALSE),0)+_xlfn.IFNA(VLOOKUP(T2,[1]Weapon!$A$1:$M$259,9,FALSE),0)+_xlfn.IFNA(VLOOKUP(V2,[1]Weapon!$A$1:$M$259,9,FALSE),0)+_xlfn.IFNA(VLOOKUP(X2,[1]Weapon!$A$1:$M$259,9,FALSE),0)+_xlfn.IFNA(VLOOKUP(Z2,[1]Weapon!$A$1:$M$259,9,FALSE),0)+_xlfn.IFNA(VLOOKUP(AB2,[1]Weapon!$A$1:$M$259,9,FALSE),0)</f>
        <v>3</v>
      </c>
      <c r="J2" s="20">
        <v>5</v>
      </c>
      <c r="K2" s="16">
        <f>J2</f>
        <v>5</v>
      </c>
      <c r="L2" s="20">
        <v>3</v>
      </c>
      <c r="M2" s="16">
        <f>L2</f>
        <v>3</v>
      </c>
      <c r="N2" s="20" t="s">
        <v>53</v>
      </c>
      <c r="P2" s="20" t="s">
        <v>54</v>
      </c>
      <c r="R2" s="20" t="s">
        <v>55</v>
      </c>
      <c r="T2" s="30"/>
      <c r="U2" s="19"/>
      <c r="V2" s="20"/>
      <c r="X2" s="20"/>
      <c r="Z2" s="20"/>
      <c r="AB2" s="20"/>
      <c r="AF2" s="17" t="s">
        <v>100</v>
      </c>
      <c r="AG2" s="17" t="s">
        <v>101</v>
      </c>
    </row>
    <row r="3" spans="1:33" x14ac:dyDescent="0.25">
      <c r="A3" s="1" t="str">
        <f t="shared" si="0"/>
        <v>MUTE</v>
      </c>
      <c r="B3" s="1" t="s">
        <v>6</v>
      </c>
      <c r="D3" s="10" t="s">
        <v>76</v>
      </c>
      <c r="E3" s="1">
        <v>45</v>
      </c>
      <c r="F3" s="20">
        <v>4</v>
      </c>
      <c r="G3" s="16">
        <f t="shared" ref="G3:G15" si="1">F3</f>
        <v>4</v>
      </c>
      <c r="H3" s="20">
        <v>0</v>
      </c>
      <c r="I3" s="16">
        <f>H3+_xlfn.IFNA(VLOOKUP(N3,[1]Weapon!$A$1:$M$259,9,FALSE),0)+_xlfn.IFNA(VLOOKUP(P3,[1]Weapon!$A$1:$M$259,9,FALSE),0)+_xlfn.IFNA(VLOOKUP(R3,[1]Weapon!$A$1:$M$259,9,FALSE),0)+_xlfn.IFNA(VLOOKUP(T3,[1]Weapon!$A$1:$M$259,9,FALSE),0)+_xlfn.IFNA(VLOOKUP(V3,[1]Weapon!$A$1:$M$259,9,FALSE),0)+_xlfn.IFNA(VLOOKUP(X3,[1]Weapon!$A$1:$M$259,9,FALSE),0)+_xlfn.IFNA(VLOOKUP(Z3,[1]Weapon!$A$1:$M$259,9,FALSE),0)+_xlfn.IFNA(VLOOKUP(AB3,[1]Weapon!$A$1:$M$259,9,FALSE),0)</f>
        <v>13</v>
      </c>
      <c r="J3" s="20">
        <v>5</v>
      </c>
      <c r="K3" s="16">
        <f t="shared" ref="K3:K15" si="2">J3</f>
        <v>5</v>
      </c>
      <c r="L3" s="20">
        <v>6</v>
      </c>
      <c r="M3" s="16">
        <f t="shared" ref="M3:M15" si="3">L3</f>
        <v>6</v>
      </c>
      <c r="N3" s="20" t="s">
        <v>35</v>
      </c>
      <c r="P3" s="27" t="s">
        <v>80</v>
      </c>
      <c r="Q3" s="12"/>
      <c r="R3" s="20"/>
      <c r="T3" s="20"/>
      <c r="V3" s="20" t="s">
        <v>56</v>
      </c>
      <c r="X3" s="20" t="s">
        <v>29</v>
      </c>
      <c r="Z3" s="25" t="s">
        <v>97</v>
      </c>
      <c r="AA3" s="17"/>
      <c r="AB3" s="30" t="s">
        <v>109</v>
      </c>
      <c r="AC3" s="19"/>
      <c r="AD3" s="17" t="s">
        <v>103</v>
      </c>
      <c r="AE3" s="17"/>
      <c r="AF3" s="17"/>
    </row>
    <row r="4" spans="1:33" x14ac:dyDescent="0.25">
      <c r="A4" s="1" t="str">
        <f t="shared" si="0"/>
        <v>MONS</v>
      </c>
      <c r="B4" s="1" t="s">
        <v>2</v>
      </c>
      <c r="D4" s="11" t="s">
        <v>79</v>
      </c>
      <c r="E4" s="1">
        <v>45</v>
      </c>
      <c r="F4" s="20">
        <v>5</v>
      </c>
      <c r="G4" s="16">
        <f t="shared" si="1"/>
        <v>5</v>
      </c>
      <c r="H4" s="20">
        <v>5</v>
      </c>
      <c r="I4" s="16">
        <f>H4+_xlfn.IFNA(VLOOKUP(N4,[1]Weapon!$A$1:$M$259,9,FALSE),0)+_xlfn.IFNA(VLOOKUP(P4,[1]Weapon!$A$1:$M$259,9,FALSE),0)+_xlfn.IFNA(VLOOKUP(R4,[1]Weapon!$A$1:$M$259,9,FALSE),0)+_xlfn.IFNA(VLOOKUP(T4,[1]Weapon!$A$1:$M$259,9,FALSE),0)+_xlfn.IFNA(VLOOKUP(V4,[1]Weapon!$A$1:$M$259,9,FALSE),0)+_xlfn.IFNA(VLOOKUP(X4,[1]Weapon!$A$1:$M$259,9,FALSE),0)+_xlfn.IFNA(VLOOKUP(Z4,[1]Weapon!$A$1:$M$259,9,FALSE),0)+_xlfn.IFNA(VLOOKUP(AB4,[1]Weapon!$A$1:$M$259,9,FALSE),0)</f>
        <v>5</v>
      </c>
      <c r="J4" s="20">
        <v>2</v>
      </c>
      <c r="K4" s="16">
        <f t="shared" si="2"/>
        <v>2</v>
      </c>
      <c r="L4" s="20">
        <v>6</v>
      </c>
      <c r="M4" s="16">
        <f t="shared" si="3"/>
        <v>6</v>
      </c>
      <c r="N4" s="20" t="s">
        <v>3</v>
      </c>
      <c r="P4" s="20" t="s">
        <v>35</v>
      </c>
      <c r="R4" s="31" t="s">
        <v>63</v>
      </c>
      <c r="S4" s="4"/>
      <c r="T4" s="20"/>
      <c r="V4" s="20"/>
      <c r="X4" s="20"/>
      <c r="Z4" s="20"/>
      <c r="AB4" s="20"/>
    </row>
    <row r="5" spans="1:33" x14ac:dyDescent="0.25">
      <c r="A5" s="1" t="str">
        <f t="shared" si="0"/>
        <v>ROBO</v>
      </c>
      <c r="B5" s="1" t="s">
        <v>32</v>
      </c>
      <c r="D5" s="1" t="s">
        <v>36</v>
      </c>
      <c r="E5" s="1">
        <v>60</v>
      </c>
      <c r="F5" s="20">
        <v>0</v>
      </c>
      <c r="G5" s="16">
        <f t="shared" si="1"/>
        <v>0</v>
      </c>
      <c r="H5" s="20">
        <v>6</v>
      </c>
      <c r="I5" s="16">
        <f>H5+_xlfn.IFNA(VLOOKUP(N5,[1]Weapon!$A$1:$M$259,9,FALSE),0)+_xlfn.IFNA(VLOOKUP(P5,[1]Weapon!$A$1:$M$259,9,FALSE),0)+_xlfn.IFNA(VLOOKUP(R5,[1]Weapon!$A$1:$M$259,9,FALSE),0)+_xlfn.IFNA(VLOOKUP(T5,[1]Weapon!$A$1:$M$259,9,FALSE),0)+_xlfn.IFNA(VLOOKUP(V5,[1]Weapon!$A$1:$M$259,9,FALSE),0)+_xlfn.IFNA(VLOOKUP(X5,[1]Weapon!$A$1:$M$259,9,FALSE),0)+_xlfn.IFNA(VLOOKUP(Z5,[1]Weapon!$A$1:$M$259,9,FALSE),0)+_xlfn.IFNA(VLOOKUP(AB5,[1]Weapon!$A$1:$M$259,9,FALSE),0)</f>
        <v>6</v>
      </c>
      <c r="J5" s="20">
        <v>5</v>
      </c>
      <c r="K5" s="16">
        <f t="shared" si="2"/>
        <v>5</v>
      </c>
      <c r="L5" s="20">
        <v>0</v>
      </c>
      <c r="M5" s="16">
        <f t="shared" si="3"/>
        <v>0</v>
      </c>
      <c r="N5" s="21" t="s">
        <v>58</v>
      </c>
      <c r="O5" s="5"/>
      <c r="P5" s="20" t="s">
        <v>57</v>
      </c>
      <c r="R5" s="32" t="s">
        <v>74</v>
      </c>
      <c r="S5" s="9"/>
      <c r="T5" s="20"/>
      <c r="V5" s="20"/>
      <c r="X5" s="20"/>
      <c r="Z5" s="20"/>
      <c r="AB5" s="20"/>
    </row>
    <row r="6" spans="1:33" x14ac:dyDescent="0.25">
      <c r="A6" s="1" t="str">
        <f t="shared" si="0"/>
        <v>Zappo</v>
      </c>
      <c r="B6" s="1" t="s">
        <v>30</v>
      </c>
      <c r="D6" s="10" t="s">
        <v>77</v>
      </c>
      <c r="E6" s="1">
        <v>200</v>
      </c>
      <c r="F6" s="20">
        <v>4</v>
      </c>
      <c r="G6" s="16">
        <f t="shared" si="1"/>
        <v>4</v>
      </c>
      <c r="H6" s="20">
        <v>0</v>
      </c>
      <c r="I6" s="16">
        <f>H6+_xlfn.IFNA(VLOOKUP(N6,[1]Weapon!$A$1:$M$259,9,FALSE),0)+_xlfn.IFNA(VLOOKUP(P6,[1]Weapon!$A$1:$M$259,9,FALSE),0)+_xlfn.IFNA(VLOOKUP(R6,[1]Weapon!$A$1:$M$259,9,FALSE),0)+_xlfn.IFNA(VLOOKUP(T6,[1]Weapon!$A$1:$M$259,9,FALSE),0)+_xlfn.IFNA(VLOOKUP(V6,[1]Weapon!$A$1:$M$259,9,FALSE),0)+_xlfn.IFNA(VLOOKUP(X6,[1]Weapon!$A$1:$M$259,9,FALSE),0)+_xlfn.IFNA(VLOOKUP(Z6,[1]Weapon!$A$1:$M$259,9,FALSE),0)+_xlfn.IFNA(VLOOKUP(AB6,[1]Weapon!$A$1:$M$259,9,FALSE),0)</f>
        <v>21</v>
      </c>
      <c r="J6" s="20">
        <v>5</v>
      </c>
      <c r="K6" s="16">
        <f t="shared" si="2"/>
        <v>5</v>
      </c>
      <c r="L6" s="20">
        <v>6</v>
      </c>
      <c r="M6" s="16">
        <f t="shared" si="3"/>
        <v>6</v>
      </c>
      <c r="N6" s="20" t="s">
        <v>31</v>
      </c>
      <c r="P6" s="28" t="s">
        <v>59</v>
      </c>
      <c r="Q6" s="2"/>
      <c r="R6" s="33" t="s">
        <v>29</v>
      </c>
      <c r="S6" s="3"/>
      <c r="T6" s="33" t="s">
        <v>62</v>
      </c>
      <c r="U6" s="3"/>
      <c r="V6" s="34" t="s">
        <v>64</v>
      </c>
      <c r="W6" s="6"/>
      <c r="X6" s="27" t="s">
        <v>81</v>
      </c>
      <c r="Y6" s="12"/>
      <c r="Z6" s="20"/>
      <c r="AB6" s="20"/>
      <c r="AD6" s="17" t="s">
        <v>102</v>
      </c>
      <c r="AE6" s="17"/>
      <c r="AF6" s="17"/>
    </row>
    <row r="7" spans="1:33" x14ac:dyDescent="0.25">
      <c r="A7" s="1" t="str">
        <f t="shared" si="0"/>
        <v>Flammie</v>
      </c>
      <c r="B7" s="1" t="s">
        <v>34</v>
      </c>
      <c r="D7" s="11" t="s">
        <v>79</v>
      </c>
      <c r="E7" s="1">
        <v>999</v>
      </c>
      <c r="F7" s="20">
        <v>2</v>
      </c>
      <c r="G7" s="16">
        <f t="shared" si="1"/>
        <v>2</v>
      </c>
      <c r="H7" s="20">
        <v>99</v>
      </c>
      <c r="I7" s="16">
        <f>H7+_xlfn.IFNA(VLOOKUP(N7,[1]Weapon!$A$1:$M$259,9,FALSE),0)+_xlfn.IFNA(VLOOKUP(P7,[1]Weapon!$A$1:$M$259,9,FALSE),0)+_xlfn.IFNA(VLOOKUP(R7,[1]Weapon!$A$1:$M$259,9,FALSE),0)+_xlfn.IFNA(VLOOKUP(T7,[1]Weapon!$A$1:$M$259,9,FALSE),0)+_xlfn.IFNA(VLOOKUP(V7,[1]Weapon!$A$1:$M$259,9,FALSE),0)+_xlfn.IFNA(VLOOKUP(X7,[1]Weapon!$A$1:$M$259,9,FALSE),0)+_xlfn.IFNA(VLOOKUP(Z7,[1]Weapon!$A$1:$M$259,9,FALSE),0)+_xlfn.IFNA(VLOOKUP(AB7,[1]Weapon!$A$1:$M$259,9,FALSE),0)</f>
        <v>99</v>
      </c>
      <c r="J7" s="20">
        <v>50</v>
      </c>
      <c r="K7" s="16">
        <f t="shared" si="2"/>
        <v>50</v>
      </c>
      <c r="L7" s="20">
        <v>10</v>
      </c>
      <c r="M7" s="16">
        <f t="shared" si="3"/>
        <v>10</v>
      </c>
      <c r="N7" s="20" t="s">
        <v>3</v>
      </c>
      <c r="P7" s="20" t="s">
        <v>35</v>
      </c>
      <c r="R7" s="33" t="s">
        <v>60</v>
      </c>
      <c r="S7" s="3"/>
      <c r="T7" s="20"/>
      <c r="V7" s="20"/>
      <c r="X7" s="20"/>
      <c r="Z7" s="20"/>
      <c r="AB7" s="20"/>
      <c r="AD7" s="17" t="s">
        <v>104</v>
      </c>
      <c r="AE7" s="17"/>
    </row>
    <row r="8" spans="1:33" x14ac:dyDescent="0.25">
      <c r="A8" s="1" t="str">
        <f t="shared" si="0"/>
        <v>Slashy</v>
      </c>
      <c r="B8" s="7" t="s">
        <v>68</v>
      </c>
      <c r="D8" s="10" t="s">
        <v>78</v>
      </c>
      <c r="E8" s="1">
        <v>400</v>
      </c>
      <c r="F8" s="20">
        <v>30</v>
      </c>
      <c r="G8" s="16">
        <f t="shared" si="1"/>
        <v>30</v>
      </c>
      <c r="H8" s="20">
        <v>50</v>
      </c>
      <c r="I8" s="16">
        <f>H8+_xlfn.IFNA(VLOOKUP(N8,[1]Weapon!$A$1:$M$259,9,FALSE),0)+_xlfn.IFNA(VLOOKUP(P8,[1]Weapon!$A$1:$M$259,9,FALSE),0)+_xlfn.IFNA(VLOOKUP(R8,[1]Weapon!$A$1:$M$259,9,FALSE),0)+_xlfn.IFNA(VLOOKUP(T8,[1]Weapon!$A$1:$M$259,9,FALSE),0)+_xlfn.IFNA(VLOOKUP(V8,[1]Weapon!$A$1:$M$259,9,FALSE),0)+_xlfn.IFNA(VLOOKUP(X8,[1]Weapon!$A$1:$M$259,9,FALSE),0)+_xlfn.IFNA(VLOOKUP(Z8,[1]Weapon!$A$1:$M$259,9,FALSE),0)+_xlfn.IFNA(VLOOKUP(AB8,[1]Weapon!$A$1:$M$259,9,FALSE),0)</f>
        <v>50</v>
      </c>
      <c r="J8" s="20">
        <v>25</v>
      </c>
      <c r="K8" s="16">
        <f t="shared" si="2"/>
        <v>25</v>
      </c>
      <c r="L8" s="20">
        <v>30</v>
      </c>
      <c r="M8" s="16">
        <f t="shared" si="3"/>
        <v>30</v>
      </c>
      <c r="N8" s="22" t="s">
        <v>69</v>
      </c>
      <c r="O8" s="7"/>
      <c r="P8" s="29" t="s">
        <v>71</v>
      </c>
      <c r="Q8" s="8"/>
      <c r="R8" s="30" t="s">
        <v>121</v>
      </c>
      <c r="S8" s="19"/>
      <c r="T8" s="30" t="s">
        <v>122</v>
      </c>
      <c r="U8" s="19"/>
      <c r="V8" s="20"/>
      <c r="X8" s="20"/>
      <c r="Z8" s="20"/>
      <c r="AB8" s="20"/>
    </row>
    <row r="9" spans="1:33" x14ac:dyDescent="0.25">
      <c r="A9" s="1" t="str">
        <f t="shared" si="0"/>
        <v>Revenge</v>
      </c>
      <c r="B9" s="13" t="s">
        <v>83</v>
      </c>
      <c r="D9" s="13" t="s">
        <v>75</v>
      </c>
      <c r="E9" s="1">
        <v>100</v>
      </c>
      <c r="F9" s="20">
        <v>15</v>
      </c>
      <c r="G9" s="16">
        <f t="shared" si="1"/>
        <v>15</v>
      </c>
      <c r="H9" s="20">
        <v>9</v>
      </c>
      <c r="I9" s="16">
        <f>H9+_xlfn.IFNA(VLOOKUP(N9,[1]Weapon!$A$1:$M$259,9,FALSE),0)+_xlfn.IFNA(VLOOKUP(P9,[1]Weapon!$A$1:$M$259,9,FALSE),0)+_xlfn.IFNA(VLOOKUP(R9,[1]Weapon!$A$1:$M$259,9,FALSE),0)+_xlfn.IFNA(VLOOKUP(T9,[1]Weapon!$A$1:$M$259,9,FALSE),0)+_xlfn.IFNA(VLOOKUP(V9,[1]Weapon!$A$1:$M$259,9,FALSE),0)+_xlfn.IFNA(VLOOKUP(X9,[1]Weapon!$A$1:$M$259,9,FALSE),0)+_xlfn.IFNA(VLOOKUP(Z9,[1]Weapon!$A$1:$M$259,9,FALSE),0)+_xlfn.IFNA(VLOOKUP(AB9,[1]Weapon!$A$1:$M$259,9,FALSE),0)</f>
        <v>9</v>
      </c>
      <c r="J9" s="20">
        <v>8</v>
      </c>
      <c r="K9" s="16">
        <f t="shared" si="2"/>
        <v>8</v>
      </c>
      <c r="L9" s="20">
        <v>3</v>
      </c>
      <c r="M9" s="16">
        <f t="shared" si="3"/>
        <v>3</v>
      </c>
      <c r="N9" s="23" t="s">
        <v>82</v>
      </c>
      <c r="O9" s="13"/>
      <c r="P9" s="30" t="s">
        <v>126</v>
      </c>
      <c r="Q9" s="19"/>
      <c r="R9" s="20"/>
      <c r="T9" s="20"/>
      <c r="V9" s="20"/>
      <c r="X9" s="20"/>
      <c r="Z9" s="20"/>
      <c r="AB9" s="20"/>
    </row>
    <row r="10" spans="1:33" x14ac:dyDescent="0.25">
      <c r="A10" s="1" t="str">
        <f t="shared" si="0"/>
        <v>Turtle1</v>
      </c>
      <c r="B10" s="14" t="s">
        <v>84</v>
      </c>
      <c r="D10" s="14" t="s">
        <v>77</v>
      </c>
      <c r="E10" s="1">
        <v>100</v>
      </c>
      <c r="F10" s="20">
        <v>2</v>
      </c>
      <c r="G10" s="16">
        <f t="shared" si="1"/>
        <v>2</v>
      </c>
      <c r="H10" s="20">
        <v>9</v>
      </c>
      <c r="I10" s="16">
        <f>H10+_xlfn.IFNA(VLOOKUP(N10,[1]Weapon!$A$1:$M$259,9,FALSE),0)+_xlfn.IFNA(VLOOKUP(P10,[1]Weapon!$A$1:$M$259,9,FALSE),0)+_xlfn.IFNA(VLOOKUP(R10,[1]Weapon!$A$1:$M$259,9,FALSE),0)+_xlfn.IFNA(VLOOKUP(T10,[1]Weapon!$A$1:$M$259,9,FALSE),0)+_xlfn.IFNA(VLOOKUP(V10,[1]Weapon!$A$1:$M$259,9,FALSE),0)+_xlfn.IFNA(VLOOKUP(X10,[1]Weapon!$A$1:$M$259,9,FALSE),0)+_xlfn.IFNA(VLOOKUP(Z10,[1]Weapon!$A$1:$M$259,9,FALSE),0)+_xlfn.IFNA(VLOOKUP(AB10,[1]Weapon!$A$1:$M$259,9,FALSE),0)</f>
        <v>9</v>
      </c>
      <c r="J10" s="20">
        <v>10</v>
      </c>
      <c r="K10" s="16">
        <f t="shared" si="2"/>
        <v>10</v>
      </c>
      <c r="L10" s="20">
        <v>10</v>
      </c>
      <c r="M10" s="16">
        <f t="shared" si="3"/>
        <v>10</v>
      </c>
      <c r="N10" s="24" t="s">
        <v>86</v>
      </c>
      <c r="O10" s="14"/>
      <c r="P10" s="20"/>
      <c r="R10" s="20"/>
      <c r="T10" s="20"/>
      <c r="V10" s="20"/>
      <c r="X10" s="20"/>
      <c r="Z10" s="20"/>
      <c r="AB10" s="20"/>
    </row>
    <row r="11" spans="1:33" x14ac:dyDescent="0.25">
      <c r="A11" s="1" t="str">
        <f t="shared" si="0"/>
        <v>Turtle2</v>
      </c>
      <c r="B11" s="14" t="s">
        <v>85</v>
      </c>
      <c r="D11" s="14" t="s">
        <v>76</v>
      </c>
      <c r="E11" s="1">
        <v>100</v>
      </c>
      <c r="F11" s="20">
        <v>2</v>
      </c>
      <c r="G11" s="16">
        <f t="shared" si="1"/>
        <v>2</v>
      </c>
      <c r="H11" s="20">
        <v>9</v>
      </c>
      <c r="I11" s="16">
        <f>H11+_xlfn.IFNA(VLOOKUP(N11,[1]Weapon!$A$1:$M$259,9,FALSE),0)+_xlfn.IFNA(VLOOKUP(P11,[1]Weapon!$A$1:$M$259,9,FALSE),0)+_xlfn.IFNA(VLOOKUP(R11,[1]Weapon!$A$1:$M$259,9,FALSE),0)+_xlfn.IFNA(VLOOKUP(T11,[1]Weapon!$A$1:$M$259,9,FALSE),0)+_xlfn.IFNA(VLOOKUP(V11,[1]Weapon!$A$1:$M$259,9,FALSE),0)+_xlfn.IFNA(VLOOKUP(X11,[1]Weapon!$A$1:$M$259,9,FALSE),0)+_xlfn.IFNA(VLOOKUP(Z11,[1]Weapon!$A$1:$M$259,9,FALSE),0)+_xlfn.IFNA(VLOOKUP(AB11,[1]Weapon!$A$1:$M$259,9,FALSE),0)</f>
        <v>9</v>
      </c>
      <c r="J11" s="20">
        <v>10</v>
      </c>
      <c r="K11" s="16">
        <f t="shared" si="2"/>
        <v>10</v>
      </c>
      <c r="L11" s="20">
        <v>10</v>
      </c>
      <c r="M11" s="16">
        <f t="shared" si="3"/>
        <v>10</v>
      </c>
      <c r="N11" s="24" t="s">
        <v>87</v>
      </c>
      <c r="O11" s="14"/>
      <c r="P11" s="20"/>
      <c r="R11" s="20"/>
      <c r="T11" s="20"/>
      <c r="V11" s="20"/>
      <c r="X11" s="20"/>
      <c r="Z11" s="20"/>
      <c r="AB11" s="20"/>
    </row>
    <row r="12" spans="1:33" x14ac:dyDescent="0.25">
      <c r="A12" s="1" t="str">
        <f t="shared" si="0"/>
        <v>Leonardo</v>
      </c>
      <c r="B12" s="17" t="s">
        <v>93</v>
      </c>
      <c r="D12" s="17" t="s">
        <v>77</v>
      </c>
      <c r="E12" s="1">
        <v>250</v>
      </c>
      <c r="F12" s="20">
        <v>30</v>
      </c>
      <c r="G12" s="16">
        <f t="shared" si="1"/>
        <v>30</v>
      </c>
      <c r="H12" s="20">
        <v>15</v>
      </c>
      <c r="I12" s="16">
        <f>H12+_xlfn.IFNA(VLOOKUP(N12,[1]Weapon!$A$1:$M$259,9,FALSE),0)+_xlfn.IFNA(VLOOKUP(P12,[1]Weapon!$A$1:$M$259,9,FALSE),0)+_xlfn.IFNA(VLOOKUP(R12,[1]Weapon!$A$1:$M$259,9,FALSE),0)+_xlfn.IFNA(VLOOKUP(T12,[1]Weapon!$A$1:$M$259,9,FALSE),0)+_xlfn.IFNA(VLOOKUP(V12,[1]Weapon!$A$1:$M$259,9,FALSE),0)+_xlfn.IFNA(VLOOKUP(X12,[1]Weapon!$A$1:$M$259,9,FALSE),0)+_xlfn.IFNA(VLOOKUP(Z12,[1]Weapon!$A$1:$M$259,9,FALSE),0)+_xlfn.IFNA(VLOOKUP(AB12,[1]Weapon!$A$1:$M$259,9,FALSE),0)</f>
        <v>15</v>
      </c>
      <c r="J12" s="20">
        <v>50</v>
      </c>
      <c r="K12" s="16">
        <f t="shared" si="2"/>
        <v>50</v>
      </c>
      <c r="L12" s="20">
        <v>11</v>
      </c>
      <c r="M12" s="16">
        <f t="shared" si="3"/>
        <v>11</v>
      </c>
      <c r="N12" s="25" t="s">
        <v>96</v>
      </c>
      <c r="O12" s="17"/>
      <c r="P12" s="25" t="s">
        <v>94</v>
      </c>
      <c r="Q12" s="17"/>
      <c r="R12" s="25" t="s">
        <v>95</v>
      </c>
      <c r="S12" s="17"/>
      <c r="T12" s="30" t="s">
        <v>124</v>
      </c>
      <c r="U12" s="19"/>
      <c r="V12" s="20"/>
      <c r="X12" s="20"/>
      <c r="Z12" s="20"/>
      <c r="AB12" s="20"/>
    </row>
    <row r="13" spans="1:33" x14ac:dyDescent="0.25">
      <c r="A13" s="1" t="str">
        <f t="shared" si="0"/>
        <v>Isis</v>
      </c>
      <c r="B13" s="18" t="s">
        <v>105</v>
      </c>
      <c r="D13" s="18" t="s">
        <v>78</v>
      </c>
      <c r="E13" s="1">
        <v>999</v>
      </c>
      <c r="F13" s="20">
        <v>99</v>
      </c>
      <c r="G13" s="16">
        <f t="shared" si="1"/>
        <v>99</v>
      </c>
      <c r="H13" s="20">
        <v>99</v>
      </c>
      <c r="I13" s="16">
        <f>H13+_xlfn.IFNA(VLOOKUP(N13,[1]Weapon!$A$1:$M$259,9,FALSE),0)+_xlfn.IFNA(VLOOKUP(P13,[1]Weapon!$A$1:$M$259,9,FALSE),0)+_xlfn.IFNA(VLOOKUP(R13,[1]Weapon!$A$1:$M$259,9,FALSE),0)+_xlfn.IFNA(VLOOKUP(T13,[1]Weapon!$A$1:$M$259,9,FALSE),0)+_xlfn.IFNA(VLOOKUP(V13,[1]Weapon!$A$1:$M$259,9,FALSE),0)+_xlfn.IFNA(VLOOKUP(X13,[1]Weapon!$A$1:$M$259,9,FALSE),0)+_xlfn.IFNA(VLOOKUP(Z13,[1]Weapon!$A$1:$M$259,9,FALSE),0)+_xlfn.IFNA(VLOOKUP(AB13,[1]Weapon!$A$1:$M$259,9,FALSE),0)</f>
        <v>99</v>
      </c>
      <c r="J13" s="20">
        <v>99</v>
      </c>
      <c r="K13" s="16">
        <f t="shared" si="2"/>
        <v>99</v>
      </c>
      <c r="L13" s="20">
        <v>99</v>
      </c>
      <c r="M13" s="16">
        <f t="shared" si="3"/>
        <v>99</v>
      </c>
      <c r="N13" s="26" t="s">
        <v>106</v>
      </c>
      <c r="O13" s="18"/>
      <c r="P13" s="26" t="s">
        <v>107</v>
      </c>
      <c r="Q13" s="18"/>
      <c r="R13" s="30" t="s">
        <v>111</v>
      </c>
      <c r="S13" s="19"/>
      <c r="T13" s="30" t="s">
        <v>120</v>
      </c>
      <c r="U13" s="19"/>
      <c r="V13" s="20"/>
      <c r="X13" s="20"/>
      <c r="Z13" s="20"/>
      <c r="AB13" s="20"/>
    </row>
    <row r="14" spans="1:33" x14ac:dyDescent="0.25">
      <c r="A14" s="1" t="str">
        <f t="shared" si="0"/>
        <v>EyeUponU</v>
      </c>
      <c r="B14" s="19" t="s">
        <v>112</v>
      </c>
      <c r="D14" s="19" t="s">
        <v>110</v>
      </c>
      <c r="E14" s="1">
        <v>858</v>
      </c>
      <c r="F14" s="20">
        <v>83</v>
      </c>
      <c r="G14" s="16">
        <f t="shared" si="1"/>
        <v>83</v>
      </c>
      <c r="H14" s="20">
        <v>78</v>
      </c>
      <c r="I14" s="16">
        <f>H14+_xlfn.IFNA(VLOOKUP(N14,[1]Weapon!$A$1:$M$259,9,FALSE),0)+_xlfn.IFNA(VLOOKUP(P14,[1]Weapon!$A$1:$M$259,9,FALSE),0)+_xlfn.IFNA(VLOOKUP(R14,[1]Weapon!$A$1:$M$259,9,FALSE),0)+_xlfn.IFNA(VLOOKUP(T14,[1]Weapon!$A$1:$M$259,9,FALSE),0)+_xlfn.IFNA(VLOOKUP(V14,[1]Weapon!$A$1:$M$259,9,FALSE),0)+_xlfn.IFNA(VLOOKUP(X14,[1]Weapon!$A$1:$M$259,9,FALSE),0)+_xlfn.IFNA(VLOOKUP(Z14,[1]Weapon!$A$1:$M$259,9,FALSE),0)+_xlfn.IFNA(VLOOKUP(AB14,[1]Weapon!$A$1:$M$259,9,FALSE),0)</f>
        <v>78</v>
      </c>
      <c r="J14" s="20">
        <v>97</v>
      </c>
      <c r="K14" s="16">
        <f t="shared" si="2"/>
        <v>97</v>
      </c>
      <c r="L14" s="20">
        <v>86</v>
      </c>
      <c r="M14" s="16">
        <f t="shared" si="3"/>
        <v>86</v>
      </c>
      <c r="N14" s="20" t="s">
        <v>113</v>
      </c>
      <c r="P14" s="20" t="s">
        <v>114</v>
      </c>
      <c r="R14" s="20" t="s">
        <v>115</v>
      </c>
      <c r="T14" s="20" t="s">
        <v>116</v>
      </c>
      <c r="V14" s="20" t="s">
        <v>117</v>
      </c>
      <c r="X14" s="20" t="s">
        <v>94</v>
      </c>
      <c r="Z14" s="20" t="s">
        <v>118</v>
      </c>
      <c r="AB14" s="20" t="s">
        <v>119</v>
      </c>
    </row>
    <row r="15" spans="1:33" x14ac:dyDescent="0.25">
      <c r="A15" s="1" t="str">
        <f t="shared" si="0"/>
        <v>HypnoToad</v>
      </c>
      <c r="B15" s="42" t="s">
        <v>139</v>
      </c>
      <c r="D15" s="42" t="s">
        <v>108</v>
      </c>
      <c r="E15" s="1">
        <v>885</v>
      </c>
      <c r="F15" s="20">
        <v>86</v>
      </c>
      <c r="G15" s="16">
        <f t="shared" si="1"/>
        <v>86</v>
      </c>
      <c r="H15" s="20">
        <v>83</v>
      </c>
      <c r="I15" s="16">
        <f>H15+_xlfn.IFNA(VLOOKUP(N15,[1]Weapon!$A$1:$M$259,9,FALSE),0)+_xlfn.IFNA(VLOOKUP(P15,[1]Weapon!$A$1:$M$259,9,FALSE),0)+_xlfn.IFNA(VLOOKUP(R15,[1]Weapon!$A$1:$M$259,9,FALSE),0)+_xlfn.IFNA(VLOOKUP(T15,[1]Weapon!$A$1:$M$259,9,FALSE),0)+_xlfn.IFNA(VLOOKUP(V15,[1]Weapon!$A$1:$M$259,9,FALSE),0)+_xlfn.IFNA(VLOOKUP(X15,[1]Weapon!$A$1:$M$259,9,FALSE),0)+_xlfn.IFNA(VLOOKUP(Z15,[1]Weapon!$A$1:$M$259,9,FALSE),0)+_xlfn.IFNA(VLOOKUP(AB15,[1]Weapon!$A$1:$M$259,9,FALSE),0)</f>
        <v>83</v>
      </c>
      <c r="J15" s="20">
        <v>91</v>
      </c>
      <c r="K15" s="16">
        <f t="shared" si="2"/>
        <v>91</v>
      </c>
      <c r="L15" s="20">
        <v>80</v>
      </c>
      <c r="M15" s="16">
        <f t="shared" si="3"/>
        <v>80</v>
      </c>
      <c r="N15" s="20" t="s">
        <v>140</v>
      </c>
      <c r="P15" s="20" t="s">
        <v>141</v>
      </c>
      <c r="R15" s="20" t="s">
        <v>142</v>
      </c>
      <c r="T15" s="20" t="s">
        <v>143</v>
      </c>
      <c r="V15" s="20" t="s">
        <v>144</v>
      </c>
      <c r="X15" s="20" t="s">
        <v>145</v>
      </c>
      <c r="Z15" s="20" t="s">
        <v>94</v>
      </c>
      <c r="AB15" s="20" t="s">
        <v>146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"/>
  <sheetViews>
    <sheetView workbookViewId="0">
      <selection activeCell="K5" sqref="K5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0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0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T4"/>
  <sheetViews>
    <sheetView workbookViewId="0">
      <selection activeCell="J8" sqref="J8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  <c r="T2" t="s">
        <v>148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0" x14ac:dyDescent="0.2">
      <c r="A3" t="s">
        <v>28</v>
      </c>
      <c r="B3" t="s">
        <v>19</v>
      </c>
      <c r="C3">
        <v>1</v>
      </c>
    </row>
    <row r="4" spans="1:20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0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81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0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5A13-43F3-4D09-BA0A-70545C4F6BB2}">
  <dimension ref="A1:T5"/>
  <sheetViews>
    <sheetView tabSelected="1" workbookViewId="0">
      <selection activeCell="F18" sqref="F18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139</v>
      </c>
      <c r="B2" t="s">
        <v>18</v>
      </c>
      <c r="C2">
        <v>1</v>
      </c>
      <c r="D2">
        <v>1</v>
      </c>
      <c r="K2" t="s">
        <v>144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27</v>
      </c>
      <c r="B4" t="s">
        <v>19</v>
      </c>
      <c r="C4">
        <v>4</v>
      </c>
    </row>
    <row r="5" spans="1:20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0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72</v>
      </c>
    </row>
    <row r="3" spans="1:20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122</v>
      </c>
      <c r="L2" t="s">
        <v>123</v>
      </c>
    </row>
    <row r="3" spans="1:20" x14ac:dyDescent="0.2">
      <c r="A3" t="s">
        <v>123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1</v>
      </c>
    </row>
    <row r="5" spans="1:20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3"/>
  <sheetViews>
    <sheetView workbookViewId="0">
      <selection activeCell="L2" sqref="L2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124</v>
      </c>
    </row>
    <row r="3" spans="1:20" x14ac:dyDescent="0.2">
      <c r="A3" t="s">
        <v>125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80</v>
      </c>
    </row>
    <row r="3" spans="1:20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83</v>
      </c>
      <c r="B2" t="s">
        <v>18</v>
      </c>
      <c r="C2">
        <v>1</v>
      </c>
      <c r="D2">
        <v>1</v>
      </c>
      <c r="K2" t="s">
        <v>82</v>
      </c>
    </row>
    <row r="3" spans="1:20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4"/>
  <sheetViews>
    <sheetView workbookViewId="0">
      <selection activeCell="N8" sqref="N8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84</v>
      </c>
      <c r="B2" t="s">
        <v>18</v>
      </c>
      <c r="C2">
        <v>1</v>
      </c>
      <c r="D2">
        <v>1</v>
      </c>
      <c r="K2" t="s">
        <v>86</v>
      </c>
    </row>
    <row r="3" spans="1:20" x14ac:dyDescent="0.2">
      <c r="A3" t="s">
        <v>4</v>
      </c>
      <c r="B3" t="s">
        <v>19</v>
      </c>
      <c r="C3">
        <v>6</v>
      </c>
    </row>
    <row r="4" spans="1:20" x14ac:dyDescent="0.2">
      <c r="A4" t="s">
        <v>85</v>
      </c>
      <c r="B4" t="s">
        <v>18</v>
      </c>
      <c r="C4">
        <v>1</v>
      </c>
      <c r="D4">
        <v>2</v>
      </c>
      <c r="K4" t="s">
        <v>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83</v>
      </c>
      <c r="B2" t="s">
        <v>18</v>
      </c>
      <c r="C2">
        <v>1</v>
      </c>
      <c r="D2">
        <v>1</v>
      </c>
      <c r="K2" t="s">
        <v>126</v>
      </c>
      <c r="L2" t="s">
        <v>4</v>
      </c>
    </row>
    <row r="3" spans="1:20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4</v>
      </c>
    </row>
    <row r="3" spans="1:20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4"/>
  <sheetViews>
    <sheetView workbookViewId="0">
      <selection activeCell="L2" sqref="L2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2</v>
      </c>
      <c r="K2" t="s">
        <v>127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127</v>
      </c>
    </row>
    <row r="4" spans="1:20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T7"/>
  <sheetViews>
    <sheetView workbookViewId="0">
      <selection activeCell="K7" sqref="K7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4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4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4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4</v>
      </c>
    </row>
    <row r="6" spans="1:20" x14ac:dyDescent="0.2">
      <c r="A6" t="s">
        <v>105</v>
      </c>
      <c r="B6" t="s">
        <v>128</v>
      </c>
      <c r="C6">
        <v>1</v>
      </c>
      <c r="D6">
        <v>5</v>
      </c>
      <c r="K6" t="s">
        <v>129</v>
      </c>
    </row>
    <row r="7" spans="1:20" x14ac:dyDescent="0.2">
      <c r="A7" t="s">
        <v>4</v>
      </c>
      <c r="B7" t="s">
        <v>19</v>
      </c>
      <c r="C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"/>
  <sheetViews>
    <sheetView workbookViewId="0">
      <selection activeCell="C4" sqref="C4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105</v>
      </c>
      <c r="B2" t="s">
        <v>18</v>
      </c>
      <c r="C2">
        <v>1</v>
      </c>
      <c r="D2">
        <v>1</v>
      </c>
      <c r="K2" t="s">
        <v>106</v>
      </c>
      <c r="L2" t="s">
        <v>108</v>
      </c>
    </row>
    <row r="3" spans="1:20" x14ac:dyDescent="0.2">
      <c r="A3" t="s">
        <v>108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"/>
  <sheetViews>
    <sheetView workbookViewId="0">
      <selection activeCell="K2" sqref="K2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112</v>
      </c>
      <c r="B2" t="s">
        <v>18</v>
      </c>
      <c r="C2">
        <v>1</v>
      </c>
      <c r="D2">
        <v>1</v>
      </c>
      <c r="K2" t="s">
        <v>118</v>
      </c>
    </row>
    <row r="3" spans="1:20" x14ac:dyDescent="0.2">
      <c r="A3" t="s">
        <v>67</v>
      </c>
      <c r="B3" t="s">
        <v>19</v>
      </c>
      <c r="C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109</v>
      </c>
      <c r="L2" t="s">
        <v>28</v>
      </c>
    </row>
    <row r="3" spans="1:20" x14ac:dyDescent="0.2">
      <c r="A3" t="s">
        <v>28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97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  <c r="L2" t="s">
        <v>1</v>
      </c>
    </row>
    <row r="3" spans="1:20" x14ac:dyDescent="0.2">
      <c r="A3" t="s">
        <v>147</v>
      </c>
      <c r="B3" t="s">
        <v>19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Players</vt:lpstr>
      <vt:lpstr>Single STR</vt:lpstr>
      <vt:lpstr>Ineffective</vt:lpstr>
      <vt:lpstr>Masmune</vt:lpstr>
      <vt:lpstr>Explode</vt:lpstr>
      <vt:lpstr>Single AGL</vt:lpstr>
      <vt:lpstr>Whip</vt:lpstr>
      <vt:lpstr>Bow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Confuse Enemies</vt:lpstr>
      <vt:lpstr>Weak - Elem Melee</vt:lpstr>
      <vt:lpstr>Weak - Race Melee</vt:lpstr>
      <vt:lpstr>Drain Reversal</vt:lpstr>
      <vt:lpstr>Drain Success</vt:lpstr>
      <vt:lpstr>Multi-hit</vt:lpstr>
      <vt:lpstr>Buff and Debuff</vt:lpstr>
      <vt:lpstr>Reflect</vt:lpstr>
      <vt:lpstr>STR Counter</vt:lpstr>
      <vt:lpstr>Other Counters</vt:lpstr>
      <vt:lpstr>ChainSaw</vt:lpstr>
      <vt:lpstr>Enemy Surprise</vt:lpstr>
      <vt:lpstr>Player Surprise</vt:lpstr>
      <vt:lpstr>Both Surprise</vt:lpstr>
      <vt:lpstr>Run</vt:lpstr>
      <vt:lpstr>Heart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2019-03-27T02:56:14Z</dcterms:modified>
</cp:coreProperties>
</file>