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19340F6B-8191-4C9F-A81D-3AF22362A5D8}" xr6:coauthVersionLast="41" xr6:coauthVersionMax="45" xr10:uidLastSave="{00000000-0000-0000-0000-000000000000}"/>
  <bookViews>
    <workbookView xWindow="25080" yWindow="-120" windowWidth="25440" windowHeight="15390" tabRatio="542" firstSheet="1" activeTab="9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Monster!$A$1:$X$278</definedName>
    <definedName name="_xlnm._FilterDatabase" localSheetId="11" hidden="1">Weapon!$A$1:$AJ$280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1" i="2" l="1"/>
  <c r="A280" i="4"/>
  <c r="A280" i="2"/>
  <c r="E279" i="2" l="1"/>
  <c r="A279" i="2"/>
  <c r="A279" i="4" l="1"/>
  <c r="A278" i="4"/>
  <c r="O83" i="4"/>
  <c r="O285" i="4" l="1"/>
  <c r="O284" i="4"/>
  <c r="O283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<sst xmlns="http://schemas.openxmlformats.org/spreadsheetml/2006/main" count="26952" uniqueCount="2791">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</sst>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1"/>
  <sheetViews>
    <sheetView workbookViewId="0">
      <pane ySplit="1" topLeftCell="A8" activePane="bottomLeft" state="frozen"/>
      <selection pane="bottomLeft" activeCell="S151" sqref="S151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230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2771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147</v>
      </c>
      <c r="R103" s="6" t="s">
        <v>325</v>
      </c>
      <c r="S103" s="6" t="s">
        <v>2771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2771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37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9" t="s">
        <v>37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316</v>
      </c>
      <c r="Q140" s="6" t="s">
        <v>346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2673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37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2366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2435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2366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2717</v>
      </c>
      <c r="V212" s="9" t="s">
        <v>611</v>
      </c>
      <c r="W212" s="10"/>
      <c r="X212" s="66" t="s">
        <v>2366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2366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2366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2366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2366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2737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2361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2361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2361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2361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2361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2361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2361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2361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2366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2366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2366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2433</v>
      </c>
      <c r="Q238" s="6" t="s">
        <v>2442</v>
      </c>
      <c r="R238" s="6"/>
      <c r="S238" s="6"/>
      <c r="T238" s="6"/>
      <c r="U238" s="6"/>
      <c r="V238" s="6"/>
      <c r="W238" s="7"/>
      <c r="X238" s="66" t="s">
        <v>2366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2366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2435</v>
      </c>
      <c r="Q240" s="6" t="s">
        <v>2443</v>
      </c>
      <c r="R240" s="6"/>
      <c r="S240" s="6"/>
      <c r="T240" s="6"/>
      <c r="U240" s="6"/>
      <c r="V240" s="6"/>
      <c r="W240" s="7"/>
      <c r="X240" s="66" t="s">
        <v>2366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2366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2367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2737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2362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2364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2376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2366</v>
      </c>
    </row>
    <row r="250" spans="1:24">
      <c r="A250" t="str">
        <f t="shared" si="7"/>
        <v>Human F</v>
      </c>
      <c r="B250" s="5" t="s">
        <v>2377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2368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2671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2361</v>
      </c>
    </row>
    <row r="255" spans="1:24">
      <c r="A255" t="str">
        <f t="shared" si="7"/>
        <v>Hatchling</v>
      </c>
      <c r="B255" s="5" t="s">
        <v>2378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2363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2367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2674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2672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2366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2367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2367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2364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2367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2368</v>
      </c>
    </row>
    <row r="266" spans="1:24">
      <c r="A266" t="str">
        <f t="shared" si="7"/>
        <v>SuperJerk</v>
      </c>
      <c r="B266" s="5" t="s">
        <v>2369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2368</v>
      </c>
    </row>
    <row r="267" spans="1:24">
      <c r="A267" t="str">
        <f t="shared" si="7"/>
        <v>Human</v>
      </c>
      <c r="B267" s="5" t="s">
        <v>2366</v>
      </c>
      <c r="X267" s="66" t="s">
        <v>2366</v>
      </c>
    </row>
    <row r="268" spans="1:24">
      <c r="A268" t="str">
        <f t="shared" si="7"/>
        <v>Mutant</v>
      </c>
      <c r="B268" s="5" t="s">
        <v>2368</v>
      </c>
      <c r="X268" s="66" t="s">
        <v>2368</v>
      </c>
    </row>
    <row r="269" spans="1:24">
      <c r="A269" t="str">
        <f t="shared" ref="A269:A281" si="8">B269</f>
        <v>DustDevil</v>
      </c>
      <c r="B269" s="11" t="s">
        <v>2691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2693</v>
      </c>
      <c r="R269" s="6" t="s">
        <v>2692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2701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2708</v>
      </c>
      <c r="S270" t="s">
        <v>21</v>
      </c>
      <c r="T270" t="s">
        <v>2716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2702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2699</v>
      </c>
      <c r="Q271" t="s">
        <v>101</v>
      </c>
      <c r="R271" t="s">
        <v>2160</v>
      </c>
      <c r="S271" t="s">
        <v>2769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2363</v>
      </c>
    </row>
    <row r="272" spans="1:24">
      <c r="A272" t="str">
        <f t="shared" si="8"/>
        <v>WhiteTiger</v>
      </c>
      <c r="B272" s="5" t="s">
        <v>2703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2709</v>
      </c>
      <c r="S272" t="s">
        <v>169</v>
      </c>
      <c r="T272" t="s">
        <v>110</v>
      </c>
      <c r="U272" t="s">
        <v>2697</v>
      </c>
      <c r="V272" t="s">
        <v>33</v>
      </c>
      <c r="X272" s="66" t="s">
        <v>2365</v>
      </c>
    </row>
    <row r="273" spans="1:24">
      <c r="A273" t="str">
        <f t="shared" si="8"/>
        <v>VermilionBird</v>
      </c>
      <c r="B273" s="5" t="s">
        <v>2707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2364</v>
      </c>
    </row>
    <row r="274" spans="1:24">
      <c r="A274" t="str">
        <f t="shared" si="8"/>
        <v>Firefield</v>
      </c>
      <c r="B274" s="5" t="s">
        <v>2700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2367</v>
      </c>
    </row>
    <row r="275" spans="1:24">
      <c r="A275" t="str">
        <f t="shared" si="8"/>
        <v>KingSword</v>
      </c>
      <c r="B275" s="5" t="s">
        <v>2710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2711</v>
      </c>
      <c r="X275" s="66" t="s">
        <v>1321</v>
      </c>
    </row>
    <row r="276" spans="1:24">
      <c r="A276" t="str">
        <f t="shared" si="8"/>
        <v>KingArmor</v>
      </c>
      <c r="B276" s="5" t="s">
        <v>2713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2715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2714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2712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2718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2719</v>
      </c>
      <c r="Q278" t="s">
        <v>2720</v>
      </c>
      <c r="R278" t="s">
        <v>2721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2784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2364</v>
      </c>
    </row>
    <row r="280" spans="1:24">
      <c r="A280" t="str">
        <f t="shared" si="8"/>
        <v>Fanatic</v>
      </c>
      <c r="B280" s="11" t="s">
        <v>2787</v>
      </c>
      <c r="C280" s="5" t="s">
        <v>9</v>
      </c>
      <c r="D280" s="5" t="s">
        <v>11</v>
      </c>
      <c r="E280" s="5">
        <v>2</v>
      </c>
      <c r="F280" s="6" t="s">
        <v>195</v>
      </c>
      <c r="G280" s="6" t="s">
        <v>623</v>
      </c>
      <c r="H280" s="5" t="s">
        <v>1358</v>
      </c>
      <c r="I280" s="5" t="s">
        <v>9</v>
      </c>
      <c r="J280" s="5">
        <v>81</v>
      </c>
      <c r="K280" s="5">
        <v>5</v>
      </c>
      <c r="L280" s="5">
        <v>10</v>
      </c>
      <c r="M280" s="5">
        <v>11</v>
      </c>
      <c r="N280" s="5">
        <v>6</v>
      </c>
      <c r="O280" s="6" t="s">
        <v>624</v>
      </c>
      <c r="P280" s="6" t="s">
        <v>1441</v>
      </c>
      <c r="Q280" s="6" t="s">
        <v>626</v>
      </c>
      <c r="R280" s="6"/>
      <c r="S280" s="6"/>
      <c r="T280" s="6"/>
      <c r="U280" s="6"/>
      <c r="V280" s="6"/>
      <c r="W280" s="7"/>
      <c r="X280" s="66" t="s">
        <v>2366</v>
      </c>
    </row>
    <row r="281" spans="1:24">
      <c r="A281" t="str">
        <f t="shared" si="8"/>
        <v>ToughGuy</v>
      </c>
      <c r="B281" s="5" t="s">
        <v>2788</v>
      </c>
      <c r="C281">
        <v>0</v>
      </c>
      <c r="E281">
        <v>2</v>
      </c>
      <c r="H281">
        <v>0</v>
      </c>
      <c r="I281">
        <v>1</v>
      </c>
      <c r="J281" s="5">
        <v>90</v>
      </c>
      <c r="K281" s="5">
        <v>8</v>
      </c>
      <c r="L281" s="5">
        <v>12</v>
      </c>
      <c r="M281" s="5">
        <v>5</v>
      </c>
      <c r="N281" s="5">
        <v>7</v>
      </c>
      <c r="P281" s="6" t="s">
        <v>98</v>
      </c>
      <c r="X281" s="66" t="s">
        <v>2366</v>
      </c>
    </row>
  </sheetData>
  <autoFilter ref="A1:X278" xr:uid="{00000000-0009-0000-0000-000000000000}"/>
  <conditionalFormatting sqref="A2:A278 A281">
    <cfRule type="notContainsBlanks" dxfId="13" priority="3">
      <formula>LEN(TRIM(A2))&gt;0</formula>
    </cfRule>
  </conditionalFormatting>
  <conditionalFormatting sqref="A279">
    <cfRule type="notContainsBlanks" dxfId="12" priority="2">
      <formula>LEN(TRIM(A279))&gt;0</formula>
    </cfRule>
  </conditionalFormatting>
  <conditionalFormatting sqref="A280">
    <cfRule type="notContainsBlanks" dxfId="11" priority="1">
      <formula>LEN(TRIM(A280))&gt;0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abSelected="1" topLeftCell="A16" workbookViewId="0">
      <selection activeCell="I49" sqref="I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2733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2775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1280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2784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77" sqref="V277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90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2786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2785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90</v>
      </c>
      <c r="AI39" t="s">
        <v>2746</v>
      </c>
      <c r="AJ39" t="s">
        <v>2434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90</v>
      </c>
      <c r="AE67" t="s">
        <v>2375</v>
      </c>
      <c r="AG67">
        <v>33</v>
      </c>
      <c r="AI67" t="s">
        <v>2746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2783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90</v>
      </c>
      <c r="AI94" t="s">
        <v>2746</v>
      </c>
      <c r="AJ94" t="s">
        <v>2374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2782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2746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1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1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1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1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1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1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1640</v>
      </c>
      <c r="Z230" t="s">
        <v>2096</v>
      </c>
      <c r="AE230" t="s">
        <v>2150</v>
      </c>
    </row>
    <row r="231" spans="1:31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1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2790</v>
      </c>
    </row>
    <row r="233" spans="1:31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1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1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1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1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1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2789</v>
      </c>
    </row>
    <row r="239" spans="1:31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1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2771</v>
      </c>
      <c r="C271" s="5" t="s">
        <v>2708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>
      <c r="A277" t="str">
        <f t="shared" ref="A277:A280" si="56">B277</f>
        <v>Wing</v>
      </c>
      <c r="B277" t="str">
        <f t="shared" ref="B277" si="57">C277&amp;D277</f>
        <v>Wing</v>
      </c>
      <c r="C277" s="5" t="s">
        <v>2774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2780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2781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2" spans="1:33">
      <c r="G282" t="s">
        <v>2441</v>
      </c>
      <c r="H282" t="s">
        <v>2776</v>
      </c>
      <c r="I282" t="s">
        <v>2778</v>
      </c>
      <c r="J282" t="s">
        <v>4</v>
      </c>
      <c r="K282" t="s">
        <v>5</v>
      </c>
      <c r="L282" t="s">
        <v>6</v>
      </c>
      <c r="M282" t="s">
        <v>2090</v>
      </c>
      <c r="N282" t="s">
        <v>2090</v>
      </c>
      <c r="O282" t="s">
        <v>1887</v>
      </c>
    </row>
    <row r="283" spans="1:33">
      <c r="D283" t="s">
        <v>2433</v>
      </c>
      <c r="G283">
        <v>60</v>
      </c>
      <c r="H283">
        <v>70</v>
      </c>
      <c r="I283">
        <v>30</v>
      </c>
      <c r="M283">
        <v>4</v>
      </c>
      <c r="N283">
        <v>4</v>
      </c>
      <c r="O283">
        <f>(H283-I283)*N283</f>
        <v>160</v>
      </c>
    </row>
    <row r="284" spans="1:33">
      <c r="D284" t="s">
        <v>2777</v>
      </c>
      <c r="J284">
        <v>80</v>
      </c>
      <c r="K284">
        <v>50</v>
      </c>
      <c r="L284">
        <v>50</v>
      </c>
      <c r="M284">
        <v>4</v>
      </c>
      <c r="N284">
        <v>12</v>
      </c>
      <c r="O284">
        <f>(J284+K284+L284)/2*N284</f>
        <v>1080</v>
      </c>
    </row>
    <row r="285" spans="1:33">
      <c r="D285" t="s">
        <v>2779</v>
      </c>
      <c r="G285">
        <v>80</v>
      </c>
      <c r="H285">
        <v>90</v>
      </c>
      <c r="I285">
        <v>40</v>
      </c>
      <c r="N285">
        <v>4</v>
      </c>
      <c r="O285">
        <f>(H285-I285)*N285</f>
        <v>200</v>
      </c>
    </row>
  </sheetData>
  <autoFilter ref="A1:AJ280" xr:uid="{00000000-0009-0000-0000-00000A000000}"/>
  <sortState xmlns:xlrd2="http://schemas.microsoft.com/office/spreadsheetml/2017/richdata2"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80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5</v>
      </c>
      <c r="C2" s="5">
        <v>7</v>
      </c>
      <c r="D2" s="5">
        <v>3</v>
      </c>
      <c r="E2" s="5">
        <v>4</v>
      </c>
      <c r="F2">
        <f>SUM(B2:E2)</f>
        <v>19</v>
      </c>
    </row>
    <row r="3" spans="1:7">
      <c r="A3" t="s">
        <v>2727</v>
      </c>
      <c r="B3" s="289">
        <f>B2/$F2</f>
        <v>0.26315789473684209</v>
      </c>
      <c r="C3" s="289">
        <f t="shared" ref="C3:E3" si="0">C2/$F2</f>
        <v>0.36842105263157893</v>
      </c>
      <c r="D3" s="289">
        <f t="shared" si="0"/>
        <v>0.15789473684210525</v>
      </c>
      <c r="E3" s="289">
        <f t="shared" si="0"/>
        <v>0.21052631578947367</v>
      </c>
    </row>
    <row r="4" spans="1:7">
      <c r="A4" t="s">
        <v>2728</v>
      </c>
      <c r="B4" s="5">
        <f>ROUND(PRODUCT($F4,B3),0)</f>
        <v>8</v>
      </c>
      <c r="C4" s="5">
        <f t="shared" ref="C4:E4" si="1">ROUND(PRODUCT($F4,C3),0)</f>
        <v>12</v>
      </c>
      <c r="D4" s="5">
        <f t="shared" si="1"/>
        <v>5</v>
      </c>
      <c r="E4" s="5">
        <f t="shared" si="1"/>
        <v>7</v>
      </c>
      <c r="F4" s="290">
        <v>32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H17" sqref="H17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180</v>
      </c>
      <c r="H4" t="s">
        <v>2659</v>
      </c>
      <c r="J4" t="s">
        <v>2659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H6" t="s">
        <v>2659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2020-01-24T22:24:16Z</dcterms:modified>
</cp:coreProperties>
</file>