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tabRatio="838" firstSheet="27" activeTab="37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MANA - Enemy" sheetId="11" r:id="rId11"/>
    <sheet name="Barrier" sheetId="24" r:id="rId12"/>
    <sheet name="All Enemies - PC" sheetId="13" r:id="rId13"/>
    <sheet name="All Enemies - Dead Test" sheetId="23" r:id="rId14"/>
    <sheet name="Single Gun" sheetId="14" r:id="rId15"/>
    <sheet name="Group Static" sheetId="15" r:id="rId16"/>
    <sheet name="O-Weapon" sheetId="20" r:id="rId17"/>
    <sheet name="PC Cure - Magic" sheetId="17" r:id="rId18"/>
    <sheet name="PC Cure - Item" sheetId="18" r:id="rId19"/>
    <sheet name="PC All Heal" sheetId="19" r:id="rId20"/>
    <sheet name="Status Effect" sheetId="21" r:id="rId21"/>
    <sheet name="Group Status" sheetId="22" r:id="rId22"/>
    <sheet name="All Enemies - Status" sheetId="28" r:id="rId23"/>
    <sheet name="Weak - Elem Melee" sheetId="26" r:id="rId24"/>
    <sheet name="Weak - Race Melee" sheetId="27" r:id="rId25"/>
    <sheet name="Drain Reversal" sheetId="44" r:id="rId26"/>
    <sheet name="Drain Success" sheetId="45" r:id="rId27"/>
    <sheet name="Multi-hit" sheetId="46" r:id="rId28"/>
    <sheet name="Buff and Debuff" sheetId="47" r:id="rId29"/>
    <sheet name="Reflect" sheetId="31" r:id="rId30"/>
    <sheet name="STR Counter" sheetId="32" r:id="rId31"/>
    <sheet name="Other Counters" sheetId="33" r:id="rId32"/>
    <sheet name="ChainSaw" sheetId="48" r:id="rId33"/>
    <sheet name="Enemy Surprise" sheetId="36" r:id="rId34"/>
    <sheet name="Player Surprise" sheetId="37" r:id="rId35"/>
    <sheet name="Both Surprise" sheetId="38" r:id="rId36"/>
    <sheet name="Run" sheetId="49" r:id="rId37"/>
    <sheet name="Heart" sheetId="50" r:id="rId38"/>
  </sheets>
  <externalReferences>
    <externalReference r:id="rId39"/>
  </externalReferences>
  <calcPr calcId="162913"/>
</workbook>
</file>

<file path=xl/calcChain.xml><?xml version="1.0" encoding="utf-8"?>
<calcChain xmlns="http://schemas.openxmlformats.org/spreadsheetml/2006/main"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2" i="16" l="1"/>
  <c r="I3" i="16"/>
  <c r="I8" i="16"/>
  <c r="I13" i="16"/>
  <c r="I7" i="16"/>
  <c r="I9" i="16"/>
  <c r="I14" i="16"/>
  <c r="I11" i="16"/>
  <c r="I4" i="16"/>
  <c r="I10" i="16"/>
  <c r="I5" i="16"/>
  <c r="I12" i="16"/>
  <c r="I6" i="16"/>
</calcChain>
</file>

<file path=xl/sharedStrings.xml><?xml version="1.0" encoding="utf-8"?>
<sst xmlns="http://schemas.openxmlformats.org/spreadsheetml/2006/main" count="1140" uniqueCount="130">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</sst>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23">
    <xf numFmtId="0" fontId="0" fillId="0" borderId="0" xfId="0"/>
    <xf numFmtId="0" fontId="18" fillId="0" borderId="0" xfId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18" fillId="0" borderId="0" xfId="1" applyAlignment="1">
      <alignment wrapText="1"/>
    </xf>
    <xf numFmtId="0" fontId="3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8" fillId="2" borderId="0" xfId="1" applyFill="1" applyAlignment="1">
      <alignment wrapText="1"/>
    </xf>
    <xf numFmtId="0" fontId="18" fillId="2" borderId="0" xfId="1" applyFill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O10" sqref="O10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3" width="20.28515625" style="1" customWidth="1"/>
    <col min="24" max="24" width="23.42578125" style="1" customWidth="1"/>
    <col min="25" max="16384" width="9.140625" style="1"/>
  </cols>
  <sheetData>
    <row r="1" spans="1:24" s="15" customFormat="1" ht="30" x14ac:dyDescent="0.25">
      <c r="A1" s="1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88</v>
      </c>
      <c r="G1" s="18" t="s">
        <v>48</v>
      </c>
      <c r="H1" s="16" t="s">
        <v>89</v>
      </c>
      <c r="I1" s="18" t="s">
        <v>47</v>
      </c>
      <c r="J1" s="16" t="s">
        <v>90</v>
      </c>
      <c r="K1" s="18" t="s">
        <v>46</v>
      </c>
      <c r="L1" s="16" t="s">
        <v>91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6" t="s">
        <v>98</v>
      </c>
      <c r="W1" s="16" t="s">
        <v>99</v>
      </c>
      <c r="X1" s="17" t="s">
        <v>70</v>
      </c>
    </row>
    <row r="2" spans="1:24" x14ac:dyDescent="0.25">
      <c r="A2" s="1" t="str">
        <f t="shared" ref="A2:A14" si="0">B2</f>
        <v>HUME</v>
      </c>
      <c r="B2" s="1" t="s">
        <v>1</v>
      </c>
      <c r="D2" s="10" t="s">
        <v>75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22"/>
      <c r="W2" s="20" t="s">
        <v>100</v>
      </c>
      <c r="X2" s="20" t="s">
        <v>101</v>
      </c>
    </row>
    <row r="3" spans="1:24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1">
        <v>4</v>
      </c>
      <c r="G3" s="19">
        <f t="shared" ref="G3:G14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4" si="2">J3</f>
        <v>5</v>
      </c>
      <c r="L3" s="1">
        <v>6</v>
      </c>
      <c r="M3" s="19">
        <f t="shared" ref="M3:M14" si="3">L3</f>
        <v>6</v>
      </c>
      <c r="N3" s="1" t="s">
        <v>35</v>
      </c>
      <c r="O3" s="12" t="s">
        <v>80</v>
      </c>
      <c r="R3" s="1" t="s">
        <v>56</v>
      </c>
      <c r="S3" s="1" t="s">
        <v>29</v>
      </c>
      <c r="T3" s="20" t="s">
        <v>97</v>
      </c>
      <c r="U3" s="22" t="s">
        <v>109</v>
      </c>
      <c r="V3" s="20" t="s">
        <v>103</v>
      </c>
      <c r="W3" s="20"/>
    </row>
    <row r="4" spans="1:24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4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74</v>
      </c>
    </row>
    <row r="6" spans="1:24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81</v>
      </c>
      <c r="V6" s="20" t="s">
        <v>102</v>
      </c>
      <c r="W6" s="20"/>
    </row>
    <row r="7" spans="1:24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  <c r="V7" s="20" t="s">
        <v>104</v>
      </c>
    </row>
    <row r="8" spans="1:24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30</v>
      </c>
      <c r="M8" s="19">
        <f t="shared" si="3"/>
        <v>30</v>
      </c>
      <c r="N8" s="7" t="s">
        <v>69</v>
      </c>
      <c r="O8" s="8" t="s">
        <v>71</v>
      </c>
      <c r="P8" s="22" t="s">
        <v>121</v>
      </c>
      <c r="Q8" s="22" t="s">
        <v>122</v>
      </c>
    </row>
    <row r="9" spans="1:24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82</v>
      </c>
      <c r="O9" s="22" t="s">
        <v>126</v>
      </c>
    </row>
    <row r="10" spans="1:24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86</v>
      </c>
    </row>
    <row r="11" spans="1:24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87</v>
      </c>
    </row>
    <row r="12" spans="1:24" x14ac:dyDescent="0.25">
      <c r="A12" s="1" t="str">
        <f t="shared" si="0"/>
        <v>Leonardo</v>
      </c>
      <c r="B12" s="20" t="s">
        <v>93</v>
      </c>
      <c r="D12" s="20" t="s">
        <v>77</v>
      </c>
      <c r="E12" s="1">
        <v>250</v>
      </c>
      <c r="F12" s="1">
        <v>30</v>
      </c>
      <c r="G12" s="19">
        <f t="shared" si="1"/>
        <v>30</v>
      </c>
      <c r="H12" s="1">
        <v>15</v>
      </c>
      <c r="I12" s="19">
        <f>H12+_xlfn.IFNA(VLOOKUP(N12,[1]Weapon!$A$1:$M$259,9,FALSE),0)+_xlfn.IFNA(VLOOKUP(O12,[1]Weapon!$A$1:$M$259,9,FALSE),0)+_xlfn.IFNA(VLOOKUP(P12,[1]Weapon!$A$1:$M$259,9,FALSE),0)+_xlfn.IFNA(VLOOKUP(Q12,[1]Weapon!$A$1:$M$259,9,FALSE),0)+_xlfn.IFNA(VLOOKUP(R12,[1]Weapon!$A$1:$M$259,9,FALSE),0)+_xlfn.IFNA(VLOOKUP(S12,[1]Weapon!$A$1:$M$259,9,FALSE),0)+_xlfn.IFNA(VLOOKUP(T12,[1]Weapon!$A$1:$M$259,9,FALSE),0)+_xlfn.IFNA(VLOOKUP(U12,[1]Weapon!$A$1:$M$259,9,FALSE),0)</f>
        <v>15</v>
      </c>
      <c r="J12" s="1">
        <v>50</v>
      </c>
      <c r="K12" s="19">
        <f t="shared" si="2"/>
        <v>50</v>
      </c>
      <c r="L12" s="1">
        <v>11</v>
      </c>
      <c r="M12" s="19">
        <f t="shared" si="3"/>
        <v>11</v>
      </c>
      <c r="N12" s="20" t="s">
        <v>96</v>
      </c>
      <c r="O12" s="20" t="s">
        <v>94</v>
      </c>
      <c r="P12" s="20" t="s">
        <v>95</v>
      </c>
      <c r="Q12" s="22" t="s">
        <v>124</v>
      </c>
    </row>
    <row r="13" spans="1:24" x14ac:dyDescent="0.25">
      <c r="A13" s="1" t="str">
        <f t="shared" si="0"/>
        <v>Isis</v>
      </c>
      <c r="B13" s="21" t="s">
        <v>105</v>
      </c>
      <c r="D13" s="21" t="s">
        <v>78</v>
      </c>
      <c r="E13" s="1">
        <v>999</v>
      </c>
      <c r="F13" s="1">
        <v>99</v>
      </c>
      <c r="G13" s="19">
        <f t="shared" si="1"/>
        <v>99</v>
      </c>
      <c r="H13" s="1">
        <v>99</v>
      </c>
      <c r="I13" s="19">
        <f>H13+_xlfn.IFNA(VLOOKUP(N13,[1]Weapon!$A$1:$M$259,9,FALSE),0)+_xlfn.IFNA(VLOOKUP(O13,[1]Weapon!$A$1:$M$259,9,FALSE),0)+_xlfn.IFNA(VLOOKUP(P13,[1]Weapon!$A$1:$M$259,9,FALSE),0)+_xlfn.IFNA(VLOOKUP(Q13,[1]Weapon!$A$1:$M$259,9,FALSE),0)+_xlfn.IFNA(VLOOKUP(R13,[1]Weapon!$A$1:$M$259,9,FALSE),0)+_xlfn.IFNA(VLOOKUP(S13,[1]Weapon!$A$1:$M$259,9,FALSE),0)+_xlfn.IFNA(VLOOKUP(T13,[1]Weapon!$A$1:$M$259,9,FALSE),0)+_xlfn.IFNA(VLOOKUP(U13,[1]Weapon!$A$1:$M$259,9,FALSE),0)</f>
        <v>99</v>
      </c>
      <c r="J13" s="1">
        <v>99</v>
      </c>
      <c r="K13" s="19">
        <f t="shared" si="2"/>
        <v>99</v>
      </c>
      <c r="L13" s="1">
        <v>99</v>
      </c>
      <c r="M13" s="19">
        <f t="shared" si="3"/>
        <v>99</v>
      </c>
      <c r="N13" s="21" t="s">
        <v>106</v>
      </c>
      <c r="O13" s="21" t="s">
        <v>107</v>
      </c>
      <c r="P13" s="22" t="s">
        <v>111</v>
      </c>
      <c r="Q13" s="22" t="s">
        <v>120</v>
      </c>
    </row>
    <row r="14" spans="1:24" x14ac:dyDescent="0.25">
      <c r="A14" s="1" t="str">
        <f t="shared" si="0"/>
        <v>EyeUponU</v>
      </c>
      <c r="B14" s="22" t="s">
        <v>112</v>
      </c>
      <c r="D14" s="22" t="s">
        <v>110</v>
      </c>
      <c r="E14" s="1">
        <v>858</v>
      </c>
      <c r="F14" s="1">
        <v>83</v>
      </c>
      <c r="G14" s="19">
        <f t="shared" si="1"/>
        <v>83</v>
      </c>
      <c r="H14" s="1">
        <v>78</v>
      </c>
      <c r="I14" s="19">
        <f>H14+_xlfn.IFNA(VLOOKUP(N14,[1]Weapon!$A$1:$M$259,9,FALSE),0)+_xlfn.IFNA(VLOOKUP(O14,[1]Weapon!$A$1:$M$259,9,FALSE),0)+_xlfn.IFNA(VLOOKUP(P14,[1]Weapon!$A$1:$M$259,9,FALSE),0)+_xlfn.IFNA(VLOOKUP(Q14,[1]Weapon!$A$1:$M$259,9,FALSE),0)+_xlfn.IFNA(VLOOKUP(R14,[1]Weapon!$A$1:$M$259,9,FALSE),0)+_xlfn.IFNA(VLOOKUP(S14,[1]Weapon!$A$1:$M$259,9,FALSE),0)+_xlfn.IFNA(VLOOKUP(T14,[1]Weapon!$A$1:$M$259,9,FALSE),0)+_xlfn.IFNA(VLOOKUP(U14,[1]Weapon!$A$1:$M$259,9,FALSE),0)</f>
        <v>78</v>
      </c>
      <c r="J14" s="1">
        <v>97</v>
      </c>
      <c r="K14" s="19">
        <f t="shared" si="2"/>
        <v>97</v>
      </c>
      <c r="L14" s="1">
        <v>86</v>
      </c>
      <c r="M14" s="19">
        <f t="shared" si="3"/>
        <v>86</v>
      </c>
      <c r="N14" s="1" t="s">
        <v>113</v>
      </c>
      <c r="O14" s="1" t="s">
        <v>114</v>
      </c>
      <c r="P14" s="1" t="s">
        <v>115</v>
      </c>
      <c r="Q14" s="1" t="s">
        <v>116</v>
      </c>
      <c r="R14" s="1" t="s">
        <v>117</v>
      </c>
      <c r="S14" s="1" t="s">
        <v>94</v>
      </c>
      <c r="T14" s="1" t="s">
        <v>118</v>
      </c>
      <c r="U14" s="1" t="s">
        <v>119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0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2" sqref="L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124</v>
      </c>
    </row>
    <row r="3" spans="1:20" x14ac:dyDescent="0.2">
      <c r="A3" t="s">
        <v>125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126</v>
      </c>
      <c r="L2" t="s">
        <v>4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L2" sqref="L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127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127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K7" sqref="K7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0" x14ac:dyDescent="0.2">
      <c r="A6" t="s">
        <v>105</v>
      </c>
      <c r="B6" t="s">
        <v>128</v>
      </c>
      <c r="C6">
        <v>1</v>
      </c>
      <c r="D6">
        <v>5</v>
      </c>
      <c r="K6" t="s">
        <v>129</v>
      </c>
    </row>
    <row r="7" spans="1:20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4" sqref="C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0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2" sqref="K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0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0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2019-03-22T20:51:32Z</dcterms:modified>
</cp:coreProperties>
</file>