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SportsAnalytics\"/>
    </mc:Choice>
  </mc:AlternateContent>
  <xr:revisionPtr revIDLastSave="0" documentId="13_ncr:1_{D6915763-F322-4536-9FF7-C9FEEDDE3E0A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AMOS 2018 SEASON OUTPUT DRAFT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4" i="1" l="1"/>
  <c r="BQ3" i="1"/>
  <c r="BR3" i="1"/>
  <c r="BR4" i="1"/>
  <c r="BQ5" i="1" s="1"/>
  <c r="BR5" i="1" s="1"/>
  <c r="BR2" i="1"/>
  <c r="BP2" i="1"/>
  <c r="BO3" i="1" s="1"/>
  <c r="BP3" i="1" s="1"/>
  <c r="BO4" i="1" s="1"/>
  <c r="BP4" i="1" s="1"/>
  <c r="BO5" i="1" s="1"/>
  <c r="BP5" i="1" s="1"/>
  <c r="BO6" i="1" s="1"/>
  <c r="BP6" i="1" s="1"/>
  <c r="BO7" i="1" s="1"/>
  <c r="BP7" i="1" s="1"/>
  <c r="BO8" i="1" s="1"/>
  <c r="BP8" i="1" s="1"/>
  <c r="BO9" i="1" s="1"/>
  <c r="BP9" i="1" s="1"/>
  <c r="BO10" i="1" s="1"/>
  <c r="BP10" i="1" s="1"/>
  <c r="BO11" i="1" s="1"/>
  <c r="BP11" i="1" s="1"/>
  <c r="BO12" i="1" s="1"/>
  <c r="BP12" i="1" s="1"/>
  <c r="BO13" i="1" s="1"/>
  <c r="BP13" i="1" s="1"/>
  <c r="BO14" i="1" s="1"/>
  <c r="BP14" i="1" s="1"/>
  <c r="BO15" i="1" s="1"/>
  <c r="BP15" i="1" s="1"/>
  <c r="BO16" i="1" s="1"/>
  <c r="BP16" i="1" s="1"/>
  <c r="BO17" i="1" s="1"/>
  <c r="BP17" i="1" s="1"/>
  <c r="BO18" i="1" s="1"/>
  <c r="BP18" i="1" s="1"/>
  <c r="BO19" i="1" s="1"/>
  <c r="BP19" i="1" s="1"/>
  <c r="BO20" i="1" s="1"/>
  <c r="BP20" i="1" s="1"/>
  <c r="BO21" i="1" s="1"/>
  <c r="BP21" i="1" s="1"/>
  <c r="BO22" i="1" s="1"/>
  <c r="BP22" i="1" s="1"/>
  <c r="BO23" i="1" s="1"/>
  <c r="BP23" i="1" s="1"/>
  <c r="BO24" i="1" s="1"/>
  <c r="BP24" i="1" s="1"/>
  <c r="BO25" i="1" s="1"/>
  <c r="BP25" i="1" s="1"/>
  <c r="BO26" i="1" s="1"/>
  <c r="BP26" i="1" s="1"/>
  <c r="BO27" i="1" s="1"/>
  <c r="BP27" i="1" s="1"/>
  <c r="BO28" i="1" s="1"/>
  <c r="BP28" i="1" s="1"/>
  <c r="BO29" i="1" s="1"/>
  <c r="BP29" i="1" s="1"/>
  <c r="BO30" i="1" s="1"/>
  <c r="BP30" i="1" s="1"/>
  <c r="BO31" i="1" s="1"/>
  <c r="BP31" i="1" s="1"/>
  <c r="BO32" i="1" s="1"/>
  <c r="BP32" i="1" s="1"/>
  <c r="BO33" i="1" s="1"/>
  <c r="BP33" i="1" s="1"/>
  <c r="BO34" i="1" s="1"/>
  <c r="BP34" i="1" s="1"/>
  <c r="BO35" i="1" s="1"/>
  <c r="BP35" i="1" s="1"/>
  <c r="BO36" i="1" s="1"/>
  <c r="BP36" i="1" s="1"/>
  <c r="BO37" i="1" s="1"/>
  <c r="BP37" i="1" s="1"/>
  <c r="BO38" i="1" s="1"/>
  <c r="BP38" i="1" s="1"/>
  <c r="BO39" i="1" s="1"/>
  <c r="BP39" i="1" s="1"/>
  <c r="BO40" i="1" s="1"/>
  <c r="BP40" i="1" s="1"/>
  <c r="BO41" i="1" s="1"/>
  <c r="BP41" i="1" s="1"/>
  <c r="BO42" i="1" s="1"/>
  <c r="BP42" i="1" s="1"/>
  <c r="BO43" i="1" s="1"/>
  <c r="BP43" i="1" s="1"/>
  <c r="BO44" i="1" s="1"/>
  <c r="BP44" i="1" s="1"/>
  <c r="BO45" i="1" s="1"/>
  <c r="BP45" i="1" s="1"/>
  <c r="BO46" i="1" s="1"/>
  <c r="BP46" i="1" s="1"/>
  <c r="BO47" i="1" s="1"/>
  <c r="BP47" i="1" s="1"/>
  <c r="BO48" i="1" s="1"/>
  <c r="BP48" i="1" s="1"/>
  <c r="BO49" i="1" s="1"/>
  <c r="BP49" i="1" s="1"/>
  <c r="BO50" i="1" s="1"/>
  <c r="BP50" i="1" s="1"/>
  <c r="BO51" i="1" s="1"/>
  <c r="BP51" i="1" s="1"/>
  <c r="BO52" i="1" s="1"/>
  <c r="BP52" i="1" s="1"/>
  <c r="BO53" i="1" s="1"/>
  <c r="BP53" i="1" s="1"/>
  <c r="BO54" i="1" s="1"/>
  <c r="BP54" i="1" s="1"/>
  <c r="BO55" i="1" s="1"/>
  <c r="BP55" i="1" s="1"/>
  <c r="BO56" i="1" s="1"/>
  <c r="BP56" i="1" s="1"/>
  <c r="BO57" i="1" s="1"/>
  <c r="BP57" i="1" s="1"/>
  <c r="BO58" i="1" s="1"/>
  <c r="BP58" i="1" s="1"/>
  <c r="BO59" i="1" s="1"/>
  <c r="BP59" i="1" s="1"/>
  <c r="BO60" i="1" s="1"/>
  <c r="BP60" i="1" s="1"/>
  <c r="BO61" i="1" s="1"/>
  <c r="BP61" i="1" s="1"/>
  <c r="BO62" i="1" s="1"/>
  <c r="BP62" i="1" s="1"/>
  <c r="BO63" i="1" s="1"/>
  <c r="BP63" i="1" s="1"/>
  <c r="BO64" i="1" s="1"/>
  <c r="BP64" i="1" s="1"/>
  <c r="BO65" i="1" s="1"/>
  <c r="BP65" i="1" s="1"/>
  <c r="BO66" i="1" s="1"/>
  <c r="BP66" i="1" s="1"/>
  <c r="BO67" i="1" s="1"/>
  <c r="BP67" i="1" s="1"/>
  <c r="BO68" i="1" s="1"/>
  <c r="BP68" i="1" s="1"/>
  <c r="BO69" i="1" s="1"/>
  <c r="BP69" i="1" s="1"/>
  <c r="BO70" i="1" s="1"/>
  <c r="BP70" i="1" s="1"/>
  <c r="BO71" i="1" s="1"/>
  <c r="BP71" i="1" s="1"/>
  <c r="BO72" i="1" s="1"/>
  <c r="BP72" i="1" s="1"/>
  <c r="BO73" i="1" s="1"/>
  <c r="BP73" i="1" s="1"/>
  <c r="BO74" i="1" s="1"/>
  <c r="BP74" i="1" s="1"/>
  <c r="BO75" i="1" s="1"/>
  <c r="BP75" i="1" s="1"/>
  <c r="BO76" i="1" s="1"/>
  <c r="BP76" i="1" s="1"/>
  <c r="BO77" i="1" s="1"/>
  <c r="BP77" i="1" s="1"/>
  <c r="BO78" i="1" s="1"/>
  <c r="BP78" i="1" s="1"/>
  <c r="BO79" i="1" s="1"/>
  <c r="BP79" i="1" s="1"/>
  <c r="BO80" i="1" s="1"/>
  <c r="BP80" i="1" s="1"/>
  <c r="BO81" i="1" s="1"/>
  <c r="BP81" i="1" s="1"/>
  <c r="BO82" i="1" s="1"/>
  <c r="BP82" i="1" s="1"/>
  <c r="BO83" i="1" s="1"/>
  <c r="BP83" i="1" s="1"/>
  <c r="BO84" i="1" s="1"/>
  <c r="BP84" i="1" s="1"/>
  <c r="BO85" i="1" s="1"/>
  <c r="BP85" i="1" s="1"/>
  <c r="BO86" i="1" s="1"/>
  <c r="BP86" i="1" s="1"/>
  <c r="BO87" i="1" s="1"/>
  <c r="BP87" i="1" s="1"/>
  <c r="BO88" i="1" s="1"/>
  <c r="BP88" i="1" s="1"/>
  <c r="BO89" i="1" s="1"/>
  <c r="BP89" i="1" s="1"/>
  <c r="BO90" i="1" s="1"/>
  <c r="BP90" i="1" s="1"/>
  <c r="BO91" i="1" s="1"/>
  <c r="BP91" i="1" s="1"/>
  <c r="BO92" i="1" s="1"/>
  <c r="BP92" i="1" s="1"/>
  <c r="BO93" i="1" s="1"/>
  <c r="BP93" i="1" s="1"/>
  <c r="BO94" i="1" s="1"/>
  <c r="BP94" i="1" s="1"/>
  <c r="BO95" i="1" s="1"/>
  <c r="BP95" i="1" s="1"/>
  <c r="BO96" i="1" s="1"/>
  <c r="BP96" i="1" s="1"/>
  <c r="BO97" i="1" s="1"/>
  <c r="BP97" i="1" s="1"/>
  <c r="BO98" i="1" s="1"/>
  <c r="BP98" i="1" s="1"/>
  <c r="BO99" i="1" s="1"/>
  <c r="BP99" i="1" s="1"/>
  <c r="BO100" i="1" s="1"/>
  <c r="BP100" i="1" s="1"/>
  <c r="BO101" i="1" s="1"/>
  <c r="BP101" i="1" s="1"/>
  <c r="BO102" i="1" s="1"/>
  <c r="BP102" i="1" s="1"/>
  <c r="BO103" i="1" s="1"/>
  <c r="BP103" i="1" s="1"/>
  <c r="BO104" i="1" s="1"/>
  <c r="BP104" i="1" s="1"/>
  <c r="BO105" i="1" s="1"/>
  <c r="BP105" i="1" s="1"/>
  <c r="BO106" i="1" s="1"/>
  <c r="BP106" i="1" s="1"/>
  <c r="BO107" i="1" s="1"/>
  <c r="BP107" i="1" s="1"/>
  <c r="BO108" i="1" s="1"/>
  <c r="BP108" i="1" s="1"/>
  <c r="BO109" i="1" s="1"/>
  <c r="BP109" i="1" s="1"/>
  <c r="BO110" i="1" s="1"/>
  <c r="BP110" i="1" s="1"/>
  <c r="BO111" i="1" s="1"/>
  <c r="BP111" i="1" s="1"/>
  <c r="BO112" i="1" s="1"/>
  <c r="BP112" i="1" s="1"/>
  <c r="BO113" i="1" s="1"/>
  <c r="BP113" i="1" s="1"/>
  <c r="BO114" i="1" s="1"/>
  <c r="BP114" i="1" s="1"/>
  <c r="BO115" i="1" s="1"/>
  <c r="BP115" i="1" s="1"/>
  <c r="BO116" i="1" s="1"/>
  <c r="BP116" i="1" s="1"/>
  <c r="BO117" i="1" s="1"/>
  <c r="BP117" i="1" s="1"/>
  <c r="BO118" i="1" s="1"/>
  <c r="BP118" i="1" s="1"/>
  <c r="BO119" i="1" s="1"/>
  <c r="BP119" i="1" s="1"/>
  <c r="BO120" i="1" s="1"/>
  <c r="BP120" i="1" s="1"/>
  <c r="BO121" i="1" s="1"/>
  <c r="BP121" i="1" s="1"/>
  <c r="BO122" i="1" s="1"/>
  <c r="BP122" i="1" s="1"/>
  <c r="BO123" i="1" s="1"/>
  <c r="BP123" i="1" s="1"/>
  <c r="BO124" i="1" s="1"/>
  <c r="BP124" i="1" s="1"/>
  <c r="BO125" i="1" s="1"/>
  <c r="BP125" i="1" s="1"/>
  <c r="BO126" i="1" s="1"/>
  <c r="BP126" i="1" s="1"/>
  <c r="BO127" i="1" s="1"/>
  <c r="BP127" i="1" s="1"/>
  <c r="BO128" i="1" s="1"/>
  <c r="BP128" i="1" s="1"/>
  <c r="BO129" i="1" s="1"/>
  <c r="BP129" i="1" s="1"/>
  <c r="BO130" i="1" s="1"/>
  <c r="BP130" i="1" s="1"/>
  <c r="BO131" i="1" s="1"/>
  <c r="BP131" i="1" s="1"/>
  <c r="BO132" i="1" s="1"/>
  <c r="BP132" i="1" s="1"/>
  <c r="BO133" i="1" s="1"/>
  <c r="BP133" i="1" s="1"/>
  <c r="BO134" i="1" s="1"/>
  <c r="BP134" i="1" s="1"/>
  <c r="BO135" i="1" s="1"/>
  <c r="BP135" i="1" s="1"/>
  <c r="BO136" i="1" s="1"/>
  <c r="BP136" i="1" s="1"/>
  <c r="BO137" i="1" s="1"/>
  <c r="BP137" i="1" s="1"/>
  <c r="BO138" i="1" s="1"/>
  <c r="BP138" i="1" s="1"/>
  <c r="BO139" i="1" s="1"/>
  <c r="BP139" i="1" s="1"/>
  <c r="BO140" i="1" s="1"/>
  <c r="BP140" i="1" s="1"/>
  <c r="BO141" i="1" s="1"/>
  <c r="BP141" i="1" s="1"/>
  <c r="BO142" i="1" s="1"/>
  <c r="BP142" i="1" s="1"/>
  <c r="BO143" i="1" s="1"/>
  <c r="BP143" i="1" s="1"/>
  <c r="BO144" i="1" s="1"/>
  <c r="BP144" i="1" s="1"/>
  <c r="BO145" i="1" s="1"/>
  <c r="BP145" i="1" s="1"/>
  <c r="BO146" i="1" s="1"/>
  <c r="BP146" i="1" s="1"/>
  <c r="BO147" i="1" s="1"/>
  <c r="BP147" i="1" s="1"/>
  <c r="BO148" i="1" s="1"/>
  <c r="BP148" i="1" s="1"/>
  <c r="BO149" i="1" s="1"/>
  <c r="BP149" i="1" s="1"/>
  <c r="BO150" i="1" s="1"/>
  <c r="BP150" i="1" s="1"/>
  <c r="BO151" i="1" s="1"/>
  <c r="BP151" i="1" s="1"/>
  <c r="BO152" i="1" s="1"/>
  <c r="BP152" i="1" s="1"/>
  <c r="BO153" i="1" s="1"/>
  <c r="BP153" i="1" s="1"/>
  <c r="BO154" i="1" s="1"/>
  <c r="BP154" i="1" s="1"/>
  <c r="BO155" i="1" s="1"/>
  <c r="BP155" i="1" s="1"/>
  <c r="BO156" i="1" s="1"/>
  <c r="BP156" i="1" s="1"/>
  <c r="BO157" i="1" s="1"/>
  <c r="BP157" i="1" s="1"/>
  <c r="BO158" i="1" s="1"/>
  <c r="BP158" i="1" s="1"/>
  <c r="BO159" i="1" s="1"/>
  <c r="BP159" i="1" s="1"/>
  <c r="BO160" i="1" s="1"/>
  <c r="BP160" i="1" s="1"/>
  <c r="BO161" i="1" s="1"/>
  <c r="BP161" i="1" s="1"/>
  <c r="BO162" i="1" s="1"/>
  <c r="BP162" i="1" s="1"/>
  <c r="BO163" i="1" s="1"/>
  <c r="BP163" i="1" s="1"/>
  <c r="BO164" i="1" s="1"/>
  <c r="BP164" i="1" s="1"/>
  <c r="BO165" i="1" s="1"/>
  <c r="BP165" i="1" s="1"/>
  <c r="BO166" i="1" s="1"/>
  <c r="BP166" i="1" s="1"/>
  <c r="BO167" i="1" s="1"/>
  <c r="BP167" i="1" s="1"/>
  <c r="BO168" i="1" s="1"/>
  <c r="BP168" i="1" s="1"/>
  <c r="BO169" i="1" s="1"/>
  <c r="BP169" i="1" s="1"/>
  <c r="BO170" i="1" s="1"/>
  <c r="BP170" i="1" s="1"/>
  <c r="BO171" i="1" s="1"/>
  <c r="BP171" i="1" s="1"/>
  <c r="BO172" i="1" s="1"/>
  <c r="BP172" i="1" s="1"/>
  <c r="BO173" i="1" s="1"/>
  <c r="BP173" i="1" s="1"/>
  <c r="BO174" i="1" s="1"/>
  <c r="BP174" i="1" s="1"/>
  <c r="BO175" i="1" s="1"/>
  <c r="BP175" i="1" s="1"/>
  <c r="BO176" i="1" s="1"/>
  <c r="BP176" i="1" s="1"/>
  <c r="BO177" i="1" s="1"/>
  <c r="BP177" i="1" s="1"/>
  <c r="BO178" i="1" s="1"/>
  <c r="BP178" i="1" s="1"/>
  <c r="BO179" i="1" s="1"/>
  <c r="BP179" i="1" s="1"/>
  <c r="BO180" i="1" s="1"/>
  <c r="BP180" i="1" s="1"/>
  <c r="BO181" i="1" s="1"/>
  <c r="BP181" i="1" s="1"/>
  <c r="BO182" i="1" s="1"/>
  <c r="BP182" i="1" s="1"/>
  <c r="BO183" i="1" s="1"/>
  <c r="BP183" i="1" s="1"/>
  <c r="BO184" i="1" s="1"/>
  <c r="BP184" i="1" s="1"/>
  <c r="BO185" i="1" s="1"/>
  <c r="BP185" i="1" s="1"/>
  <c r="BO186" i="1" s="1"/>
  <c r="BP186" i="1" s="1"/>
  <c r="BO187" i="1" s="1"/>
  <c r="BP187" i="1" s="1"/>
  <c r="BO188" i="1" s="1"/>
  <c r="BP188" i="1" s="1"/>
  <c r="BO189" i="1" s="1"/>
  <c r="BP189" i="1" s="1"/>
  <c r="BO190" i="1" s="1"/>
  <c r="BP190" i="1" s="1"/>
  <c r="BO191" i="1" s="1"/>
  <c r="BP191" i="1" s="1"/>
  <c r="BO192" i="1" s="1"/>
  <c r="BP192" i="1" s="1"/>
  <c r="BO193" i="1" s="1"/>
  <c r="BP193" i="1" s="1"/>
  <c r="BO194" i="1" s="1"/>
  <c r="BP194" i="1" s="1"/>
  <c r="BO195" i="1" s="1"/>
  <c r="BP195" i="1" s="1"/>
  <c r="BO196" i="1" s="1"/>
  <c r="BP196" i="1" s="1"/>
  <c r="BO197" i="1" s="1"/>
  <c r="BP197" i="1" s="1"/>
  <c r="BO198" i="1" s="1"/>
  <c r="BP198" i="1" s="1"/>
  <c r="BO199" i="1" s="1"/>
  <c r="BP199" i="1" s="1"/>
  <c r="BO200" i="1" s="1"/>
  <c r="BP200" i="1" s="1"/>
  <c r="BO201" i="1" s="1"/>
  <c r="BP201" i="1" s="1"/>
  <c r="BO202" i="1" s="1"/>
  <c r="BP202" i="1" s="1"/>
  <c r="BO203" i="1" s="1"/>
  <c r="BP203" i="1" s="1"/>
  <c r="BO204" i="1" s="1"/>
  <c r="BP204" i="1" s="1"/>
  <c r="BO205" i="1" s="1"/>
  <c r="BP205" i="1" s="1"/>
  <c r="BO206" i="1" s="1"/>
  <c r="BP206" i="1" s="1"/>
  <c r="BO207" i="1" s="1"/>
  <c r="BP207" i="1" s="1"/>
  <c r="BO208" i="1" s="1"/>
  <c r="BP208" i="1" s="1"/>
  <c r="BO209" i="1" s="1"/>
  <c r="BP209" i="1" s="1"/>
  <c r="BO210" i="1" s="1"/>
  <c r="BP210" i="1" s="1"/>
  <c r="BO211" i="1" s="1"/>
  <c r="BP211" i="1" s="1"/>
  <c r="BO212" i="1" s="1"/>
  <c r="BP212" i="1" s="1"/>
  <c r="BO213" i="1" s="1"/>
  <c r="BP213" i="1" s="1"/>
  <c r="BO214" i="1" s="1"/>
  <c r="BP214" i="1" s="1"/>
  <c r="BO215" i="1" s="1"/>
  <c r="BP215" i="1" s="1"/>
  <c r="BO216" i="1" s="1"/>
  <c r="BP216" i="1" s="1"/>
  <c r="BO217" i="1" s="1"/>
  <c r="BP217" i="1" s="1"/>
  <c r="BO218" i="1" s="1"/>
  <c r="BP218" i="1" s="1"/>
  <c r="BO219" i="1" s="1"/>
  <c r="BP219" i="1" s="1"/>
  <c r="BO220" i="1" s="1"/>
  <c r="BP220" i="1" s="1"/>
  <c r="BO221" i="1" s="1"/>
  <c r="BP221" i="1" s="1"/>
  <c r="BO222" i="1" s="1"/>
  <c r="BP222" i="1" s="1"/>
  <c r="BO223" i="1" s="1"/>
  <c r="BP223" i="1" s="1"/>
  <c r="BO224" i="1" s="1"/>
  <c r="BP224" i="1" s="1"/>
  <c r="BO225" i="1" s="1"/>
  <c r="BP225" i="1" s="1"/>
  <c r="BO226" i="1" s="1"/>
  <c r="BP226" i="1" s="1"/>
  <c r="BO227" i="1" s="1"/>
  <c r="BP227" i="1" s="1"/>
  <c r="BO228" i="1" s="1"/>
  <c r="BP228" i="1" s="1"/>
  <c r="BO229" i="1" s="1"/>
  <c r="BP229" i="1" s="1"/>
  <c r="BO230" i="1" s="1"/>
  <c r="BP230" i="1" s="1"/>
  <c r="BO231" i="1" s="1"/>
  <c r="BP231" i="1" s="1"/>
  <c r="BO232" i="1" s="1"/>
  <c r="BP232" i="1" s="1"/>
  <c r="BO233" i="1" s="1"/>
  <c r="BP233" i="1" s="1"/>
  <c r="BO234" i="1" s="1"/>
  <c r="BP234" i="1" s="1"/>
  <c r="BO235" i="1" s="1"/>
  <c r="BP235" i="1" s="1"/>
  <c r="BO236" i="1" s="1"/>
  <c r="BP236" i="1" s="1"/>
  <c r="BO237" i="1" s="1"/>
  <c r="BP237" i="1" s="1"/>
  <c r="BO238" i="1" s="1"/>
  <c r="BP238" i="1" s="1"/>
  <c r="BO239" i="1" s="1"/>
  <c r="BP239" i="1" s="1"/>
  <c r="BO240" i="1" s="1"/>
  <c r="BP240" i="1" s="1"/>
  <c r="BO241" i="1" s="1"/>
  <c r="BP241" i="1" s="1"/>
  <c r="BO242" i="1" s="1"/>
  <c r="BP242" i="1" s="1"/>
  <c r="BO243" i="1" s="1"/>
  <c r="BP243" i="1" s="1"/>
  <c r="BO244" i="1" s="1"/>
  <c r="BP244" i="1" s="1"/>
  <c r="BO245" i="1" s="1"/>
  <c r="BP245" i="1" s="1"/>
  <c r="BO246" i="1" s="1"/>
  <c r="BP246" i="1" s="1"/>
  <c r="BO247" i="1" s="1"/>
  <c r="BP247" i="1" s="1"/>
  <c r="BO248" i="1" s="1"/>
  <c r="BP248" i="1" s="1"/>
  <c r="BO249" i="1" s="1"/>
  <c r="BP249" i="1" s="1"/>
  <c r="BO250" i="1" s="1"/>
  <c r="BP250" i="1" s="1"/>
  <c r="BO251" i="1" s="1"/>
  <c r="BP251" i="1" s="1"/>
  <c r="BO252" i="1" s="1"/>
  <c r="BP252" i="1" s="1"/>
  <c r="BO253" i="1" s="1"/>
  <c r="BP253" i="1" s="1"/>
  <c r="BO254" i="1" s="1"/>
  <c r="BP254" i="1" s="1"/>
  <c r="BO255" i="1" s="1"/>
  <c r="BP255" i="1" s="1"/>
  <c r="BO256" i="1" s="1"/>
  <c r="BP256" i="1" s="1"/>
  <c r="BO257" i="1" s="1"/>
  <c r="BP257" i="1" s="1"/>
  <c r="BM3" i="1"/>
  <c r="BN3" i="1"/>
  <c r="BM4" i="1" s="1"/>
  <c r="BN4" i="1" s="1"/>
  <c r="BM5" i="1" s="1"/>
  <c r="BN5" i="1" s="1"/>
  <c r="BM6" i="1" s="1"/>
  <c r="BN6" i="1" s="1"/>
  <c r="BM7" i="1" s="1"/>
  <c r="BN7" i="1" s="1"/>
  <c r="BM8" i="1" s="1"/>
  <c r="BN8" i="1" s="1"/>
  <c r="BM9" i="1" s="1"/>
  <c r="BN9" i="1" s="1"/>
  <c r="BM10" i="1" s="1"/>
  <c r="BN10" i="1" s="1"/>
  <c r="BM11" i="1" s="1"/>
  <c r="BN11" i="1" s="1"/>
  <c r="BM12" i="1" s="1"/>
  <c r="BN12" i="1" s="1"/>
  <c r="BM13" i="1" s="1"/>
  <c r="BN13" i="1" s="1"/>
  <c r="BM14" i="1" s="1"/>
  <c r="BN14" i="1" s="1"/>
  <c r="BM15" i="1" s="1"/>
  <c r="BN15" i="1" s="1"/>
  <c r="BM16" i="1" s="1"/>
  <c r="BN16" i="1" s="1"/>
  <c r="BM17" i="1" s="1"/>
  <c r="BN17" i="1" s="1"/>
  <c r="BM18" i="1" s="1"/>
  <c r="BN18" i="1" s="1"/>
  <c r="BM19" i="1" s="1"/>
  <c r="BN19" i="1" s="1"/>
  <c r="BM20" i="1" s="1"/>
  <c r="BN20" i="1" s="1"/>
  <c r="BM21" i="1" s="1"/>
  <c r="BN21" i="1" s="1"/>
  <c r="BM22" i="1" s="1"/>
  <c r="BN22" i="1" s="1"/>
  <c r="BM23" i="1" s="1"/>
  <c r="BN23" i="1" s="1"/>
  <c r="BM24" i="1" s="1"/>
  <c r="BN24" i="1" s="1"/>
  <c r="BM25" i="1" s="1"/>
  <c r="BN25" i="1" s="1"/>
  <c r="BM26" i="1" s="1"/>
  <c r="BN26" i="1" s="1"/>
  <c r="BM27" i="1" s="1"/>
  <c r="BN27" i="1" s="1"/>
  <c r="BM28" i="1" s="1"/>
  <c r="BN28" i="1" s="1"/>
  <c r="BM29" i="1" s="1"/>
  <c r="BN29" i="1" s="1"/>
  <c r="BM30" i="1" s="1"/>
  <c r="BN30" i="1" s="1"/>
  <c r="BM31" i="1" s="1"/>
  <c r="BN31" i="1" s="1"/>
  <c r="BM32" i="1" s="1"/>
  <c r="BN32" i="1" s="1"/>
  <c r="BM33" i="1" s="1"/>
  <c r="BN33" i="1" s="1"/>
  <c r="BM34" i="1" s="1"/>
  <c r="BN34" i="1" s="1"/>
  <c r="BM35" i="1" s="1"/>
  <c r="BN35" i="1" s="1"/>
  <c r="BM36" i="1" s="1"/>
  <c r="BN36" i="1" s="1"/>
  <c r="BM37" i="1" s="1"/>
  <c r="BN37" i="1" s="1"/>
  <c r="BM38" i="1" s="1"/>
  <c r="BN38" i="1" s="1"/>
  <c r="BM39" i="1" s="1"/>
  <c r="BN39" i="1" s="1"/>
  <c r="BM40" i="1" s="1"/>
  <c r="BN40" i="1" s="1"/>
  <c r="BM41" i="1" s="1"/>
  <c r="BN41" i="1" s="1"/>
  <c r="BM42" i="1" s="1"/>
  <c r="BN42" i="1" s="1"/>
  <c r="BM43" i="1" s="1"/>
  <c r="BN43" i="1" s="1"/>
  <c r="BM44" i="1" s="1"/>
  <c r="BN44" i="1" s="1"/>
  <c r="BM45" i="1" s="1"/>
  <c r="BN45" i="1" s="1"/>
  <c r="BM46" i="1" s="1"/>
  <c r="BN46" i="1" s="1"/>
  <c r="BM47" i="1" s="1"/>
  <c r="BN47" i="1" s="1"/>
  <c r="BM48" i="1" s="1"/>
  <c r="BN48" i="1" s="1"/>
  <c r="BM49" i="1" s="1"/>
  <c r="BN49" i="1" s="1"/>
  <c r="BM50" i="1" s="1"/>
  <c r="BN50" i="1" s="1"/>
  <c r="BM51" i="1" s="1"/>
  <c r="BN51" i="1" s="1"/>
  <c r="BM52" i="1" s="1"/>
  <c r="BN52" i="1" s="1"/>
  <c r="BM53" i="1" s="1"/>
  <c r="BN53" i="1" s="1"/>
  <c r="BM54" i="1" s="1"/>
  <c r="BN54" i="1" s="1"/>
  <c r="BM55" i="1" s="1"/>
  <c r="BN55" i="1" s="1"/>
  <c r="BM56" i="1" s="1"/>
  <c r="BN56" i="1" s="1"/>
  <c r="BM57" i="1" s="1"/>
  <c r="BN57" i="1" s="1"/>
  <c r="BM58" i="1" s="1"/>
  <c r="BN58" i="1" s="1"/>
  <c r="BM59" i="1" s="1"/>
  <c r="BN59" i="1" s="1"/>
  <c r="BM60" i="1" s="1"/>
  <c r="BN60" i="1" s="1"/>
  <c r="BM61" i="1" s="1"/>
  <c r="BN61" i="1" s="1"/>
  <c r="BM62" i="1" s="1"/>
  <c r="BN62" i="1" s="1"/>
  <c r="BM63" i="1" s="1"/>
  <c r="BN63" i="1" s="1"/>
  <c r="BM64" i="1" s="1"/>
  <c r="BN64" i="1" s="1"/>
  <c r="BM65" i="1" s="1"/>
  <c r="BN65" i="1" s="1"/>
  <c r="BM66" i="1" s="1"/>
  <c r="BN66" i="1" s="1"/>
  <c r="BM67" i="1" s="1"/>
  <c r="BN67" i="1" s="1"/>
  <c r="BM68" i="1" s="1"/>
  <c r="BN68" i="1" s="1"/>
  <c r="BM69" i="1" s="1"/>
  <c r="BN69" i="1" s="1"/>
  <c r="BM70" i="1" s="1"/>
  <c r="BN70" i="1" s="1"/>
  <c r="BM71" i="1" s="1"/>
  <c r="BN71" i="1" s="1"/>
  <c r="BM72" i="1" s="1"/>
  <c r="BN72" i="1" s="1"/>
  <c r="BM73" i="1" s="1"/>
  <c r="BN73" i="1" s="1"/>
  <c r="BM74" i="1" s="1"/>
  <c r="BN74" i="1" s="1"/>
  <c r="BM75" i="1" s="1"/>
  <c r="BN75" i="1" s="1"/>
  <c r="BM76" i="1" s="1"/>
  <c r="BN76" i="1" s="1"/>
  <c r="BM77" i="1" s="1"/>
  <c r="BN77" i="1" s="1"/>
  <c r="BM78" i="1" s="1"/>
  <c r="BN78" i="1" s="1"/>
  <c r="BM79" i="1" s="1"/>
  <c r="BN79" i="1" s="1"/>
  <c r="BM80" i="1" s="1"/>
  <c r="BN80" i="1" s="1"/>
  <c r="BM81" i="1" s="1"/>
  <c r="BN81" i="1" s="1"/>
  <c r="BM82" i="1" s="1"/>
  <c r="BN82" i="1" s="1"/>
  <c r="BM83" i="1" s="1"/>
  <c r="BN83" i="1" s="1"/>
  <c r="BM84" i="1" s="1"/>
  <c r="BN84" i="1" s="1"/>
  <c r="BM85" i="1" s="1"/>
  <c r="BN85" i="1" s="1"/>
  <c r="BM86" i="1" s="1"/>
  <c r="BN86" i="1" s="1"/>
  <c r="BM87" i="1" s="1"/>
  <c r="BN87" i="1" s="1"/>
  <c r="BM88" i="1" s="1"/>
  <c r="BN88" i="1" s="1"/>
  <c r="BM89" i="1" s="1"/>
  <c r="BN89" i="1" s="1"/>
  <c r="BM90" i="1" s="1"/>
  <c r="BN90" i="1" s="1"/>
  <c r="BM91" i="1" s="1"/>
  <c r="BN91" i="1" s="1"/>
  <c r="BM92" i="1" s="1"/>
  <c r="BN92" i="1" s="1"/>
  <c r="BM93" i="1" s="1"/>
  <c r="BN93" i="1" s="1"/>
  <c r="BM94" i="1" s="1"/>
  <c r="BN94" i="1" s="1"/>
  <c r="BM95" i="1" s="1"/>
  <c r="BN95" i="1" s="1"/>
  <c r="BM96" i="1" s="1"/>
  <c r="BN96" i="1" s="1"/>
  <c r="BM97" i="1" s="1"/>
  <c r="BN97" i="1" s="1"/>
  <c r="BM98" i="1" s="1"/>
  <c r="BN98" i="1" s="1"/>
  <c r="BM99" i="1" s="1"/>
  <c r="BN99" i="1" s="1"/>
  <c r="BM100" i="1" s="1"/>
  <c r="BN100" i="1" s="1"/>
  <c r="BM101" i="1" s="1"/>
  <c r="BN101" i="1" s="1"/>
  <c r="BM102" i="1" s="1"/>
  <c r="BN102" i="1" s="1"/>
  <c r="BM103" i="1" s="1"/>
  <c r="BN103" i="1" s="1"/>
  <c r="BM104" i="1" s="1"/>
  <c r="BN104" i="1" s="1"/>
  <c r="BM105" i="1" s="1"/>
  <c r="BN105" i="1" s="1"/>
  <c r="BM106" i="1" s="1"/>
  <c r="BN106" i="1" s="1"/>
  <c r="BM107" i="1" s="1"/>
  <c r="BN107" i="1" s="1"/>
  <c r="BM108" i="1" s="1"/>
  <c r="BN108" i="1" s="1"/>
  <c r="BM109" i="1" s="1"/>
  <c r="BN109" i="1" s="1"/>
  <c r="BM110" i="1" s="1"/>
  <c r="BN110" i="1" s="1"/>
  <c r="BM111" i="1" s="1"/>
  <c r="BN111" i="1" s="1"/>
  <c r="BM112" i="1" s="1"/>
  <c r="BN112" i="1" s="1"/>
  <c r="BM113" i="1" s="1"/>
  <c r="BN113" i="1" s="1"/>
  <c r="BM114" i="1" s="1"/>
  <c r="BN114" i="1" s="1"/>
  <c r="BM115" i="1" s="1"/>
  <c r="BN115" i="1" s="1"/>
  <c r="BM116" i="1" s="1"/>
  <c r="BN116" i="1" s="1"/>
  <c r="BM117" i="1" s="1"/>
  <c r="BN117" i="1" s="1"/>
  <c r="BM118" i="1" s="1"/>
  <c r="BN118" i="1" s="1"/>
  <c r="BM119" i="1" s="1"/>
  <c r="BN119" i="1" s="1"/>
  <c r="BM120" i="1" s="1"/>
  <c r="BN120" i="1" s="1"/>
  <c r="BM121" i="1" s="1"/>
  <c r="BN121" i="1" s="1"/>
  <c r="BM122" i="1" s="1"/>
  <c r="BN122" i="1" s="1"/>
  <c r="BM123" i="1" s="1"/>
  <c r="BN123" i="1" s="1"/>
  <c r="BM124" i="1" s="1"/>
  <c r="BN124" i="1" s="1"/>
  <c r="BM125" i="1" s="1"/>
  <c r="BN125" i="1" s="1"/>
  <c r="BM126" i="1" s="1"/>
  <c r="BN126" i="1" s="1"/>
  <c r="BM127" i="1" s="1"/>
  <c r="BN127" i="1" s="1"/>
  <c r="BM128" i="1" s="1"/>
  <c r="BN128" i="1" s="1"/>
  <c r="BM129" i="1" s="1"/>
  <c r="BN129" i="1" s="1"/>
  <c r="BM130" i="1" s="1"/>
  <c r="BN130" i="1" s="1"/>
  <c r="BM131" i="1" s="1"/>
  <c r="BN131" i="1" s="1"/>
  <c r="BM132" i="1" s="1"/>
  <c r="BN132" i="1" s="1"/>
  <c r="BM133" i="1" s="1"/>
  <c r="BN133" i="1" s="1"/>
  <c r="BM134" i="1" s="1"/>
  <c r="BN134" i="1" s="1"/>
  <c r="BM135" i="1" s="1"/>
  <c r="BN135" i="1" s="1"/>
  <c r="BM136" i="1" s="1"/>
  <c r="BN136" i="1" s="1"/>
  <c r="BM137" i="1" s="1"/>
  <c r="BN137" i="1" s="1"/>
  <c r="BM138" i="1" s="1"/>
  <c r="BN138" i="1" s="1"/>
  <c r="BM139" i="1" s="1"/>
  <c r="BN139" i="1" s="1"/>
  <c r="BM140" i="1" s="1"/>
  <c r="BN140" i="1" s="1"/>
  <c r="BM141" i="1" s="1"/>
  <c r="BN141" i="1" s="1"/>
  <c r="BM142" i="1" s="1"/>
  <c r="BN142" i="1" s="1"/>
  <c r="BM143" i="1" s="1"/>
  <c r="BN143" i="1" s="1"/>
  <c r="BM144" i="1" s="1"/>
  <c r="BN144" i="1" s="1"/>
  <c r="BM145" i="1" s="1"/>
  <c r="BN145" i="1" s="1"/>
  <c r="BM146" i="1" s="1"/>
  <c r="BN146" i="1" s="1"/>
  <c r="BM147" i="1" s="1"/>
  <c r="BN147" i="1" s="1"/>
  <c r="BM148" i="1" s="1"/>
  <c r="BN148" i="1" s="1"/>
  <c r="BM149" i="1" s="1"/>
  <c r="BN149" i="1" s="1"/>
  <c r="BM150" i="1" s="1"/>
  <c r="BN150" i="1" s="1"/>
  <c r="BM151" i="1" s="1"/>
  <c r="BN151" i="1" s="1"/>
  <c r="BM152" i="1" s="1"/>
  <c r="BN152" i="1" s="1"/>
  <c r="BM153" i="1" s="1"/>
  <c r="BN153" i="1" s="1"/>
  <c r="BM154" i="1" s="1"/>
  <c r="BN154" i="1" s="1"/>
  <c r="BM155" i="1" s="1"/>
  <c r="BN155" i="1" s="1"/>
  <c r="BM156" i="1" s="1"/>
  <c r="BN156" i="1" s="1"/>
  <c r="BM157" i="1" s="1"/>
  <c r="BN157" i="1" s="1"/>
  <c r="BM158" i="1" s="1"/>
  <c r="BN158" i="1" s="1"/>
  <c r="BM159" i="1" s="1"/>
  <c r="BN159" i="1" s="1"/>
  <c r="BM160" i="1" s="1"/>
  <c r="BN160" i="1" s="1"/>
  <c r="BM161" i="1" s="1"/>
  <c r="BN161" i="1" s="1"/>
  <c r="BM162" i="1" s="1"/>
  <c r="BN162" i="1" s="1"/>
  <c r="BM163" i="1" s="1"/>
  <c r="BN163" i="1" s="1"/>
  <c r="BM164" i="1" s="1"/>
  <c r="BN164" i="1" s="1"/>
  <c r="BM165" i="1" s="1"/>
  <c r="BN165" i="1" s="1"/>
  <c r="BM166" i="1" s="1"/>
  <c r="BN166" i="1" s="1"/>
  <c r="BM167" i="1" s="1"/>
  <c r="BN167" i="1" s="1"/>
  <c r="BM168" i="1" s="1"/>
  <c r="BN168" i="1" s="1"/>
  <c r="BM169" i="1" s="1"/>
  <c r="BN169" i="1" s="1"/>
  <c r="BM170" i="1" s="1"/>
  <c r="BN170" i="1" s="1"/>
  <c r="BM171" i="1" s="1"/>
  <c r="BN171" i="1" s="1"/>
  <c r="BM172" i="1" s="1"/>
  <c r="BN172" i="1" s="1"/>
  <c r="BM173" i="1" s="1"/>
  <c r="BN173" i="1" s="1"/>
  <c r="BM174" i="1" s="1"/>
  <c r="BN174" i="1" s="1"/>
  <c r="BM175" i="1" s="1"/>
  <c r="BN175" i="1" s="1"/>
  <c r="BM176" i="1" s="1"/>
  <c r="BN176" i="1" s="1"/>
  <c r="BM177" i="1" s="1"/>
  <c r="BN177" i="1" s="1"/>
  <c r="BM178" i="1" s="1"/>
  <c r="BN178" i="1" s="1"/>
  <c r="BM179" i="1" s="1"/>
  <c r="BN179" i="1" s="1"/>
  <c r="BM180" i="1" s="1"/>
  <c r="BN180" i="1" s="1"/>
  <c r="BM181" i="1" s="1"/>
  <c r="BN181" i="1" s="1"/>
  <c r="BM182" i="1" s="1"/>
  <c r="BN182" i="1" s="1"/>
  <c r="BM183" i="1" s="1"/>
  <c r="BN183" i="1" s="1"/>
  <c r="BM184" i="1" s="1"/>
  <c r="BN184" i="1" s="1"/>
  <c r="BM185" i="1" s="1"/>
  <c r="BN185" i="1" s="1"/>
  <c r="BM186" i="1" s="1"/>
  <c r="BN186" i="1" s="1"/>
  <c r="BM187" i="1" s="1"/>
  <c r="BN187" i="1" s="1"/>
  <c r="BM188" i="1" s="1"/>
  <c r="BN188" i="1" s="1"/>
  <c r="BM189" i="1" s="1"/>
  <c r="BN189" i="1" s="1"/>
  <c r="BM190" i="1" s="1"/>
  <c r="BN190" i="1" s="1"/>
  <c r="BM191" i="1" s="1"/>
  <c r="BN191" i="1" s="1"/>
  <c r="BM192" i="1" s="1"/>
  <c r="BN192" i="1" s="1"/>
  <c r="BM193" i="1" s="1"/>
  <c r="BN193" i="1" s="1"/>
  <c r="BM194" i="1" s="1"/>
  <c r="BN194" i="1" s="1"/>
  <c r="BM195" i="1" s="1"/>
  <c r="BN195" i="1" s="1"/>
  <c r="BM196" i="1" s="1"/>
  <c r="BN196" i="1" s="1"/>
  <c r="BM197" i="1" s="1"/>
  <c r="BN197" i="1" s="1"/>
  <c r="BM198" i="1" s="1"/>
  <c r="BN198" i="1" s="1"/>
  <c r="BM199" i="1" s="1"/>
  <c r="BN199" i="1" s="1"/>
  <c r="BM200" i="1" s="1"/>
  <c r="BN200" i="1" s="1"/>
  <c r="BM201" i="1" s="1"/>
  <c r="BN201" i="1" s="1"/>
  <c r="BM202" i="1" s="1"/>
  <c r="BN202" i="1" s="1"/>
  <c r="BM203" i="1" s="1"/>
  <c r="BN203" i="1" s="1"/>
  <c r="BM204" i="1" s="1"/>
  <c r="BN204" i="1" s="1"/>
  <c r="BM205" i="1" s="1"/>
  <c r="BN205" i="1" s="1"/>
  <c r="BM206" i="1" s="1"/>
  <c r="BN206" i="1" s="1"/>
  <c r="BM207" i="1" s="1"/>
  <c r="BN207" i="1" s="1"/>
  <c r="BM208" i="1" s="1"/>
  <c r="BN208" i="1" s="1"/>
  <c r="BM209" i="1" s="1"/>
  <c r="BN209" i="1" s="1"/>
  <c r="BM210" i="1" s="1"/>
  <c r="BN210" i="1" s="1"/>
  <c r="BM211" i="1" s="1"/>
  <c r="BN211" i="1" s="1"/>
  <c r="BM212" i="1" s="1"/>
  <c r="BN212" i="1" s="1"/>
  <c r="BM213" i="1" s="1"/>
  <c r="BN213" i="1" s="1"/>
  <c r="BM214" i="1" s="1"/>
  <c r="BN214" i="1" s="1"/>
  <c r="BM215" i="1" s="1"/>
  <c r="BN215" i="1" s="1"/>
  <c r="BM216" i="1" s="1"/>
  <c r="BN216" i="1" s="1"/>
  <c r="BM217" i="1" s="1"/>
  <c r="BN217" i="1" s="1"/>
  <c r="BM218" i="1" s="1"/>
  <c r="BN218" i="1" s="1"/>
  <c r="BM219" i="1" s="1"/>
  <c r="BN219" i="1" s="1"/>
  <c r="BM220" i="1" s="1"/>
  <c r="BN220" i="1" s="1"/>
  <c r="BM221" i="1" s="1"/>
  <c r="BN221" i="1" s="1"/>
  <c r="BM222" i="1" s="1"/>
  <c r="BN222" i="1" s="1"/>
  <c r="BM223" i="1" s="1"/>
  <c r="BN223" i="1" s="1"/>
  <c r="BM224" i="1" s="1"/>
  <c r="BN224" i="1" s="1"/>
  <c r="BM225" i="1" s="1"/>
  <c r="BN225" i="1" s="1"/>
  <c r="BM226" i="1" s="1"/>
  <c r="BN226" i="1" s="1"/>
  <c r="BM227" i="1" s="1"/>
  <c r="BN227" i="1" s="1"/>
  <c r="BM228" i="1" s="1"/>
  <c r="BN228" i="1" s="1"/>
  <c r="BM229" i="1" s="1"/>
  <c r="BN229" i="1" s="1"/>
  <c r="BM230" i="1" s="1"/>
  <c r="BN230" i="1" s="1"/>
  <c r="BM231" i="1" s="1"/>
  <c r="BN231" i="1" s="1"/>
  <c r="BM232" i="1" s="1"/>
  <c r="BN232" i="1" s="1"/>
  <c r="BM233" i="1" s="1"/>
  <c r="BN233" i="1" s="1"/>
  <c r="BM234" i="1" s="1"/>
  <c r="BN234" i="1" s="1"/>
  <c r="BM235" i="1" s="1"/>
  <c r="BN235" i="1" s="1"/>
  <c r="BM236" i="1" s="1"/>
  <c r="BN236" i="1" s="1"/>
  <c r="BM237" i="1" s="1"/>
  <c r="BN237" i="1" s="1"/>
  <c r="BM238" i="1" s="1"/>
  <c r="BN238" i="1" s="1"/>
  <c r="BM239" i="1" s="1"/>
  <c r="BN239" i="1" s="1"/>
  <c r="BM240" i="1" s="1"/>
  <c r="BN240" i="1" s="1"/>
  <c r="BM241" i="1" s="1"/>
  <c r="BN241" i="1" s="1"/>
  <c r="BM242" i="1" s="1"/>
  <c r="BN242" i="1" s="1"/>
  <c r="BM243" i="1" s="1"/>
  <c r="BN243" i="1" s="1"/>
  <c r="BM244" i="1" s="1"/>
  <c r="BN244" i="1" s="1"/>
  <c r="BM245" i="1" s="1"/>
  <c r="BN245" i="1" s="1"/>
  <c r="BM246" i="1" s="1"/>
  <c r="BN246" i="1" s="1"/>
  <c r="BM247" i="1" s="1"/>
  <c r="BN247" i="1" s="1"/>
  <c r="BM248" i="1" s="1"/>
  <c r="BN248" i="1" s="1"/>
  <c r="BM249" i="1" s="1"/>
  <c r="BN249" i="1" s="1"/>
  <c r="BM250" i="1" s="1"/>
  <c r="BN250" i="1" s="1"/>
  <c r="BM251" i="1" s="1"/>
  <c r="BN251" i="1" s="1"/>
  <c r="BM252" i="1" s="1"/>
  <c r="BN252" i="1" s="1"/>
  <c r="BM253" i="1" s="1"/>
  <c r="BN253" i="1" s="1"/>
  <c r="BM254" i="1" s="1"/>
  <c r="BN254" i="1" s="1"/>
  <c r="BM255" i="1" s="1"/>
  <c r="BN255" i="1" s="1"/>
  <c r="BM256" i="1" s="1"/>
  <c r="BN256" i="1" s="1"/>
  <c r="BM257" i="1" s="1"/>
  <c r="BN257" i="1" s="1"/>
  <c r="BN2" i="1"/>
  <c r="BL2" i="1"/>
  <c r="BK3" i="1" s="1"/>
  <c r="BL3" i="1" s="1"/>
  <c r="BK4" i="1" s="1"/>
  <c r="BL4" i="1" s="1"/>
  <c r="BK5" i="1" s="1"/>
  <c r="BL5" i="1" s="1"/>
  <c r="BK6" i="1" s="1"/>
  <c r="BL6" i="1" s="1"/>
  <c r="BK7" i="1" s="1"/>
  <c r="BL7" i="1" s="1"/>
  <c r="BK8" i="1" s="1"/>
  <c r="BL8" i="1" s="1"/>
  <c r="BK9" i="1" s="1"/>
  <c r="BL9" i="1" s="1"/>
  <c r="BK10" i="1" s="1"/>
  <c r="BL10" i="1" s="1"/>
  <c r="BK11" i="1" s="1"/>
  <c r="BL11" i="1" s="1"/>
  <c r="BK12" i="1" s="1"/>
  <c r="BL12" i="1" s="1"/>
  <c r="BK13" i="1" s="1"/>
  <c r="BL13" i="1" s="1"/>
  <c r="BK14" i="1" s="1"/>
  <c r="BL14" i="1" s="1"/>
  <c r="BK15" i="1" s="1"/>
  <c r="BL15" i="1" s="1"/>
  <c r="BK16" i="1" s="1"/>
  <c r="BL16" i="1" s="1"/>
  <c r="BK17" i="1" s="1"/>
  <c r="BL17" i="1" s="1"/>
  <c r="BK18" i="1" s="1"/>
  <c r="BL18" i="1" s="1"/>
  <c r="BK19" i="1" s="1"/>
  <c r="BL19" i="1" s="1"/>
  <c r="BK20" i="1" s="1"/>
  <c r="BL20" i="1" s="1"/>
  <c r="BK21" i="1" s="1"/>
  <c r="BL21" i="1" s="1"/>
  <c r="BK22" i="1" s="1"/>
  <c r="BL22" i="1" s="1"/>
  <c r="BK23" i="1" s="1"/>
  <c r="BL23" i="1" s="1"/>
  <c r="BK24" i="1" s="1"/>
  <c r="BL24" i="1" s="1"/>
  <c r="BK25" i="1" s="1"/>
  <c r="BL25" i="1" s="1"/>
  <c r="BK26" i="1" s="1"/>
  <c r="BL26" i="1" s="1"/>
  <c r="BK27" i="1" s="1"/>
  <c r="BL27" i="1" s="1"/>
  <c r="BK28" i="1" s="1"/>
  <c r="BL28" i="1" s="1"/>
  <c r="BK29" i="1" s="1"/>
  <c r="BL29" i="1" s="1"/>
  <c r="BK30" i="1" s="1"/>
  <c r="BL30" i="1" s="1"/>
  <c r="BK31" i="1" s="1"/>
  <c r="BL31" i="1" s="1"/>
  <c r="BK32" i="1" s="1"/>
  <c r="BL32" i="1" s="1"/>
  <c r="BK33" i="1" s="1"/>
  <c r="BL33" i="1" s="1"/>
  <c r="BK34" i="1" s="1"/>
  <c r="BL34" i="1" s="1"/>
  <c r="BK35" i="1" s="1"/>
  <c r="BL35" i="1" s="1"/>
  <c r="BK36" i="1" s="1"/>
  <c r="BL36" i="1" s="1"/>
  <c r="BK37" i="1" s="1"/>
  <c r="BL37" i="1" s="1"/>
  <c r="BK38" i="1" s="1"/>
  <c r="BL38" i="1" s="1"/>
  <c r="BK39" i="1" s="1"/>
  <c r="BL39" i="1" s="1"/>
  <c r="BK40" i="1" s="1"/>
  <c r="BL40" i="1" s="1"/>
  <c r="BK41" i="1" s="1"/>
  <c r="BL41" i="1" s="1"/>
  <c r="BK42" i="1" s="1"/>
  <c r="BL42" i="1" s="1"/>
  <c r="BK43" i="1" s="1"/>
  <c r="BL43" i="1" s="1"/>
  <c r="BK44" i="1" s="1"/>
  <c r="BL44" i="1" s="1"/>
  <c r="BK45" i="1" s="1"/>
  <c r="BL45" i="1" s="1"/>
  <c r="BK46" i="1" s="1"/>
  <c r="BL46" i="1" s="1"/>
  <c r="BK47" i="1" s="1"/>
  <c r="BL47" i="1" s="1"/>
  <c r="BK48" i="1" s="1"/>
  <c r="BL48" i="1" s="1"/>
  <c r="BK49" i="1" s="1"/>
  <c r="BL49" i="1" s="1"/>
  <c r="BK50" i="1" s="1"/>
  <c r="BL50" i="1" s="1"/>
  <c r="BK51" i="1" s="1"/>
  <c r="BL51" i="1" s="1"/>
  <c r="BK52" i="1" s="1"/>
  <c r="BL52" i="1" s="1"/>
  <c r="BK53" i="1" s="1"/>
  <c r="BL53" i="1" s="1"/>
  <c r="BK54" i="1" s="1"/>
  <c r="BL54" i="1" s="1"/>
  <c r="BK55" i="1" s="1"/>
  <c r="BL55" i="1" s="1"/>
  <c r="BK56" i="1" s="1"/>
  <c r="BL56" i="1" s="1"/>
  <c r="BK57" i="1" s="1"/>
  <c r="BL57" i="1" s="1"/>
  <c r="BK58" i="1" s="1"/>
  <c r="BL58" i="1" s="1"/>
  <c r="BK59" i="1" s="1"/>
  <c r="BL59" i="1" s="1"/>
  <c r="BK60" i="1" s="1"/>
  <c r="BL60" i="1" s="1"/>
  <c r="BK61" i="1" s="1"/>
  <c r="BL61" i="1" s="1"/>
  <c r="BK62" i="1" s="1"/>
  <c r="BL62" i="1" s="1"/>
  <c r="BK63" i="1" s="1"/>
  <c r="BL63" i="1" s="1"/>
  <c r="BK64" i="1" s="1"/>
  <c r="BL64" i="1" s="1"/>
  <c r="BK65" i="1" s="1"/>
  <c r="BL65" i="1" s="1"/>
  <c r="BK66" i="1" s="1"/>
  <c r="BL66" i="1" s="1"/>
  <c r="BK67" i="1" s="1"/>
  <c r="BL67" i="1" s="1"/>
  <c r="BK68" i="1" s="1"/>
  <c r="BL68" i="1" s="1"/>
  <c r="BK69" i="1" s="1"/>
  <c r="BL69" i="1" s="1"/>
  <c r="BK70" i="1" s="1"/>
  <c r="BL70" i="1" s="1"/>
  <c r="BK71" i="1" s="1"/>
  <c r="BL71" i="1" s="1"/>
  <c r="BK72" i="1" s="1"/>
  <c r="BL72" i="1" s="1"/>
  <c r="BK73" i="1" s="1"/>
  <c r="BL73" i="1" s="1"/>
  <c r="BK74" i="1" s="1"/>
  <c r="BL74" i="1" s="1"/>
  <c r="BK75" i="1" s="1"/>
  <c r="BL75" i="1" s="1"/>
  <c r="BK76" i="1" s="1"/>
  <c r="BL76" i="1" s="1"/>
  <c r="BK77" i="1" s="1"/>
  <c r="BL77" i="1" s="1"/>
  <c r="BK78" i="1" s="1"/>
  <c r="BL78" i="1" s="1"/>
  <c r="BK79" i="1" s="1"/>
  <c r="BL79" i="1" s="1"/>
  <c r="BK80" i="1" s="1"/>
  <c r="BL80" i="1" s="1"/>
  <c r="BK81" i="1" s="1"/>
  <c r="BL81" i="1" s="1"/>
  <c r="BK82" i="1" s="1"/>
  <c r="BL82" i="1" s="1"/>
  <c r="BK83" i="1" s="1"/>
  <c r="BL83" i="1" s="1"/>
  <c r="BK84" i="1" s="1"/>
  <c r="BL84" i="1" s="1"/>
  <c r="BK85" i="1" s="1"/>
  <c r="BL85" i="1" s="1"/>
  <c r="BK86" i="1" s="1"/>
  <c r="BL86" i="1" s="1"/>
  <c r="BK87" i="1" s="1"/>
  <c r="BL87" i="1" s="1"/>
  <c r="BK88" i="1" s="1"/>
  <c r="BL88" i="1" s="1"/>
  <c r="BK89" i="1" s="1"/>
  <c r="BL89" i="1" s="1"/>
  <c r="BK90" i="1" s="1"/>
  <c r="BL90" i="1" s="1"/>
  <c r="BK91" i="1" s="1"/>
  <c r="BL91" i="1" s="1"/>
  <c r="BK92" i="1" s="1"/>
  <c r="BL92" i="1" s="1"/>
  <c r="BK93" i="1" s="1"/>
  <c r="BL93" i="1" s="1"/>
  <c r="BK94" i="1" s="1"/>
  <c r="BL94" i="1" s="1"/>
  <c r="BK95" i="1" s="1"/>
  <c r="BL95" i="1" s="1"/>
  <c r="BK96" i="1" s="1"/>
  <c r="BL96" i="1" s="1"/>
  <c r="BK97" i="1" s="1"/>
  <c r="BL97" i="1" s="1"/>
  <c r="BK98" i="1" s="1"/>
  <c r="BL98" i="1" s="1"/>
  <c r="BK99" i="1" s="1"/>
  <c r="BL99" i="1" s="1"/>
  <c r="BK100" i="1" s="1"/>
  <c r="BL100" i="1" s="1"/>
  <c r="BK101" i="1" s="1"/>
  <c r="BL101" i="1" s="1"/>
  <c r="BK102" i="1" s="1"/>
  <c r="BL102" i="1" s="1"/>
  <c r="BK103" i="1" s="1"/>
  <c r="BL103" i="1" s="1"/>
  <c r="BK104" i="1" s="1"/>
  <c r="BL104" i="1" s="1"/>
  <c r="BK105" i="1" s="1"/>
  <c r="BL105" i="1" s="1"/>
  <c r="BK106" i="1" s="1"/>
  <c r="BL106" i="1" s="1"/>
  <c r="BK107" i="1" s="1"/>
  <c r="BL107" i="1" s="1"/>
  <c r="BK108" i="1" s="1"/>
  <c r="BL108" i="1" s="1"/>
  <c r="BK109" i="1" s="1"/>
  <c r="BL109" i="1" s="1"/>
  <c r="BK110" i="1" s="1"/>
  <c r="BL110" i="1" s="1"/>
  <c r="BK111" i="1" s="1"/>
  <c r="BL111" i="1" s="1"/>
  <c r="BK112" i="1" s="1"/>
  <c r="BL112" i="1" s="1"/>
  <c r="BK113" i="1" s="1"/>
  <c r="BL113" i="1" s="1"/>
  <c r="BK114" i="1" s="1"/>
  <c r="BL114" i="1" s="1"/>
  <c r="BK115" i="1" s="1"/>
  <c r="BL115" i="1" s="1"/>
  <c r="BK116" i="1" s="1"/>
  <c r="BL116" i="1" s="1"/>
  <c r="BK117" i="1" s="1"/>
  <c r="BL117" i="1" s="1"/>
  <c r="BK118" i="1" s="1"/>
  <c r="BL118" i="1" s="1"/>
  <c r="BK119" i="1" s="1"/>
  <c r="BL119" i="1" s="1"/>
  <c r="BK120" i="1" s="1"/>
  <c r="BL120" i="1" s="1"/>
  <c r="BK121" i="1" s="1"/>
  <c r="BL121" i="1" s="1"/>
  <c r="BK122" i="1" s="1"/>
  <c r="BL122" i="1" s="1"/>
  <c r="BK123" i="1" s="1"/>
  <c r="BL123" i="1" s="1"/>
  <c r="BK124" i="1" s="1"/>
  <c r="BL124" i="1" s="1"/>
  <c r="BK125" i="1" s="1"/>
  <c r="BL125" i="1" s="1"/>
  <c r="BK126" i="1" s="1"/>
  <c r="BL126" i="1" s="1"/>
  <c r="BK127" i="1" s="1"/>
  <c r="BL127" i="1" s="1"/>
  <c r="BK128" i="1" s="1"/>
  <c r="BL128" i="1" s="1"/>
  <c r="BK129" i="1" s="1"/>
  <c r="BL129" i="1" s="1"/>
  <c r="BK130" i="1" s="1"/>
  <c r="BL130" i="1" s="1"/>
  <c r="BK131" i="1" s="1"/>
  <c r="BL131" i="1" s="1"/>
  <c r="BK132" i="1" s="1"/>
  <c r="BL132" i="1" s="1"/>
  <c r="BK133" i="1" s="1"/>
  <c r="BL133" i="1" s="1"/>
  <c r="BK134" i="1" s="1"/>
  <c r="BL134" i="1" s="1"/>
  <c r="BK135" i="1" s="1"/>
  <c r="BL135" i="1" s="1"/>
  <c r="BK136" i="1" s="1"/>
  <c r="BL136" i="1" s="1"/>
  <c r="BK137" i="1" s="1"/>
  <c r="BL137" i="1" s="1"/>
  <c r="BK138" i="1" s="1"/>
  <c r="BL138" i="1" s="1"/>
  <c r="BK139" i="1" s="1"/>
  <c r="BL139" i="1" s="1"/>
  <c r="BK140" i="1" s="1"/>
  <c r="BL140" i="1" s="1"/>
  <c r="BK141" i="1" s="1"/>
  <c r="BL141" i="1" s="1"/>
  <c r="BK142" i="1" s="1"/>
  <c r="BL142" i="1" s="1"/>
  <c r="BK143" i="1" s="1"/>
  <c r="BL143" i="1" s="1"/>
  <c r="BK144" i="1" s="1"/>
  <c r="BL144" i="1" s="1"/>
  <c r="BK145" i="1" s="1"/>
  <c r="BL145" i="1" s="1"/>
  <c r="BK146" i="1" s="1"/>
  <c r="BL146" i="1" s="1"/>
  <c r="BK147" i="1" s="1"/>
  <c r="BL147" i="1" s="1"/>
  <c r="BK148" i="1" s="1"/>
  <c r="BL148" i="1" s="1"/>
  <c r="BK149" i="1" s="1"/>
  <c r="BL149" i="1" s="1"/>
  <c r="BK150" i="1" s="1"/>
  <c r="BL150" i="1" s="1"/>
  <c r="BK151" i="1" s="1"/>
  <c r="BL151" i="1" s="1"/>
  <c r="BK152" i="1" s="1"/>
  <c r="BL152" i="1" s="1"/>
  <c r="BK153" i="1" s="1"/>
  <c r="BL153" i="1" s="1"/>
  <c r="BK154" i="1" s="1"/>
  <c r="BL154" i="1" s="1"/>
  <c r="BK155" i="1" s="1"/>
  <c r="BL155" i="1" s="1"/>
  <c r="BK156" i="1" s="1"/>
  <c r="BL156" i="1" s="1"/>
  <c r="BK157" i="1" s="1"/>
  <c r="BL157" i="1" s="1"/>
  <c r="BK158" i="1" s="1"/>
  <c r="BL158" i="1" s="1"/>
  <c r="BK159" i="1" s="1"/>
  <c r="BL159" i="1" s="1"/>
  <c r="BK160" i="1" s="1"/>
  <c r="BL160" i="1" s="1"/>
  <c r="BK161" i="1" s="1"/>
  <c r="BL161" i="1" s="1"/>
  <c r="BK162" i="1" s="1"/>
  <c r="BL162" i="1" s="1"/>
  <c r="BK163" i="1" s="1"/>
  <c r="BL163" i="1" s="1"/>
  <c r="BK164" i="1" s="1"/>
  <c r="BL164" i="1" s="1"/>
  <c r="BK165" i="1" s="1"/>
  <c r="BL165" i="1" s="1"/>
  <c r="BK166" i="1" s="1"/>
  <c r="BL166" i="1" s="1"/>
  <c r="BK167" i="1" s="1"/>
  <c r="BL167" i="1" s="1"/>
  <c r="BK168" i="1" s="1"/>
  <c r="BL168" i="1" s="1"/>
  <c r="BK169" i="1" s="1"/>
  <c r="BL169" i="1" s="1"/>
  <c r="BK170" i="1" s="1"/>
  <c r="BL170" i="1" s="1"/>
  <c r="BK171" i="1" s="1"/>
  <c r="BL171" i="1" s="1"/>
  <c r="BK172" i="1" s="1"/>
  <c r="BL172" i="1" s="1"/>
  <c r="BK173" i="1" s="1"/>
  <c r="BL173" i="1" s="1"/>
  <c r="BK174" i="1" s="1"/>
  <c r="BL174" i="1" s="1"/>
  <c r="BK175" i="1" s="1"/>
  <c r="BL175" i="1" s="1"/>
  <c r="BK176" i="1" s="1"/>
  <c r="BL176" i="1" s="1"/>
  <c r="BK177" i="1" s="1"/>
  <c r="BL177" i="1" s="1"/>
  <c r="BK178" i="1" s="1"/>
  <c r="BL178" i="1" s="1"/>
  <c r="BK179" i="1" s="1"/>
  <c r="BL179" i="1" s="1"/>
  <c r="BK180" i="1" s="1"/>
  <c r="BL180" i="1" s="1"/>
  <c r="BK181" i="1" s="1"/>
  <c r="BL181" i="1" s="1"/>
  <c r="BK182" i="1" s="1"/>
  <c r="BL182" i="1" s="1"/>
  <c r="BK183" i="1" s="1"/>
  <c r="BL183" i="1" s="1"/>
  <c r="BK184" i="1" s="1"/>
  <c r="BL184" i="1" s="1"/>
  <c r="BK185" i="1" s="1"/>
  <c r="BL185" i="1" s="1"/>
  <c r="BK186" i="1" s="1"/>
  <c r="BL186" i="1" s="1"/>
  <c r="BK187" i="1" s="1"/>
  <c r="BL187" i="1" s="1"/>
  <c r="BK188" i="1" s="1"/>
  <c r="BL188" i="1" s="1"/>
  <c r="BK189" i="1" s="1"/>
  <c r="BL189" i="1" s="1"/>
  <c r="BK190" i="1" s="1"/>
  <c r="BL190" i="1" s="1"/>
  <c r="BK191" i="1" s="1"/>
  <c r="BL191" i="1" s="1"/>
  <c r="BK192" i="1" s="1"/>
  <c r="BL192" i="1" s="1"/>
  <c r="BK193" i="1" s="1"/>
  <c r="BL193" i="1" s="1"/>
  <c r="BK194" i="1" s="1"/>
  <c r="BL194" i="1" s="1"/>
  <c r="BK195" i="1" s="1"/>
  <c r="BL195" i="1" s="1"/>
  <c r="BK196" i="1" s="1"/>
  <c r="BL196" i="1" s="1"/>
  <c r="BK197" i="1" s="1"/>
  <c r="BL197" i="1" s="1"/>
  <c r="BK198" i="1" s="1"/>
  <c r="BL198" i="1" s="1"/>
  <c r="BK199" i="1" s="1"/>
  <c r="BL199" i="1" s="1"/>
  <c r="BK200" i="1" s="1"/>
  <c r="BL200" i="1" s="1"/>
  <c r="BK201" i="1" s="1"/>
  <c r="BL201" i="1" s="1"/>
  <c r="BK202" i="1" s="1"/>
  <c r="BL202" i="1" s="1"/>
  <c r="BK203" i="1" s="1"/>
  <c r="BL203" i="1" s="1"/>
  <c r="BK204" i="1" s="1"/>
  <c r="BL204" i="1" s="1"/>
  <c r="BK205" i="1" s="1"/>
  <c r="BL205" i="1" s="1"/>
  <c r="BK206" i="1" s="1"/>
  <c r="BL206" i="1" s="1"/>
  <c r="BK207" i="1" s="1"/>
  <c r="BL207" i="1" s="1"/>
  <c r="BK208" i="1" s="1"/>
  <c r="BL208" i="1" s="1"/>
  <c r="BK209" i="1" s="1"/>
  <c r="BL209" i="1" s="1"/>
  <c r="BK210" i="1" s="1"/>
  <c r="BL210" i="1" s="1"/>
  <c r="BK211" i="1" s="1"/>
  <c r="BL211" i="1" s="1"/>
  <c r="BK212" i="1" s="1"/>
  <c r="BL212" i="1" s="1"/>
  <c r="BK213" i="1" s="1"/>
  <c r="BL213" i="1" s="1"/>
  <c r="BK214" i="1" s="1"/>
  <c r="BL214" i="1" s="1"/>
  <c r="BK215" i="1" s="1"/>
  <c r="BL215" i="1" s="1"/>
  <c r="BK216" i="1" s="1"/>
  <c r="BL216" i="1" s="1"/>
  <c r="BK217" i="1" s="1"/>
  <c r="BL217" i="1" s="1"/>
  <c r="BK218" i="1" s="1"/>
  <c r="BL218" i="1" s="1"/>
  <c r="BK219" i="1" s="1"/>
  <c r="BL219" i="1" s="1"/>
  <c r="BK220" i="1" s="1"/>
  <c r="BL220" i="1" s="1"/>
  <c r="BK221" i="1" s="1"/>
  <c r="BL221" i="1" s="1"/>
  <c r="BK222" i="1" s="1"/>
  <c r="BL222" i="1" s="1"/>
  <c r="BK223" i="1" s="1"/>
  <c r="BL223" i="1" s="1"/>
  <c r="BK224" i="1" s="1"/>
  <c r="BL224" i="1" s="1"/>
  <c r="BK225" i="1" s="1"/>
  <c r="BL225" i="1" s="1"/>
  <c r="BK226" i="1" s="1"/>
  <c r="BL226" i="1" s="1"/>
  <c r="BK227" i="1" s="1"/>
  <c r="BL227" i="1" s="1"/>
  <c r="BK228" i="1" s="1"/>
  <c r="BL228" i="1" s="1"/>
  <c r="BK229" i="1" s="1"/>
  <c r="BL229" i="1" s="1"/>
  <c r="BK230" i="1" s="1"/>
  <c r="BL230" i="1" s="1"/>
  <c r="BK231" i="1" s="1"/>
  <c r="BL231" i="1" s="1"/>
  <c r="BK232" i="1" s="1"/>
  <c r="BL232" i="1" s="1"/>
  <c r="BK233" i="1" s="1"/>
  <c r="BL233" i="1" s="1"/>
  <c r="BK234" i="1" s="1"/>
  <c r="BL234" i="1" s="1"/>
  <c r="BK235" i="1" s="1"/>
  <c r="BL235" i="1" s="1"/>
  <c r="BK236" i="1" s="1"/>
  <c r="BL236" i="1" s="1"/>
  <c r="BK237" i="1" s="1"/>
  <c r="BL237" i="1" s="1"/>
  <c r="BK238" i="1" s="1"/>
  <c r="BL238" i="1" s="1"/>
  <c r="BK239" i="1" s="1"/>
  <c r="BL239" i="1" s="1"/>
  <c r="BK240" i="1" s="1"/>
  <c r="BL240" i="1" s="1"/>
  <c r="BK241" i="1" s="1"/>
  <c r="BL241" i="1" s="1"/>
  <c r="BK242" i="1" s="1"/>
  <c r="BL242" i="1" s="1"/>
  <c r="BK243" i="1" s="1"/>
  <c r="BL243" i="1" s="1"/>
  <c r="BK244" i="1" s="1"/>
  <c r="BL244" i="1" s="1"/>
  <c r="BK245" i="1" s="1"/>
  <c r="BL245" i="1" s="1"/>
  <c r="BK246" i="1" s="1"/>
  <c r="BL246" i="1" s="1"/>
  <c r="BK247" i="1" s="1"/>
  <c r="BL247" i="1" s="1"/>
  <c r="BK248" i="1" s="1"/>
  <c r="BL248" i="1" s="1"/>
  <c r="BK249" i="1" s="1"/>
  <c r="BL249" i="1" s="1"/>
  <c r="BK250" i="1" s="1"/>
  <c r="BL250" i="1" s="1"/>
  <c r="BK251" i="1" s="1"/>
  <c r="BL251" i="1" s="1"/>
  <c r="BK252" i="1" s="1"/>
  <c r="BL252" i="1" s="1"/>
  <c r="BK253" i="1" s="1"/>
  <c r="BL253" i="1" s="1"/>
  <c r="BK254" i="1" s="1"/>
  <c r="BL254" i="1" s="1"/>
  <c r="BK255" i="1" s="1"/>
  <c r="BL255" i="1" s="1"/>
  <c r="BK256" i="1" s="1"/>
  <c r="BL256" i="1" s="1"/>
  <c r="BK257" i="1" s="1"/>
  <c r="BL257" i="1" s="1"/>
  <c r="BQ2" i="1"/>
  <c r="BM2" i="1"/>
  <c r="BK2" i="1"/>
  <c r="BO2" i="1"/>
  <c r="AA3" i="1"/>
  <c r="AA2" i="1"/>
  <c r="Z3" i="1" s="1"/>
  <c r="W3" i="1"/>
  <c r="W2" i="1"/>
  <c r="V3" i="1" s="1"/>
  <c r="Y3" i="1"/>
  <c r="Y2" i="1"/>
  <c r="X2" i="1"/>
  <c r="BE2" i="1"/>
  <c r="BF2" i="1"/>
  <c r="BE3" i="1" s="1"/>
  <c r="AQ4" i="1"/>
  <c r="AQ2" i="1"/>
  <c r="Z2" i="1"/>
  <c r="V2" i="1"/>
  <c r="U2" i="1"/>
  <c r="T3" i="1" s="1"/>
  <c r="T2" i="1"/>
  <c r="BQ6" i="1" l="1"/>
  <c r="BR6" i="1" s="1"/>
  <c r="X3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" i="1"/>
  <c r="BF3" i="1"/>
  <c r="BB2" i="1"/>
  <c r="BC2" i="1" s="1"/>
  <c r="BB3" i="1" s="1"/>
  <c r="BC3" i="1" s="1"/>
  <c r="BB4" i="1" s="1"/>
  <c r="BC4" i="1" s="1"/>
  <c r="BB5" i="1" s="1"/>
  <c r="BC5" i="1" s="1"/>
  <c r="BB6" i="1" s="1"/>
  <c r="BC6" i="1" s="1"/>
  <c r="BB7" i="1" s="1"/>
  <c r="BC7" i="1" s="1"/>
  <c r="BB8" i="1" s="1"/>
  <c r="BC8" i="1" s="1"/>
  <c r="BB9" i="1" s="1"/>
  <c r="BC9" i="1" s="1"/>
  <c r="BB10" i="1" s="1"/>
  <c r="BC10" i="1" s="1"/>
  <c r="BB11" i="1" s="1"/>
  <c r="BC11" i="1" s="1"/>
  <c r="BB12" i="1" s="1"/>
  <c r="BC12" i="1" s="1"/>
  <c r="BB13" i="1" s="1"/>
  <c r="BC13" i="1" s="1"/>
  <c r="BB14" i="1" s="1"/>
  <c r="BC14" i="1" s="1"/>
  <c r="BB15" i="1" s="1"/>
  <c r="BC15" i="1" s="1"/>
  <c r="BB16" i="1" s="1"/>
  <c r="BC16" i="1" s="1"/>
  <c r="BB17" i="1" s="1"/>
  <c r="BC17" i="1" s="1"/>
  <c r="BB18" i="1" s="1"/>
  <c r="BC18" i="1" s="1"/>
  <c r="BB19" i="1" s="1"/>
  <c r="BC19" i="1" s="1"/>
  <c r="BB20" i="1" s="1"/>
  <c r="BC20" i="1" s="1"/>
  <c r="BB21" i="1" s="1"/>
  <c r="BC21" i="1" s="1"/>
  <c r="BB22" i="1" s="1"/>
  <c r="BC22" i="1" s="1"/>
  <c r="BB23" i="1" s="1"/>
  <c r="BC23" i="1" s="1"/>
  <c r="BB24" i="1" s="1"/>
  <c r="BC24" i="1" s="1"/>
  <c r="BB25" i="1" s="1"/>
  <c r="BC25" i="1" s="1"/>
  <c r="BB26" i="1" s="1"/>
  <c r="BC26" i="1" s="1"/>
  <c r="BB27" i="1" s="1"/>
  <c r="BC27" i="1" s="1"/>
  <c r="BB28" i="1" s="1"/>
  <c r="BC28" i="1" s="1"/>
  <c r="BB29" i="1" s="1"/>
  <c r="BC29" i="1" s="1"/>
  <c r="BB30" i="1" s="1"/>
  <c r="BC30" i="1" s="1"/>
  <c r="BB31" i="1" s="1"/>
  <c r="BC31" i="1" s="1"/>
  <c r="BB32" i="1" s="1"/>
  <c r="BC32" i="1" s="1"/>
  <c r="BB33" i="1" s="1"/>
  <c r="BC33" i="1" s="1"/>
  <c r="BB34" i="1" s="1"/>
  <c r="BC34" i="1" s="1"/>
  <c r="BB35" i="1" s="1"/>
  <c r="BC35" i="1" s="1"/>
  <c r="BB36" i="1" s="1"/>
  <c r="BC36" i="1" s="1"/>
  <c r="BB37" i="1" s="1"/>
  <c r="BC37" i="1" s="1"/>
  <c r="BB38" i="1" s="1"/>
  <c r="BC38" i="1" s="1"/>
  <c r="BB39" i="1" s="1"/>
  <c r="BC39" i="1" s="1"/>
  <c r="BB40" i="1" s="1"/>
  <c r="BC40" i="1" s="1"/>
  <c r="BB41" i="1" s="1"/>
  <c r="BC41" i="1" s="1"/>
  <c r="BB42" i="1" s="1"/>
  <c r="BC42" i="1" s="1"/>
  <c r="BB43" i="1" s="1"/>
  <c r="BC43" i="1" s="1"/>
  <c r="BB44" i="1" s="1"/>
  <c r="BC44" i="1" s="1"/>
  <c r="BB45" i="1" s="1"/>
  <c r="BC45" i="1" s="1"/>
  <c r="BB46" i="1" s="1"/>
  <c r="BC46" i="1" s="1"/>
  <c r="BB47" i="1" s="1"/>
  <c r="BC47" i="1" s="1"/>
  <c r="BB48" i="1" s="1"/>
  <c r="BC48" i="1" s="1"/>
  <c r="BB49" i="1" s="1"/>
  <c r="BC49" i="1" s="1"/>
  <c r="BB50" i="1" s="1"/>
  <c r="BC50" i="1" s="1"/>
  <c r="BB51" i="1" s="1"/>
  <c r="BC51" i="1" s="1"/>
  <c r="BB52" i="1" s="1"/>
  <c r="BC52" i="1" s="1"/>
  <c r="BB53" i="1" s="1"/>
  <c r="BC53" i="1" s="1"/>
  <c r="BB54" i="1" s="1"/>
  <c r="BC54" i="1" s="1"/>
  <c r="BB55" i="1" s="1"/>
  <c r="BC55" i="1" s="1"/>
  <c r="BB56" i="1" s="1"/>
  <c r="BC56" i="1" s="1"/>
  <c r="BB57" i="1" s="1"/>
  <c r="BC57" i="1" s="1"/>
  <c r="BB58" i="1" s="1"/>
  <c r="BC58" i="1" s="1"/>
  <c r="BB59" i="1" s="1"/>
  <c r="BC59" i="1" s="1"/>
  <c r="BB60" i="1" s="1"/>
  <c r="BC60" i="1" s="1"/>
  <c r="BB61" i="1" s="1"/>
  <c r="BC61" i="1" s="1"/>
  <c r="BB62" i="1" s="1"/>
  <c r="BC62" i="1" s="1"/>
  <c r="BB63" i="1" s="1"/>
  <c r="BC63" i="1" s="1"/>
  <c r="BB64" i="1" s="1"/>
  <c r="BC64" i="1" s="1"/>
  <c r="BB65" i="1" s="1"/>
  <c r="BC65" i="1" s="1"/>
  <c r="BB66" i="1" s="1"/>
  <c r="BC66" i="1" s="1"/>
  <c r="BB67" i="1" s="1"/>
  <c r="BC67" i="1" s="1"/>
  <c r="BB68" i="1" s="1"/>
  <c r="BC68" i="1" s="1"/>
  <c r="BB69" i="1" s="1"/>
  <c r="BC69" i="1" s="1"/>
  <c r="BB70" i="1" s="1"/>
  <c r="BC70" i="1" s="1"/>
  <c r="BB71" i="1" s="1"/>
  <c r="BC71" i="1" s="1"/>
  <c r="BB72" i="1" s="1"/>
  <c r="BC72" i="1" s="1"/>
  <c r="BB73" i="1" s="1"/>
  <c r="BC73" i="1" s="1"/>
  <c r="BB74" i="1" s="1"/>
  <c r="BC74" i="1" s="1"/>
  <c r="BB75" i="1" s="1"/>
  <c r="BC75" i="1" s="1"/>
  <c r="BB76" i="1" s="1"/>
  <c r="BC76" i="1" s="1"/>
  <c r="BB77" i="1" s="1"/>
  <c r="BC77" i="1" s="1"/>
  <c r="BB78" i="1" s="1"/>
  <c r="BC78" i="1" s="1"/>
  <c r="BB79" i="1" s="1"/>
  <c r="BC79" i="1" s="1"/>
  <c r="BB80" i="1" s="1"/>
  <c r="BC80" i="1" s="1"/>
  <c r="BB81" i="1" s="1"/>
  <c r="BC81" i="1" s="1"/>
  <c r="BB82" i="1" s="1"/>
  <c r="BC82" i="1" s="1"/>
  <c r="BB83" i="1" s="1"/>
  <c r="BC83" i="1" s="1"/>
  <c r="BB84" i="1" s="1"/>
  <c r="BC84" i="1" s="1"/>
  <c r="BB85" i="1" s="1"/>
  <c r="BC85" i="1" s="1"/>
  <c r="BB86" i="1" s="1"/>
  <c r="BC86" i="1" s="1"/>
  <c r="BB87" i="1" s="1"/>
  <c r="BC87" i="1" s="1"/>
  <c r="BB88" i="1" s="1"/>
  <c r="BC88" i="1" s="1"/>
  <c r="BB89" i="1" s="1"/>
  <c r="BC89" i="1" s="1"/>
  <c r="BB90" i="1" s="1"/>
  <c r="BC90" i="1" s="1"/>
  <c r="BB91" i="1" s="1"/>
  <c r="BC91" i="1" s="1"/>
  <c r="BB92" i="1" s="1"/>
  <c r="BC92" i="1" s="1"/>
  <c r="BB93" i="1" s="1"/>
  <c r="BC93" i="1" s="1"/>
  <c r="BB94" i="1" s="1"/>
  <c r="BC94" i="1" s="1"/>
  <c r="BB95" i="1" s="1"/>
  <c r="BC95" i="1" s="1"/>
  <c r="BB96" i="1" s="1"/>
  <c r="BC96" i="1" s="1"/>
  <c r="BB97" i="1" s="1"/>
  <c r="BC97" i="1" s="1"/>
  <c r="BB98" i="1" s="1"/>
  <c r="BC98" i="1" s="1"/>
  <c r="BB99" i="1" s="1"/>
  <c r="BC99" i="1" s="1"/>
  <c r="BB100" i="1" s="1"/>
  <c r="BC100" i="1" s="1"/>
  <c r="BB101" i="1" s="1"/>
  <c r="BC101" i="1" s="1"/>
  <c r="BB102" i="1" s="1"/>
  <c r="BC102" i="1" s="1"/>
  <c r="BB103" i="1" s="1"/>
  <c r="BC103" i="1" s="1"/>
  <c r="BB104" i="1" s="1"/>
  <c r="BC104" i="1" s="1"/>
  <c r="BB105" i="1" s="1"/>
  <c r="BC105" i="1" s="1"/>
  <c r="BB106" i="1" s="1"/>
  <c r="BC106" i="1" s="1"/>
  <c r="BB107" i="1" s="1"/>
  <c r="BC107" i="1" s="1"/>
  <c r="BB108" i="1" s="1"/>
  <c r="BC108" i="1" s="1"/>
  <c r="BB109" i="1" s="1"/>
  <c r="BC109" i="1" s="1"/>
  <c r="BB110" i="1" s="1"/>
  <c r="BC110" i="1" s="1"/>
  <c r="BB111" i="1" s="1"/>
  <c r="BC111" i="1" s="1"/>
  <c r="BB112" i="1" s="1"/>
  <c r="BC112" i="1" s="1"/>
  <c r="BB113" i="1" s="1"/>
  <c r="BC113" i="1" s="1"/>
  <c r="BB114" i="1" s="1"/>
  <c r="BC114" i="1" s="1"/>
  <c r="BB115" i="1" s="1"/>
  <c r="BC115" i="1" s="1"/>
  <c r="BB116" i="1" s="1"/>
  <c r="BC116" i="1" s="1"/>
  <c r="BB117" i="1" s="1"/>
  <c r="BC117" i="1" s="1"/>
  <c r="BB118" i="1" s="1"/>
  <c r="BC118" i="1" s="1"/>
  <c r="BB119" i="1" s="1"/>
  <c r="BC119" i="1" s="1"/>
  <c r="BB120" i="1" s="1"/>
  <c r="BC120" i="1" s="1"/>
  <c r="BB121" i="1" s="1"/>
  <c r="BC121" i="1" s="1"/>
  <c r="BB122" i="1" s="1"/>
  <c r="BC122" i="1" s="1"/>
  <c r="BB123" i="1" s="1"/>
  <c r="BC123" i="1" s="1"/>
  <c r="BB124" i="1" s="1"/>
  <c r="BC124" i="1" s="1"/>
  <c r="BB125" i="1" s="1"/>
  <c r="BC125" i="1" s="1"/>
  <c r="BB126" i="1" s="1"/>
  <c r="BC126" i="1" s="1"/>
  <c r="BB127" i="1" s="1"/>
  <c r="BC127" i="1" s="1"/>
  <c r="BB128" i="1" s="1"/>
  <c r="BC128" i="1" s="1"/>
  <c r="BB129" i="1" s="1"/>
  <c r="BC129" i="1" s="1"/>
  <c r="BB130" i="1" s="1"/>
  <c r="BC130" i="1" s="1"/>
  <c r="BB131" i="1" s="1"/>
  <c r="BC131" i="1" s="1"/>
  <c r="BB132" i="1" s="1"/>
  <c r="BC132" i="1" s="1"/>
  <c r="BB133" i="1" s="1"/>
  <c r="BC133" i="1" s="1"/>
  <c r="BB134" i="1" s="1"/>
  <c r="BC134" i="1" s="1"/>
  <c r="BB135" i="1" s="1"/>
  <c r="BC135" i="1" s="1"/>
  <c r="BB136" i="1" s="1"/>
  <c r="BC136" i="1" s="1"/>
  <c r="BB137" i="1" s="1"/>
  <c r="BC137" i="1" s="1"/>
  <c r="BB138" i="1" s="1"/>
  <c r="BC138" i="1" s="1"/>
  <c r="BB139" i="1" s="1"/>
  <c r="BC139" i="1" s="1"/>
  <c r="BB140" i="1" s="1"/>
  <c r="BC140" i="1" s="1"/>
  <c r="BB141" i="1" s="1"/>
  <c r="BC141" i="1" s="1"/>
  <c r="BB142" i="1" s="1"/>
  <c r="BC142" i="1" s="1"/>
  <c r="BB143" i="1" s="1"/>
  <c r="BC143" i="1" s="1"/>
  <c r="BB144" i="1" s="1"/>
  <c r="BC144" i="1" s="1"/>
  <c r="BB145" i="1" s="1"/>
  <c r="BC145" i="1" s="1"/>
  <c r="BB146" i="1" s="1"/>
  <c r="BC146" i="1" s="1"/>
  <c r="BB147" i="1" s="1"/>
  <c r="BC147" i="1" s="1"/>
  <c r="BB148" i="1" s="1"/>
  <c r="BC148" i="1" s="1"/>
  <c r="BB149" i="1" s="1"/>
  <c r="BC149" i="1" s="1"/>
  <c r="BB150" i="1" s="1"/>
  <c r="BC150" i="1" s="1"/>
  <c r="BB151" i="1" s="1"/>
  <c r="BC151" i="1" s="1"/>
  <c r="BB152" i="1" s="1"/>
  <c r="BC152" i="1" s="1"/>
  <c r="BB153" i="1" s="1"/>
  <c r="BC153" i="1" s="1"/>
  <c r="BB154" i="1" s="1"/>
  <c r="BC154" i="1" s="1"/>
  <c r="BB155" i="1" s="1"/>
  <c r="BC155" i="1" s="1"/>
  <c r="BB156" i="1" s="1"/>
  <c r="BC156" i="1" s="1"/>
  <c r="BB157" i="1" s="1"/>
  <c r="BC157" i="1" s="1"/>
  <c r="BB158" i="1" s="1"/>
  <c r="BC158" i="1" s="1"/>
  <c r="BB159" i="1" s="1"/>
  <c r="BC159" i="1" s="1"/>
  <c r="BB160" i="1" s="1"/>
  <c r="BC160" i="1" s="1"/>
  <c r="BB161" i="1" s="1"/>
  <c r="BC161" i="1" s="1"/>
  <c r="BB162" i="1" s="1"/>
  <c r="BC162" i="1" s="1"/>
  <c r="BB163" i="1" s="1"/>
  <c r="BC163" i="1" s="1"/>
  <c r="BB164" i="1" s="1"/>
  <c r="BC164" i="1" s="1"/>
  <c r="BB165" i="1" s="1"/>
  <c r="BC165" i="1" s="1"/>
  <c r="BB166" i="1" s="1"/>
  <c r="BC166" i="1" s="1"/>
  <c r="BB167" i="1" s="1"/>
  <c r="BC167" i="1" s="1"/>
  <c r="BB168" i="1" s="1"/>
  <c r="BC168" i="1" s="1"/>
  <c r="BB169" i="1" s="1"/>
  <c r="BC169" i="1" s="1"/>
  <c r="BB170" i="1" s="1"/>
  <c r="BC170" i="1" s="1"/>
  <c r="BB171" i="1" s="1"/>
  <c r="BC171" i="1" s="1"/>
  <c r="BB172" i="1" s="1"/>
  <c r="BC172" i="1" s="1"/>
  <c r="BB173" i="1" s="1"/>
  <c r="BC173" i="1" s="1"/>
  <c r="BB174" i="1" s="1"/>
  <c r="BC174" i="1" s="1"/>
  <c r="BB175" i="1" s="1"/>
  <c r="BC175" i="1" s="1"/>
  <c r="BB176" i="1" s="1"/>
  <c r="BC176" i="1" s="1"/>
  <c r="BB177" i="1" s="1"/>
  <c r="BC177" i="1" s="1"/>
  <c r="BB178" i="1" s="1"/>
  <c r="BC178" i="1" s="1"/>
  <c r="BB179" i="1" s="1"/>
  <c r="BC179" i="1" s="1"/>
  <c r="BB180" i="1" s="1"/>
  <c r="BC180" i="1" s="1"/>
  <c r="BB181" i="1" s="1"/>
  <c r="BC181" i="1" s="1"/>
  <c r="BB182" i="1" s="1"/>
  <c r="BC182" i="1" s="1"/>
  <c r="BB183" i="1" s="1"/>
  <c r="BC183" i="1" s="1"/>
  <c r="BB184" i="1" s="1"/>
  <c r="BC184" i="1" s="1"/>
  <c r="BB185" i="1" s="1"/>
  <c r="BC185" i="1" s="1"/>
  <c r="BB186" i="1" s="1"/>
  <c r="BC186" i="1" s="1"/>
  <c r="BB187" i="1" s="1"/>
  <c r="BC187" i="1" s="1"/>
  <c r="BB188" i="1" s="1"/>
  <c r="BC188" i="1" s="1"/>
  <c r="BB189" i="1" s="1"/>
  <c r="BC189" i="1" s="1"/>
  <c r="BB190" i="1" s="1"/>
  <c r="BC190" i="1" s="1"/>
  <c r="BB191" i="1" s="1"/>
  <c r="BC191" i="1" s="1"/>
  <c r="BB192" i="1" s="1"/>
  <c r="BC192" i="1" s="1"/>
  <c r="BB193" i="1" s="1"/>
  <c r="BC193" i="1" s="1"/>
  <c r="BB194" i="1" s="1"/>
  <c r="BC194" i="1" s="1"/>
  <c r="BB195" i="1" s="1"/>
  <c r="BC195" i="1" s="1"/>
  <c r="BB196" i="1" s="1"/>
  <c r="BC196" i="1" s="1"/>
  <c r="BB197" i="1" s="1"/>
  <c r="BC197" i="1" s="1"/>
  <c r="BB198" i="1" s="1"/>
  <c r="BC198" i="1" s="1"/>
  <c r="BB199" i="1" s="1"/>
  <c r="BC199" i="1" s="1"/>
  <c r="BB200" i="1" s="1"/>
  <c r="BC200" i="1" s="1"/>
  <c r="BB201" i="1" s="1"/>
  <c r="BC201" i="1" s="1"/>
  <c r="BB202" i="1" s="1"/>
  <c r="BC202" i="1" s="1"/>
  <c r="BB203" i="1" s="1"/>
  <c r="BC203" i="1" s="1"/>
  <c r="BB204" i="1" s="1"/>
  <c r="BC204" i="1" s="1"/>
  <c r="BB205" i="1" s="1"/>
  <c r="BC205" i="1" s="1"/>
  <c r="BB206" i="1" s="1"/>
  <c r="BC206" i="1" s="1"/>
  <c r="BB207" i="1" s="1"/>
  <c r="BC207" i="1" s="1"/>
  <c r="BB208" i="1" s="1"/>
  <c r="BC208" i="1" s="1"/>
  <c r="BB209" i="1" s="1"/>
  <c r="BC209" i="1" s="1"/>
  <c r="BB210" i="1" s="1"/>
  <c r="BC210" i="1" s="1"/>
  <c r="BB211" i="1" s="1"/>
  <c r="BC211" i="1" s="1"/>
  <c r="BB212" i="1" s="1"/>
  <c r="BC212" i="1" s="1"/>
  <c r="BB213" i="1" s="1"/>
  <c r="BC213" i="1" s="1"/>
  <c r="BB214" i="1" s="1"/>
  <c r="BC214" i="1" s="1"/>
  <c r="BB215" i="1" s="1"/>
  <c r="BC215" i="1" s="1"/>
  <c r="BB216" i="1" s="1"/>
  <c r="BC216" i="1" s="1"/>
  <c r="BB217" i="1" s="1"/>
  <c r="BC217" i="1" s="1"/>
  <c r="BB218" i="1" s="1"/>
  <c r="BC218" i="1" s="1"/>
  <c r="BB219" i="1" s="1"/>
  <c r="BC219" i="1" s="1"/>
  <c r="BB220" i="1" s="1"/>
  <c r="BC220" i="1" s="1"/>
  <c r="BB221" i="1" s="1"/>
  <c r="BC221" i="1" s="1"/>
  <c r="BB222" i="1" s="1"/>
  <c r="BC222" i="1" s="1"/>
  <c r="BB223" i="1" s="1"/>
  <c r="BC223" i="1" s="1"/>
  <c r="BB224" i="1" s="1"/>
  <c r="BC224" i="1" s="1"/>
  <c r="BB225" i="1" s="1"/>
  <c r="BC225" i="1" s="1"/>
  <c r="BB226" i="1" s="1"/>
  <c r="BC226" i="1" s="1"/>
  <c r="BB227" i="1" s="1"/>
  <c r="BC227" i="1" s="1"/>
  <c r="BB228" i="1" s="1"/>
  <c r="BC228" i="1" s="1"/>
  <c r="BB229" i="1" s="1"/>
  <c r="BC229" i="1" s="1"/>
  <c r="BB230" i="1" s="1"/>
  <c r="BC230" i="1" s="1"/>
  <c r="BB231" i="1" s="1"/>
  <c r="BC231" i="1" s="1"/>
  <c r="BB232" i="1" s="1"/>
  <c r="BC232" i="1" s="1"/>
  <c r="BB233" i="1" s="1"/>
  <c r="BC233" i="1" s="1"/>
  <c r="BB234" i="1" s="1"/>
  <c r="BC234" i="1" s="1"/>
  <c r="BB235" i="1" s="1"/>
  <c r="BC235" i="1" s="1"/>
  <c r="BB236" i="1" s="1"/>
  <c r="BC236" i="1" s="1"/>
  <c r="BB237" i="1" s="1"/>
  <c r="BC237" i="1" s="1"/>
  <c r="BB238" i="1" s="1"/>
  <c r="BC238" i="1" s="1"/>
  <c r="BB239" i="1" s="1"/>
  <c r="BC239" i="1" s="1"/>
  <c r="BB240" i="1" s="1"/>
  <c r="BC240" i="1" s="1"/>
  <c r="BB241" i="1" s="1"/>
  <c r="BC241" i="1" s="1"/>
  <c r="BB242" i="1" s="1"/>
  <c r="BC242" i="1" s="1"/>
  <c r="BB243" i="1" s="1"/>
  <c r="BC243" i="1" s="1"/>
  <c r="BB244" i="1" s="1"/>
  <c r="BC244" i="1" s="1"/>
  <c r="BB245" i="1" s="1"/>
  <c r="BC245" i="1" s="1"/>
  <c r="BB246" i="1" s="1"/>
  <c r="BC246" i="1" s="1"/>
  <c r="BB247" i="1" s="1"/>
  <c r="BC247" i="1" s="1"/>
  <c r="BB248" i="1" s="1"/>
  <c r="BC248" i="1" s="1"/>
  <c r="BB249" i="1" s="1"/>
  <c r="BC249" i="1" s="1"/>
  <c r="BB250" i="1" s="1"/>
  <c r="BC250" i="1" s="1"/>
  <c r="BB251" i="1" s="1"/>
  <c r="BC251" i="1" s="1"/>
  <c r="BB252" i="1" s="1"/>
  <c r="BC252" i="1" s="1"/>
  <c r="BB253" i="1" s="1"/>
  <c r="BC253" i="1" s="1"/>
  <c r="BB254" i="1" s="1"/>
  <c r="BC254" i="1" s="1"/>
  <c r="BB255" i="1" s="1"/>
  <c r="BC255" i="1" s="1"/>
  <c r="BB256" i="1" s="1"/>
  <c r="BC256" i="1" s="1"/>
  <c r="BB257" i="1" s="1"/>
  <c r="BC257" i="1" s="1"/>
  <c r="AZ2" i="1"/>
  <c r="AX2" i="1"/>
  <c r="BA2" i="1" s="1"/>
  <c r="AZ3" i="1" s="1"/>
  <c r="AR2" i="1"/>
  <c r="AQ3" i="1" s="1"/>
  <c r="AU2" i="1"/>
  <c r="AV2" i="1" s="1"/>
  <c r="AU3" i="1" s="1"/>
  <c r="AV3" i="1" s="1"/>
  <c r="AU4" i="1" s="1"/>
  <c r="AS2" i="1"/>
  <c r="AT2" i="1" s="1"/>
  <c r="AS3" i="1" s="1"/>
  <c r="AT3" i="1" s="1"/>
  <c r="AS4" i="1" s="1"/>
  <c r="BR7" i="1" l="1"/>
  <c r="BQ7" i="1"/>
  <c r="BE4" i="1"/>
  <c r="BF4" i="1" s="1"/>
  <c r="BE5" i="1" s="1"/>
  <c r="BF5" i="1" s="1"/>
  <c r="AY2" i="1"/>
  <c r="AX3" i="1" s="1"/>
  <c r="AR3" i="1"/>
  <c r="AV4" i="1"/>
  <c r="AU5" i="1" s="1"/>
  <c r="AT4" i="1"/>
  <c r="AS5" i="1" s="1"/>
  <c r="U3" i="1"/>
  <c r="BR8" i="1" l="1"/>
  <c r="BQ8" i="1"/>
  <c r="BE6" i="1"/>
  <c r="BF6" i="1" s="1"/>
  <c r="AY3" i="1"/>
  <c r="AX4" i="1" s="1"/>
  <c r="BA3" i="1"/>
  <c r="AZ4" i="1" s="1"/>
  <c r="AT5" i="1"/>
  <c r="AS6" i="1" s="1"/>
  <c r="AV5" i="1"/>
  <c r="AU6" i="1" s="1"/>
  <c r="BQ9" i="1" l="1"/>
  <c r="BR9" i="1" s="1"/>
  <c r="BQ10" i="1" s="1"/>
  <c r="BR10" i="1" s="1"/>
  <c r="BE7" i="1"/>
  <c r="BF7" i="1" s="1"/>
  <c r="Z4" i="1"/>
  <c r="AA4" i="1" s="1"/>
  <c r="V4" i="1"/>
  <c r="T4" i="1"/>
  <c r="AY4" i="1"/>
  <c r="AX5" i="1" s="1"/>
  <c r="BA4" i="1"/>
  <c r="AZ5" i="1" s="1"/>
  <c r="AV6" i="1"/>
  <c r="AU7" i="1" s="1"/>
  <c r="AT6" i="1"/>
  <c r="AS7" i="1" s="1"/>
  <c r="AR4" i="1"/>
  <c r="AQ5" i="1" s="1"/>
  <c r="BQ11" i="1" l="1"/>
  <c r="BR11" i="1" s="1"/>
  <c r="W4" i="1"/>
  <c r="V5" i="1" s="1"/>
  <c r="W5" i="1" s="1"/>
  <c r="V6" i="1" s="1"/>
  <c r="W6" i="1" s="1"/>
  <c r="BE8" i="1"/>
  <c r="BF8" i="1" s="1"/>
  <c r="Z5" i="1"/>
  <c r="X4" i="1"/>
  <c r="U4" i="1"/>
  <c r="T5" i="1" s="1"/>
  <c r="AY5" i="1"/>
  <c r="AX6" i="1" s="1"/>
  <c r="BA5" i="1"/>
  <c r="AZ6" i="1" s="1"/>
  <c r="AT7" i="1"/>
  <c r="AS8" i="1" s="1"/>
  <c r="AR5" i="1"/>
  <c r="AQ6" i="1" s="1"/>
  <c r="AV7" i="1"/>
  <c r="AU8" i="1" s="1"/>
  <c r="AJ30" i="1"/>
  <c r="AG26" i="1"/>
  <c r="AD32" i="1"/>
  <c r="AD31" i="1"/>
  <c r="AK39" i="1"/>
  <c r="AK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D27" i="1"/>
  <c r="AD25" i="1"/>
  <c r="AD26" i="1"/>
  <c r="BQ12" i="1" l="1"/>
  <c r="BR12" i="1" s="1"/>
  <c r="AA5" i="1"/>
  <c r="Z6" i="1" s="1"/>
  <c r="AA6" i="1" s="1"/>
  <c r="Z7" i="1" s="1"/>
  <c r="AA7" i="1" s="1"/>
  <c r="Y4" i="1"/>
  <c r="X5" i="1" s="1"/>
  <c r="Y5" i="1" s="1"/>
  <c r="X6" i="1" s="1"/>
  <c r="Y6" i="1" s="1"/>
  <c r="BE9" i="1"/>
  <c r="BF9" i="1" s="1"/>
  <c r="V7" i="1"/>
  <c r="W7" i="1" s="1"/>
  <c r="U5" i="1"/>
  <c r="T6" i="1" s="1"/>
  <c r="U6" i="1" s="1"/>
  <c r="T7" i="1" s="1"/>
  <c r="AY6" i="1"/>
  <c r="AX7" i="1" s="1"/>
  <c r="BA6" i="1"/>
  <c r="AZ7" i="1" s="1"/>
  <c r="AV8" i="1"/>
  <c r="AU9" i="1" s="1"/>
  <c r="AR6" i="1"/>
  <c r="AQ7" i="1" s="1"/>
  <c r="AT8" i="1"/>
  <c r="AS9" i="1" s="1"/>
  <c r="AN27" i="1"/>
  <c r="AN26" i="1"/>
  <c r="AN32" i="1"/>
  <c r="AN31" i="1"/>
  <c r="AN30" i="1"/>
  <c r="AN29" i="1"/>
  <c r="AN28" i="1"/>
  <c r="AN25" i="1"/>
  <c r="AK26" i="1"/>
  <c r="AK32" i="1"/>
  <c r="AK30" i="1"/>
  <c r="AL30" i="1" s="1"/>
  <c r="AK28" i="1"/>
  <c r="AK27" i="1"/>
  <c r="AK31" i="1"/>
  <c r="AK29" i="1"/>
  <c r="AK25" i="1"/>
  <c r="AH25" i="1"/>
  <c r="AG28" i="1"/>
  <c r="AH32" i="1"/>
  <c r="AH31" i="1"/>
  <c r="AH30" i="1"/>
  <c r="AH29" i="1"/>
  <c r="AH28" i="1"/>
  <c r="AH27" i="1"/>
  <c r="AH26" i="1"/>
  <c r="AI26" i="1" s="1"/>
  <c r="AE25" i="1"/>
  <c r="AG25" i="1"/>
  <c r="AG27" i="1"/>
  <c r="AI27" i="1" s="1"/>
  <c r="AG29" i="1"/>
  <c r="AI29" i="1" s="1"/>
  <c r="AG30" i="1"/>
  <c r="AI30" i="1" s="1"/>
  <c r="AG31" i="1"/>
  <c r="AI31" i="1" s="1"/>
  <c r="AG32" i="1"/>
  <c r="AI32" i="1" s="1"/>
  <c r="AE32" i="1"/>
  <c r="AF32" i="1" s="1"/>
  <c r="AE31" i="1"/>
  <c r="AF31" i="1" s="1"/>
  <c r="AE30" i="1"/>
  <c r="AE28" i="1"/>
  <c r="AE29" i="1"/>
  <c r="AE27" i="1"/>
  <c r="AF27" i="1" s="1"/>
  <c r="AE26" i="1"/>
  <c r="AF26" i="1" s="1"/>
  <c r="AJ25" i="1"/>
  <c r="AM25" i="1"/>
  <c r="AO25" i="1" s="1"/>
  <c r="AJ26" i="1"/>
  <c r="AM26" i="1"/>
  <c r="AJ27" i="1"/>
  <c r="AL27" i="1" s="1"/>
  <c r="AM27" i="1"/>
  <c r="AJ28" i="1"/>
  <c r="AL28" i="1" s="1"/>
  <c r="AM28" i="1"/>
  <c r="AO28" i="1" s="1"/>
  <c r="AJ29" i="1"/>
  <c r="AL29" i="1" s="1"/>
  <c r="AM29" i="1"/>
  <c r="AO29" i="1" s="1"/>
  <c r="AM30" i="1"/>
  <c r="AO30" i="1" s="1"/>
  <c r="AJ31" i="1"/>
  <c r="AM31" i="1"/>
  <c r="AO31" i="1" s="1"/>
  <c r="AJ32" i="1"/>
  <c r="AL32" i="1" s="1"/>
  <c r="AM32" i="1"/>
  <c r="AO32" i="1" s="1"/>
  <c r="AD30" i="1"/>
  <c r="AD29" i="1"/>
  <c r="AF29" i="1" s="1"/>
  <c r="AD28" i="1"/>
  <c r="BQ13" i="1" l="1"/>
  <c r="BR13" i="1" s="1"/>
  <c r="BE10" i="1"/>
  <c r="BF10" i="1" s="1"/>
  <c r="Z8" i="1"/>
  <c r="AA8" i="1" s="1"/>
  <c r="X7" i="1"/>
  <c r="Y7" i="1" s="1"/>
  <c r="V8" i="1"/>
  <c r="W8" i="1" s="1"/>
  <c r="U7" i="1"/>
  <c r="T8" i="1" s="1"/>
  <c r="AI28" i="1"/>
  <c r="AO26" i="1"/>
  <c r="AK33" i="1"/>
  <c r="AO27" i="1"/>
  <c r="AL31" i="1"/>
  <c r="AI25" i="1"/>
  <c r="AI33" i="1" s="1"/>
  <c r="AY7" i="1"/>
  <c r="AX8" i="1" s="1"/>
  <c r="BA7" i="1"/>
  <c r="AZ8" i="1" s="1"/>
  <c r="AR7" i="1"/>
  <c r="AQ8" i="1" s="1"/>
  <c r="AT9" i="1"/>
  <c r="AS10" i="1" s="1"/>
  <c r="AV9" i="1"/>
  <c r="AU10" i="1" s="1"/>
  <c r="AE33" i="1"/>
  <c r="AF28" i="1"/>
  <c r="AF30" i="1"/>
  <c r="AO33" i="1"/>
  <c r="AL26" i="1"/>
  <c r="AN33" i="1"/>
  <c r="AH33" i="1"/>
  <c r="AJ33" i="1"/>
  <c r="AF25" i="1"/>
  <c r="AM33" i="1"/>
  <c r="AG33" i="1"/>
  <c r="AD33" i="1"/>
  <c r="AH18" i="1"/>
  <c r="AH17" i="1"/>
  <c r="AH15" i="1"/>
  <c r="AH16" i="1"/>
  <c r="AH14" i="1"/>
  <c r="AH13" i="1"/>
  <c r="AH12" i="1"/>
  <c r="AH11" i="1"/>
  <c r="AH10" i="1"/>
  <c r="AH9" i="1"/>
  <c r="AH8" i="1"/>
  <c r="AH7" i="1"/>
  <c r="AH6" i="1"/>
  <c r="AH5" i="1"/>
  <c r="AH4" i="1"/>
  <c r="AE18" i="1"/>
  <c r="AF18" i="1"/>
  <c r="AK18" i="1" s="1"/>
  <c r="AG18" i="1"/>
  <c r="AD18" i="1"/>
  <c r="AE17" i="1"/>
  <c r="AJ17" i="1" s="1"/>
  <c r="AF17" i="1"/>
  <c r="AK17" i="1" s="1"/>
  <c r="AG17" i="1"/>
  <c r="AL17" i="1" s="1"/>
  <c r="AD17" i="1"/>
  <c r="AE16" i="1"/>
  <c r="AF16" i="1"/>
  <c r="AG16" i="1"/>
  <c r="AD16" i="1"/>
  <c r="AE15" i="1"/>
  <c r="AF15" i="1"/>
  <c r="AG15" i="1"/>
  <c r="AL15" i="1" s="1"/>
  <c r="AD15" i="1"/>
  <c r="AE14" i="1"/>
  <c r="AF14" i="1"/>
  <c r="AG14" i="1"/>
  <c r="AD14" i="1"/>
  <c r="AE13" i="1"/>
  <c r="AF13" i="1"/>
  <c r="AG13" i="1"/>
  <c r="AL13" i="1" s="1"/>
  <c r="AD13" i="1"/>
  <c r="AE12" i="1"/>
  <c r="AF12" i="1"/>
  <c r="AG12" i="1"/>
  <c r="AD12" i="1"/>
  <c r="AE11" i="1"/>
  <c r="AF11" i="1"/>
  <c r="AG11" i="1"/>
  <c r="AD11" i="1"/>
  <c r="AE10" i="1"/>
  <c r="AF10" i="1"/>
  <c r="AK10" i="1" s="1"/>
  <c r="AG10" i="1"/>
  <c r="AD10" i="1"/>
  <c r="AE9" i="1"/>
  <c r="AJ9" i="1" s="1"/>
  <c r="AF9" i="1"/>
  <c r="AK9" i="1" s="1"/>
  <c r="AG9" i="1"/>
  <c r="AL9" i="1" s="1"/>
  <c r="AD9" i="1"/>
  <c r="AE8" i="1"/>
  <c r="AJ8" i="1" s="1"/>
  <c r="AF8" i="1"/>
  <c r="AG8" i="1"/>
  <c r="AD8" i="1"/>
  <c r="AE7" i="1"/>
  <c r="AJ7" i="1" s="1"/>
  <c r="AF7" i="1"/>
  <c r="AK7" i="1" s="1"/>
  <c r="AG7" i="1"/>
  <c r="AL7" i="1" s="1"/>
  <c r="AD7" i="1"/>
  <c r="AH3" i="1"/>
  <c r="AH2" i="1"/>
  <c r="AE6" i="1"/>
  <c r="AF6" i="1"/>
  <c r="AG6" i="1"/>
  <c r="AD6" i="1"/>
  <c r="AE5" i="1"/>
  <c r="AJ5" i="1" s="1"/>
  <c r="AF5" i="1"/>
  <c r="AG5" i="1"/>
  <c r="AD5" i="1"/>
  <c r="AE4" i="1"/>
  <c r="AF4" i="1"/>
  <c r="AG4" i="1"/>
  <c r="AD4" i="1"/>
  <c r="AE3" i="1"/>
  <c r="AF3" i="1"/>
  <c r="AG3" i="1"/>
  <c r="AL3" i="1" s="1"/>
  <c r="AD3" i="1"/>
  <c r="AE2" i="1"/>
  <c r="AF2" i="1"/>
  <c r="AG2" i="1"/>
  <c r="AD2" i="1"/>
  <c r="BQ14" i="1" l="1"/>
  <c r="BR14" i="1" s="1"/>
  <c r="BE11" i="1"/>
  <c r="BF11" i="1" s="1"/>
  <c r="Z9" i="1"/>
  <c r="AA9" i="1" s="1"/>
  <c r="X8" i="1"/>
  <c r="Y8" i="1" s="1"/>
  <c r="V9" i="1"/>
  <c r="W9" i="1" s="1"/>
  <c r="U8" i="1"/>
  <c r="T9" i="1" s="1"/>
  <c r="U9" i="1" s="1"/>
  <c r="T10" i="1" s="1"/>
  <c r="U10" i="1" s="1"/>
  <c r="T11" i="1" s="1"/>
  <c r="U11" i="1" s="1"/>
  <c r="AF33" i="1"/>
  <c r="AI12" i="1"/>
  <c r="AJ12" i="1"/>
  <c r="AL33" i="1"/>
  <c r="AK6" i="1"/>
  <c r="AJ6" i="1"/>
  <c r="AL16" i="1"/>
  <c r="AL5" i="1"/>
  <c r="AJ14" i="1"/>
  <c r="AJ16" i="1"/>
  <c r="AL6" i="1"/>
  <c r="AK5" i="1"/>
  <c r="AI7" i="1"/>
  <c r="AM7" i="1"/>
  <c r="AL11" i="1"/>
  <c r="AI15" i="1"/>
  <c r="AM15" i="1"/>
  <c r="AM2" i="1"/>
  <c r="AI4" i="1"/>
  <c r="AM4" i="1"/>
  <c r="AI6" i="1"/>
  <c r="AM6" i="1"/>
  <c r="AK11" i="1"/>
  <c r="AK13" i="1"/>
  <c r="AK15" i="1"/>
  <c r="AL4" i="1"/>
  <c r="AJ13" i="1"/>
  <c r="AJ15" i="1"/>
  <c r="AI11" i="1"/>
  <c r="AM11" i="1"/>
  <c r="AI17" i="1"/>
  <c r="AM17" i="1"/>
  <c r="AK4" i="1"/>
  <c r="AI8" i="1"/>
  <c r="AM8" i="1"/>
  <c r="AM18" i="1"/>
  <c r="AY8" i="1"/>
  <c r="AX9" i="1" s="1"/>
  <c r="BA8" i="1"/>
  <c r="AZ9" i="1" s="1"/>
  <c r="AI9" i="1"/>
  <c r="AM9" i="1"/>
  <c r="AM10" i="1"/>
  <c r="AI14" i="1"/>
  <c r="AM14" i="1"/>
  <c r="AI13" i="1"/>
  <c r="AM13" i="1"/>
  <c r="AM12" i="1"/>
  <c r="AI16" i="1"/>
  <c r="AM16" i="1"/>
  <c r="AE19" i="1"/>
  <c r="AJ4" i="1"/>
  <c r="AL8" i="1"/>
  <c r="AL12" i="1"/>
  <c r="AI3" i="1"/>
  <c r="AM3" i="1"/>
  <c r="AI5" i="1"/>
  <c r="AM5" i="1"/>
  <c r="AK8" i="1"/>
  <c r="AK12" i="1"/>
  <c r="AK14" i="1"/>
  <c r="AK16" i="1"/>
  <c r="AI18" i="1"/>
  <c r="AT10" i="1"/>
  <c r="AS11" i="1" s="1"/>
  <c r="AV10" i="1"/>
  <c r="AU11" i="1" s="1"/>
  <c r="AR8" i="1"/>
  <c r="AQ9" i="1" s="1"/>
  <c r="AJ10" i="1"/>
  <c r="AJ18" i="1"/>
  <c r="AK3" i="1"/>
  <c r="AI2" i="1"/>
  <c r="AJ11" i="1"/>
  <c r="AK2" i="1"/>
  <c r="AI10" i="1"/>
  <c r="AJ3" i="1"/>
  <c r="AL2" i="1"/>
  <c r="AJ2" i="1"/>
  <c r="AL10" i="1"/>
  <c r="AL14" i="1"/>
  <c r="AL18" i="1"/>
  <c r="AD20" i="1"/>
  <c r="AD19" i="1"/>
  <c r="AG20" i="1"/>
  <c r="AF20" i="1"/>
  <c r="AG19" i="1"/>
  <c r="AE20" i="1"/>
  <c r="AF19" i="1"/>
  <c r="Q258" i="1"/>
  <c r="P258" i="1"/>
  <c r="O258" i="1"/>
  <c r="N258" i="1"/>
  <c r="BQ15" i="1" l="1"/>
  <c r="BR15" i="1" s="1"/>
  <c r="BE12" i="1"/>
  <c r="BF12" i="1" s="1"/>
  <c r="Z10" i="1"/>
  <c r="AA10" i="1" s="1"/>
  <c r="X9" i="1"/>
  <c r="Y9" i="1" s="1"/>
  <c r="V10" i="1"/>
  <c r="W10" i="1" s="1"/>
  <c r="AI19" i="1"/>
  <c r="AK19" i="1"/>
  <c r="AY9" i="1"/>
  <c r="AX10" i="1" s="1"/>
  <c r="BA9" i="1"/>
  <c r="AZ10" i="1" s="1"/>
  <c r="AV11" i="1"/>
  <c r="AU12" i="1" s="1"/>
  <c r="AR9" i="1"/>
  <c r="AQ10" i="1" s="1"/>
  <c r="AT11" i="1"/>
  <c r="AS12" i="1" s="1"/>
  <c r="AJ19" i="1"/>
  <c r="T12" i="1"/>
  <c r="U12" i="1" s="1"/>
  <c r="AL19" i="1"/>
  <c r="BQ16" i="1" l="1"/>
  <c r="BR16" i="1" s="1"/>
  <c r="BE13" i="1"/>
  <c r="BF13" i="1" s="1"/>
  <c r="Z11" i="1"/>
  <c r="AA11" i="1" s="1"/>
  <c r="X10" i="1"/>
  <c r="Y10" i="1" s="1"/>
  <c r="V11" i="1"/>
  <c r="W11" i="1" s="1"/>
  <c r="AY10" i="1"/>
  <c r="AX11" i="1" s="1"/>
  <c r="BA10" i="1"/>
  <c r="AZ11" i="1" s="1"/>
  <c r="AR10" i="1"/>
  <c r="AQ11" i="1" s="1"/>
  <c r="AT12" i="1"/>
  <c r="AS13" i="1" s="1"/>
  <c r="AV12" i="1"/>
  <c r="AU13" i="1" s="1"/>
  <c r="T13" i="1"/>
  <c r="U13" i="1" s="1"/>
  <c r="BQ17" i="1" l="1"/>
  <c r="BR17" i="1" s="1"/>
  <c r="BE14" i="1"/>
  <c r="BF14" i="1" s="1"/>
  <c r="Z12" i="1"/>
  <c r="AA12" i="1" s="1"/>
  <c r="X11" i="1"/>
  <c r="Y11" i="1" s="1"/>
  <c r="V12" i="1"/>
  <c r="W12" i="1" s="1"/>
  <c r="AY11" i="1"/>
  <c r="AX12" i="1" s="1"/>
  <c r="BA11" i="1"/>
  <c r="AZ12" i="1" s="1"/>
  <c r="AV13" i="1"/>
  <c r="AU14" i="1" s="1"/>
  <c r="AT13" i="1"/>
  <c r="AS14" i="1" s="1"/>
  <c r="AR11" i="1"/>
  <c r="AQ12" i="1" s="1"/>
  <c r="T14" i="1"/>
  <c r="U14" i="1" s="1"/>
  <c r="BQ18" i="1" l="1"/>
  <c r="BR18" i="1" s="1"/>
  <c r="BE15" i="1"/>
  <c r="BF15" i="1" s="1"/>
  <c r="Z13" i="1"/>
  <c r="AA13" i="1" s="1"/>
  <c r="X12" i="1"/>
  <c r="Y12" i="1" s="1"/>
  <c r="V13" i="1"/>
  <c r="W13" i="1" s="1"/>
  <c r="AY12" i="1"/>
  <c r="AX13" i="1" s="1"/>
  <c r="BA12" i="1"/>
  <c r="AZ13" i="1" s="1"/>
  <c r="AT14" i="1"/>
  <c r="AS15" i="1" s="1"/>
  <c r="AR12" i="1"/>
  <c r="AQ13" i="1" s="1"/>
  <c r="AV14" i="1"/>
  <c r="AU15" i="1" s="1"/>
  <c r="T15" i="1"/>
  <c r="U15" i="1" s="1"/>
  <c r="BQ19" i="1" l="1"/>
  <c r="BR19" i="1" s="1"/>
  <c r="BE16" i="1"/>
  <c r="BF16" i="1" s="1"/>
  <c r="Z14" i="1"/>
  <c r="AA14" i="1" s="1"/>
  <c r="X13" i="1"/>
  <c r="Y13" i="1" s="1"/>
  <c r="V14" i="1"/>
  <c r="W14" i="1" s="1"/>
  <c r="AY13" i="1"/>
  <c r="AX14" i="1" s="1"/>
  <c r="BA13" i="1"/>
  <c r="AZ14" i="1" s="1"/>
  <c r="AR13" i="1"/>
  <c r="AQ14" i="1" s="1"/>
  <c r="AV15" i="1"/>
  <c r="AU16" i="1" s="1"/>
  <c r="AT15" i="1"/>
  <c r="AS16" i="1" s="1"/>
  <c r="T16" i="1"/>
  <c r="U16" i="1" s="1"/>
  <c r="BQ20" i="1" l="1"/>
  <c r="BR20" i="1" s="1"/>
  <c r="BQ21" i="1" s="1"/>
  <c r="BR21" i="1" s="1"/>
  <c r="BE17" i="1"/>
  <c r="BF17" i="1" s="1"/>
  <c r="Z15" i="1"/>
  <c r="AA15" i="1" s="1"/>
  <c r="X14" i="1"/>
  <c r="Y14" i="1" s="1"/>
  <c r="V15" i="1"/>
  <c r="W15" i="1" s="1"/>
  <c r="AY14" i="1"/>
  <c r="AX15" i="1" s="1"/>
  <c r="BA14" i="1"/>
  <c r="AZ15" i="1" s="1"/>
  <c r="AV16" i="1"/>
  <c r="AU17" i="1" s="1"/>
  <c r="AT16" i="1"/>
  <c r="AS17" i="1" s="1"/>
  <c r="AR14" i="1"/>
  <c r="AQ15" i="1" s="1"/>
  <c r="T17" i="1"/>
  <c r="U17" i="1" s="1"/>
  <c r="BQ22" i="1" l="1"/>
  <c r="BR22" i="1" s="1"/>
  <c r="BE18" i="1"/>
  <c r="BF18" i="1" s="1"/>
  <c r="Z16" i="1"/>
  <c r="AA16" i="1" s="1"/>
  <c r="X15" i="1"/>
  <c r="Y15" i="1" s="1"/>
  <c r="V16" i="1"/>
  <c r="W16" i="1" s="1"/>
  <c r="AY15" i="1"/>
  <c r="AX16" i="1" s="1"/>
  <c r="BA15" i="1"/>
  <c r="AZ16" i="1" s="1"/>
  <c r="AT17" i="1"/>
  <c r="AS18" i="1" s="1"/>
  <c r="AR15" i="1"/>
  <c r="AQ16" i="1" s="1"/>
  <c r="AV17" i="1"/>
  <c r="AU18" i="1" s="1"/>
  <c r="T18" i="1"/>
  <c r="U18" i="1" s="1"/>
  <c r="BQ23" i="1" l="1"/>
  <c r="BR23" i="1" s="1"/>
  <c r="BE19" i="1"/>
  <c r="BF19" i="1" s="1"/>
  <c r="Z17" i="1"/>
  <c r="AA17" i="1" s="1"/>
  <c r="X16" i="1"/>
  <c r="Y16" i="1" s="1"/>
  <c r="V17" i="1"/>
  <c r="W17" i="1" s="1"/>
  <c r="AY16" i="1"/>
  <c r="AX17" i="1" s="1"/>
  <c r="BA16" i="1"/>
  <c r="AZ17" i="1" s="1"/>
  <c r="AR16" i="1"/>
  <c r="AQ17" i="1" s="1"/>
  <c r="AT18" i="1"/>
  <c r="AS19" i="1" s="1"/>
  <c r="AV18" i="1"/>
  <c r="AU19" i="1" s="1"/>
  <c r="T19" i="1"/>
  <c r="U19" i="1" s="1"/>
  <c r="BQ24" i="1" l="1"/>
  <c r="BR24" i="1" s="1"/>
  <c r="BE20" i="1"/>
  <c r="BF20" i="1" s="1"/>
  <c r="Z18" i="1"/>
  <c r="AA18" i="1" s="1"/>
  <c r="X17" i="1"/>
  <c r="Y17" i="1" s="1"/>
  <c r="V18" i="1"/>
  <c r="W18" i="1" s="1"/>
  <c r="AY17" i="1"/>
  <c r="AX18" i="1" s="1"/>
  <c r="BA17" i="1"/>
  <c r="AZ18" i="1" s="1"/>
  <c r="AT19" i="1"/>
  <c r="AS20" i="1" s="1"/>
  <c r="AV19" i="1"/>
  <c r="AU20" i="1" s="1"/>
  <c r="AR17" i="1"/>
  <c r="AQ18" i="1" s="1"/>
  <c r="T20" i="1"/>
  <c r="U20" i="1" s="1"/>
  <c r="BQ25" i="1" l="1"/>
  <c r="BR25" i="1" s="1"/>
  <c r="BQ26" i="1" s="1"/>
  <c r="BR26" i="1" s="1"/>
  <c r="BQ27" i="1" s="1"/>
  <c r="BR27" i="1" s="1"/>
  <c r="BE21" i="1"/>
  <c r="BF21" i="1" s="1"/>
  <c r="Z19" i="1"/>
  <c r="AA19" i="1" s="1"/>
  <c r="X18" i="1"/>
  <c r="Y18" i="1" s="1"/>
  <c r="V19" i="1"/>
  <c r="W19" i="1" s="1"/>
  <c r="AY18" i="1"/>
  <c r="AX19" i="1" s="1"/>
  <c r="BA18" i="1"/>
  <c r="AZ19" i="1" s="1"/>
  <c r="AV20" i="1"/>
  <c r="AU21" i="1" s="1"/>
  <c r="AR18" i="1"/>
  <c r="AQ19" i="1" s="1"/>
  <c r="AT20" i="1"/>
  <c r="AS21" i="1" s="1"/>
  <c r="T21" i="1"/>
  <c r="U21" i="1" s="1"/>
  <c r="BQ28" i="1" l="1"/>
  <c r="BR28" i="1" s="1"/>
  <c r="BE22" i="1"/>
  <c r="BF22" i="1" s="1"/>
  <c r="Z20" i="1"/>
  <c r="AA20" i="1" s="1"/>
  <c r="X19" i="1"/>
  <c r="Y19" i="1" s="1"/>
  <c r="V20" i="1"/>
  <c r="W20" i="1" s="1"/>
  <c r="AY19" i="1"/>
  <c r="AX20" i="1" s="1"/>
  <c r="BA19" i="1"/>
  <c r="AZ20" i="1" s="1"/>
  <c r="AR19" i="1"/>
  <c r="AQ20" i="1" s="1"/>
  <c r="AV21" i="1"/>
  <c r="AU22" i="1" s="1"/>
  <c r="AT21" i="1"/>
  <c r="AS22" i="1" s="1"/>
  <c r="T22" i="1"/>
  <c r="U22" i="1" s="1"/>
  <c r="BQ29" i="1" l="1"/>
  <c r="BR29" i="1" s="1"/>
  <c r="BE23" i="1"/>
  <c r="BF23" i="1" s="1"/>
  <c r="Z21" i="1"/>
  <c r="AA21" i="1" s="1"/>
  <c r="X20" i="1"/>
  <c r="Y20" i="1" s="1"/>
  <c r="V21" i="1"/>
  <c r="W21" i="1" s="1"/>
  <c r="AY20" i="1"/>
  <c r="AX21" i="1" s="1"/>
  <c r="BA20" i="1"/>
  <c r="AZ21" i="1" s="1"/>
  <c r="AV22" i="1"/>
  <c r="AU23" i="1" s="1"/>
  <c r="AT22" i="1"/>
  <c r="AS23" i="1" s="1"/>
  <c r="AR20" i="1"/>
  <c r="AQ21" i="1" s="1"/>
  <c r="T23" i="1"/>
  <c r="U23" i="1" s="1"/>
  <c r="BQ30" i="1" l="1"/>
  <c r="BR30" i="1" s="1"/>
  <c r="BQ31" i="1" s="1"/>
  <c r="BR31" i="1" s="1"/>
  <c r="BE24" i="1"/>
  <c r="BF24" i="1" s="1"/>
  <c r="Z22" i="1"/>
  <c r="AA22" i="1" s="1"/>
  <c r="X21" i="1"/>
  <c r="Y21" i="1" s="1"/>
  <c r="V22" i="1"/>
  <c r="W22" i="1" s="1"/>
  <c r="AY21" i="1"/>
  <c r="AX22" i="1" s="1"/>
  <c r="BA21" i="1"/>
  <c r="AZ22" i="1" s="1"/>
  <c r="AT23" i="1"/>
  <c r="AS24" i="1" s="1"/>
  <c r="AR21" i="1"/>
  <c r="AQ22" i="1" s="1"/>
  <c r="AV23" i="1"/>
  <c r="AU24" i="1" s="1"/>
  <c r="T24" i="1"/>
  <c r="U24" i="1" s="1"/>
  <c r="BQ32" i="1" l="1"/>
  <c r="BR32" i="1" s="1"/>
  <c r="BE25" i="1"/>
  <c r="BF25" i="1" s="1"/>
  <c r="Z23" i="1"/>
  <c r="AA23" i="1" s="1"/>
  <c r="X22" i="1"/>
  <c r="Y22" i="1" s="1"/>
  <c r="V23" i="1"/>
  <c r="W23" i="1" s="1"/>
  <c r="AY22" i="1"/>
  <c r="AX23" i="1" s="1"/>
  <c r="BA22" i="1"/>
  <c r="AZ23" i="1" s="1"/>
  <c r="AR22" i="1"/>
  <c r="AQ23" i="1" s="1"/>
  <c r="AV24" i="1"/>
  <c r="AU25" i="1" s="1"/>
  <c r="AT24" i="1"/>
  <c r="AS25" i="1" s="1"/>
  <c r="T25" i="1"/>
  <c r="U25" i="1" s="1"/>
  <c r="BQ33" i="1" l="1"/>
  <c r="BR33" i="1" s="1"/>
  <c r="BE26" i="1"/>
  <c r="BF26" i="1" s="1"/>
  <c r="Z24" i="1"/>
  <c r="AA24" i="1" s="1"/>
  <c r="X23" i="1"/>
  <c r="Y23" i="1" s="1"/>
  <c r="V24" i="1"/>
  <c r="W24" i="1" s="1"/>
  <c r="AY23" i="1"/>
  <c r="AX24" i="1" s="1"/>
  <c r="BA23" i="1"/>
  <c r="AZ24" i="1" s="1"/>
  <c r="AV25" i="1"/>
  <c r="AU26" i="1" s="1"/>
  <c r="AT25" i="1"/>
  <c r="AS26" i="1" s="1"/>
  <c r="AR23" i="1"/>
  <c r="AQ24" i="1" s="1"/>
  <c r="T26" i="1"/>
  <c r="U26" i="1" s="1"/>
  <c r="BQ34" i="1" l="1"/>
  <c r="BR34" i="1" s="1"/>
  <c r="BE27" i="1"/>
  <c r="BF27" i="1" s="1"/>
  <c r="Z25" i="1"/>
  <c r="AA25" i="1" s="1"/>
  <c r="X24" i="1"/>
  <c r="Y24" i="1" s="1"/>
  <c r="V25" i="1"/>
  <c r="W25" i="1" s="1"/>
  <c r="AY24" i="1"/>
  <c r="AX25" i="1" s="1"/>
  <c r="BA24" i="1"/>
  <c r="AZ25" i="1" s="1"/>
  <c r="AT26" i="1"/>
  <c r="AS27" i="1" s="1"/>
  <c r="AR24" i="1"/>
  <c r="AQ25" i="1" s="1"/>
  <c r="AV26" i="1"/>
  <c r="AU27" i="1" s="1"/>
  <c r="T27" i="1"/>
  <c r="U27" i="1" s="1"/>
  <c r="BQ35" i="1" l="1"/>
  <c r="BR35" i="1" s="1"/>
  <c r="BE28" i="1"/>
  <c r="BF28" i="1" s="1"/>
  <c r="Z26" i="1"/>
  <c r="AA26" i="1" s="1"/>
  <c r="X25" i="1"/>
  <c r="Y25" i="1" s="1"/>
  <c r="V26" i="1"/>
  <c r="W26" i="1" s="1"/>
  <c r="AY25" i="1"/>
  <c r="AX26" i="1" s="1"/>
  <c r="BA25" i="1"/>
  <c r="AZ26" i="1" s="1"/>
  <c r="AR25" i="1"/>
  <c r="AQ26" i="1" s="1"/>
  <c r="AV27" i="1"/>
  <c r="AU28" i="1" s="1"/>
  <c r="AT27" i="1"/>
  <c r="AS28" i="1" s="1"/>
  <c r="T28" i="1"/>
  <c r="U28" i="1" s="1"/>
  <c r="BQ36" i="1" l="1"/>
  <c r="BR36" i="1" s="1"/>
  <c r="BE29" i="1"/>
  <c r="BF29" i="1" s="1"/>
  <c r="Z27" i="1"/>
  <c r="AA27" i="1" s="1"/>
  <c r="X26" i="1"/>
  <c r="Y26" i="1" s="1"/>
  <c r="V27" i="1"/>
  <c r="W27" i="1" s="1"/>
  <c r="AY26" i="1"/>
  <c r="AX27" i="1" s="1"/>
  <c r="BA26" i="1"/>
  <c r="AZ27" i="1" s="1"/>
  <c r="AV28" i="1"/>
  <c r="AU29" i="1" s="1"/>
  <c r="AT28" i="1"/>
  <c r="AS29" i="1" s="1"/>
  <c r="AR26" i="1"/>
  <c r="AQ27" i="1" s="1"/>
  <c r="T29" i="1"/>
  <c r="U29" i="1" s="1"/>
  <c r="BQ37" i="1" l="1"/>
  <c r="BR37" i="1" s="1"/>
  <c r="BE30" i="1"/>
  <c r="BF30" i="1" s="1"/>
  <c r="Z28" i="1"/>
  <c r="AA28" i="1" s="1"/>
  <c r="X27" i="1"/>
  <c r="Y27" i="1" s="1"/>
  <c r="V28" i="1"/>
  <c r="W28" i="1" s="1"/>
  <c r="AY27" i="1"/>
  <c r="AX28" i="1" s="1"/>
  <c r="BA27" i="1"/>
  <c r="AZ28" i="1" s="1"/>
  <c r="AR27" i="1"/>
  <c r="AQ28" i="1" s="1"/>
  <c r="AT29" i="1"/>
  <c r="AS30" i="1" s="1"/>
  <c r="AV29" i="1"/>
  <c r="AU30" i="1" s="1"/>
  <c r="T30" i="1"/>
  <c r="U30" i="1" s="1"/>
  <c r="BQ38" i="1" l="1"/>
  <c r="BR38" i="1" s="1"/>
  <c r="BE31" i="1"/>
  <c r="BF31" i="1" s="1"/>
  <c r="Z29" i="1"/>
  <c r="AA29" i="1" s="1"/>
  <c r="X28" i="1"/>
  <c r="Y28" i="1" s="1"/>
  <c r="V29" i="1"/>
  <c r="W29" i="1" s="1"/>
  <c r="AY28" i="1"/>
  <c r="AX29" i="1" s="1"/>
  <c r="BA28" i="1"/>
  <c r="AZ29" i="1" s="1"/>
  <c r="AT30" i="1"/>
  <c r="AS31" i="1" s="1"/>
  <c r="AV30" i="1"/>
  <c r="AU31" i="1" s="1"/>
  <c r="AR28" i="1"/>
  <c r="AQ29" i="1" s="1"/>
  <c r="T31" i="1"/>
  <c r="U31" i="1" s="1"/>
  <c r="BQ39" i="1" l="1"/>
  <c r="BR39" i="1" s="1"/>
  <c r="BE32" i="1"/>
  <c r="BF32" i="1" s="1"/>
  <c r="Z30" i="1"/>
  <c r="AA30" i="1" s="1"/>
  <c r="X29" i="1"/>
  <c r="Y29" i="1" s="1"/>
  <c r="V30" i="1"/>
  <c r="W30" i="1" s="1"/>
  <c r="AY29" i="1"/>
  <c r="AX30" i="1" s="1"/>
  <c r="BA29" i="1"/>
  <c r="AZ30" i="1" s="1"/>
  <c r="AV31" i="1"/>
  <c r="AU32" i="1" s="1"/>
  <c r="AR29" i="1"/>
  <c r="AQ30" i="1" s="1"/>
  <c r="AT31" i="1"/>
  <c r="AS32" i="1" s="1"/>
  <c r="T32" i="1"/>
  <c r="U32" i="1" s="1"/>
  <c r="BQ40" i="1" l="1"/>
  <c r="BR40" i="1" s="1"/>
  <c r="BE33" i="1"/>
  <c r="BF33" i="1" s="1"/>
  <c r="Z31" i="1"/>
  <c r="AA31" i="1" s="1"/>
  <c r="X30" i="1"/>
  <c r="Y30" i="1" s="1"/>
  <c r="V31" i="1"/>
  <c r="W31" i="1" s="1"/>
  <c r="AY30" i="1"/>
  <c r="AX31" i="1" s="1"/>
  <c r="BA30" i="1"/>
  <c r="AZ31" i="1" s="1"/>
  <c r="AR30" i="1"/>
  <c r="AQ31" i="1" s="1"/>
  <c r="AV32" i="1"/>
  <c r="AU33" i="1" s="1"/>
  <c r="AT32" i="1"/>
  <c r="AS33" i="1" s="1"/>
  <c r="T33" i="1"/>
  <c r="U33" i="1" s="1"/>
  <c r="BQ41" i="1" l="1"/>
  <c r="BR41" i="1" s="1"/>
  <c r="BE34" i="1"/>
  <c r="BF34" i="1" s="1"/>
  <c r="Z32" i="1"/>
  <c r="AA32" i="1" s="1"/>
  <c r="X31" i="1"/>
  <c r="Y31" i="1" s="1"/>
  <c r="V32" i="1"/>
  <c r="W32" i="1" s="1"/>
  <c r="AY31" i="1"/>
  <c r="AX32" i="1" s="1"/>
  <c r="BA31" i="1"/>
  <c r="AZ32" i="1" s="1"/>
  <c r="AV33" i="1"/>
  <c r="AU34" i="1" s="1"/>
  <c r="AT33" i="1"/>
  <c r="AS34" i="1" s="1"/>
  <c r="AR31" i="1"/>
  <c r="AQ32" i="1" s="1"/>
  <c r="T34" i="1"/>
  <c r="U34" i="1" s="1"/>
  <c r="BQ42" i="1" l="1"/>
  <c r="BR42" i="1" s="1"/>
  <c r="BE35" i="1"/>
  <c r="BF35" i="1" s="1"/>
  <c r="Z33" i="1"/>
  <c r="AA33" i="1" s="1"/>
  <c r="X32" i="1"/>
  <c r="Y32" i="1" s="1"/>
  <c r="V33" i="1"/>
  <c r="W33" i="1" s="1"/>
  <c r="AY32" i="1"/>
  <c r="AX33" i="1" s="1"/>
  <c r="BA32" i="1"/>
  <c r="AZ33" i="1" s="1"/>
  <c r="AR32" i="1"/>
  <c r="AQ33" i="1" s="1"/>
  <c r="AV34" i="1"/>
  <c r="AU35" i="1" s="1"/>
  <c r="AT34" i="1"/>
  <c r="AS35" i="1" s="1"/>
  <c r="T35" i="1"/>
  <c r="U35" i="1" s="1"/>
  <c r="BQ43" i="1" l="1"/>
  <c r="BR43" i="1" s="1"/>
  <c r="BQ44" i="1" s="1"/>
  <c r="BR44" i="1" s="1"/>
  <c r="BE36" i="1"/>
  <c r="BF36" i="1" s="1"/>
  <c r="Z34" i="1"/>
  <c r="AA34" i="1" s="1"/>
  <c r="X33" i="1"/>
  <c r="Y33" i="1" s="1"/>
  <c r="V34" i="1"/>
  <c r="W34" i="1" s="1"/>
  <c r="AY33" i="1"/>
  <c r="AX34" i="1" s="1"/>
  <c r="BA33" i="1"/>
  <c r="AZ34" i="1" s="1"/>
  <c r="AV35" i="1"/>
  <c r="AU36" i="1" s="1"/>
  <c r="AT35" i="1"/>
  <c r="AS36" i="1" s="1"/>
  <c r="AR33" i="1"/>
  <c r="AQ34" i="1" s="1"/>
  <c r="T36" i="1"/>
  <c r="U36" i="1" s="1"/>
  <c r="BQ45" i="1" l="1"/>
  <c r="BR45" i="1" s="1"/>
  <c r="BE37" i="1"/>
  <c r="BF37" i="1" s="1"/>
  <c r="Z35" i="1"/>
  <c r="AA35" i="1" s="1"/>
  <c r="X34" i="1"/>
  <c r="Y34" i="1" s="1"/>
  <c r="V35" i="1"/>
  <c r="W35" i="1" s="1"/>
  <c r="AY34" i="1"/>
  <c r="AX35" i="1" s="1"/>
  <c r="BA34" i="1"/>
  <c r="AZ35" i="1" s="1"/>
  <c r="AT36" i="1"/>
  <c r="AS37" i="1" s="1"/>
  <c r="AR34" i="1"/>
  <c r="AQ35" i="1" s="1"/>
  <c r="AV36" i="1"/>
  <c r="AU37" i="1" s="1"/>
  <c r="T37" i="1"/>
  <c r="U37" i="1" s="1"/>
  <c r="BQ46" i="1" l="1"/>
  <c r="BR46" i="1" s="1"/>
  <c r="BE38" i="1"/>
  <c r="BF38" i="1" s="1"/>
  <c r="Z36" i="1"/>
  <c r="AA36" i="1" s="1"/>
  <c r="X35" i="1"/>
  <c r="Y35" i="1" s="1"/>
  <c r="V36" i="1"/>
  <c r="W36" i="1" s="1"/>
  <c r="AY35" i="1"/>
  <c r="AX36" i="1" s="1"/>
  <c r="BA35" i="1"/>
  <c r="AZ36" i="1" s="1"/>
  <c r="AV37" i="1"/>
  <c r="AU38" i="1" s="1"/>
  <c r="AR35" i="1"/>
  <c r="AQ36" i="1" s="1"/>
  <c r="AT37" i="1"/>
  <c r="AS38" i="1" s="1"/>
  <c r="T38" i="1"/>
  <c r="U38" i="1" s="1"/>
  <c r="BQ47" i="1" l="1"/>
  <c r="BR47" i="1" s="1"/>
  <c r="BE39" i="1"/>
  <c r="BF39" i="1" s="1"/>
  <c r="Z37" i="1"/>
  <c r="AA37" i="1" s="1"/>
  <c r="X36" i="1"/>
  <c r="Y36" i="1" s="1"/>
  <c r="V37" i="1"/>
  <c r="W37" i="1" s="1"/>
  <c r="AY36" i="1"/>
  <c r="AX37" i="1" s="1"/>
  <c r="BA36" i="1"/>
  <c r="AZ37" i="1" s="1"/>
  <c r="AR36" i="1"/>
  <c r="AQ37" i="1" s="1"/>
  <c r="AT38" i="1"/>
  <c r="AS39" i="1" s="1"/>
  <c r="AV38" i="1"/>
  <c r="AU39" i="1" s="1"/>
  <c r="T39" i="1"/>
  <c r="U39" i="1" s="1"/>
  <c r="BQ48" i="1" l="1"/>
  <c r="BR48" i="1" s="1"/>
  <c r="BE40" i="1"/>
  <c r="BF40" i="1" s="1"/>
  <c r="Z38" i="1"/>
  <c r="AA38" i="1" s="1"/>
  <c r="X37" i="1"/>
  <c r="Y37" i="1" s="1"/>
  <c r="V38" i="1"/>
  <c r="W38" i="1" s="1"/>
  <c r="AY37" i="1"/>
  <c r="AX38" i="1" s="1"/>
  <c r="BA37" i="1"/>
  <c r="AZ38" i="1" s="1"/>
  <c r="AV39" i="1"/>
  <c r="AU40" i="1" s="1"/>
  <c r="AT39" i="1"/>
  <c r="AS40" i="1" s="1"/>
  <c r="AR37" i="1"/>
  <c r="AQ38" i="1" s="1"/>
  <c r="T40" i="1"/>
  <c r="U40" i="1" s="1"/>
  <c r="BQ49" i="1" l="1"/>
  <c r="BR49" i="1" s="1"/>
  <c r="BE41" i="1"/>
  <c r="BF41" i="1" s="1"/>
  <c r="Z39" i="1"/>
  <c r="AA39" i="1" s="1"/>
  <c r="X38" i="1"/>
  <c r="Y38" i="1" s="1"/>
  <c r="V39" i="1"/>
  <c r="W39" i="1" s="1"/>
  <c r="AY38" i="1"/>
  <c r="AX39" i="1" s="1"/>
  <c r="BA38" i="1"/>
  <c r="AZ39" i="1" s="1"/>
  <c r="AT40" i="1"/>
  <c r="AS41" i="1" s="1"/>
  <c r="AR38" i="1"/>
  <c r="AQ39" i="1" s="1"/>
  <c r="AV40" i="1"/>
  <c r="AU41" i="1" s="1"/>
  <c r="T41" i="1"/>
  <c r="U41" i="1" s="1"/>
  <c r="BQ50" i="1" l="1"/>
  <c r="BR50" i="1" s="1"/>
  <c r="BE42" i="1"/>
  <c r="BF42" i="1" s="1"/>
  <c r="Z40" i="1"/>
  <c r="AA40" i="1" s="1"/>
  <c r="X39" i="1"/>
  <c r="Y39" i="1" s="1"/>
  <c r="V40" i="1"/>
  <c r="W40" i="1" s="1"/>
  <c r="AY39" i="1"/>
  <c r="AX40" i="1" s="1"/>
  <c r="BA39" i="1"/>
  <c r="AZ40" i="1" s="1"/>
  <c r="AR39" i="1"/>
  <c r="AQ40" i="1" s="1"/>
  <c r="AV41" i="1"/>
  <c r="AU42" i="1" s="1"/>
  <c r="AT41" i="1"/>
  <c r="AS42" i="1" s="1"/>
  <c r="T42" i="1"/>
  <c r="U42" i="1" s="1"/>
  <c r="BQ51" i="1" l="1"/>
  <c r="BR51" i="1" s="1"/>
  <c r="BE43" i="1"/>
  <c r="BF43" i="1" s="1"/>
  <c r="Z41" i="1"/>
  <c r="AA41" i="1" s="1"/>
  <c r="X40" i="1"/>
  <c r="Y40" i="1" s="1"/>
  <c r="V41" i="1"/>
  <c r="W41" i="1" s="1"/>
  <c r="AY40" i="1"/>
  <c r="AX41" i="1" s="1"/>
  <c r="BA40" i="1"/>
  <c r="AZ41" i="1" s="1"/>
  <c r="AV42" i="1"/>
  <c r="AU43" i="1" s="1"/>
  <c r="AT42" i="1"/>
  <c r="AS43" i="1" s="1"/>
  <c r="AR40" i="1"/>
  <c r="AQ41" i="1" s="1"/>
  <c r="T43" i="1"/>
  <c r="U43" i="1" s="1"/>
  <c r="BQ52" i="1" l="1"/>
  <c r="BR52" i="1" s="1"/>
  <c r="BE44" i="1"/>
  <c r="BF44" i="1" s="1"/>
  <c r="Z42" i="1"/>
  <c r="AA42" i="1" s="1"/>
  <c r="X41" i="1"/>
  <c r="Y41" i="1" s="1"/>
  <c r="V42" i="1"/>
  <c r="W42" i="1" s="1"/>
  <c r="AY41" i="1"/>
  <c r="AX42" i="1" s="1"/>
  <c r="BA41" i="1"/>
  <c r="AZ42" i="1" s="1"/>
  <c r="AT43" i="1"/>
  <c r="AS44" i="1" s="1"/>
  <c r="AV43" i="1"/>
  <c r="AU44" i="1" s="1"/>
  <c r="AR41" i="1"/>
  <c r="AQ42" i="1" s="1"/>
  <c r="T44" i="1"/>
  <c r="U44" i="1" s="1"/>
  <c r="BQ53" i="1" l="1"/>
  <c r="BR53" i="1" s="1"/>
  <c r="BE45" i="1"/>
  <c r="BF45" i="1" s="1"/>
  <c r="Z43" i="1"/>
  <c r="AA43" i="1" s="1"/>
  <c r="X42" i="1"/>
  <c r="Y42" i="1" s="1"/>
  <c r="V43" i="1"/>
  <c r="W43" i="1" s="1"/>
  <c r="AY42" i="1"/>
  <c r="AX43" i="1" s="1"/>
  <c r="BA42" i="1"/>
  <c r="AZ43" i="1" s="1"/>
  <c r="AV44" i="1"/>
  <c r="AU45" i="1" s="1"/>
  <c r="AR42" i="1"/>
  <c r="AQ43" i="1" s="1"/>
  <c r="AT44" i="1"/>
  <c r="AS45" i="1" s="1"/>
  <c r="T45" i="1"/>
  <c r="U45" i="1" s="1"/>
  <c r="BQ54" i="1" l="1"/>
  <c r="BR54" i="1" s="1"/>
  <c r="BQ55" i="1" s="1"/>
  <c r="BR55" i="1" s="1"/>
  <c r="BE46" i="1"/>
  <c r="BF46" i="1" s="1"/>
  <c r="Z44" i="1"/>
  <c r="AA44" i="1" s="1"/>
  <c r="X43" i="1"/>
  <c r="Y43" i="1" s="1"/>
  <c r="V44" i="1"/>
  <c r="W44" i="1" s="1"/>
  <c r="AY43" i="1"/>
  <c r="AX44" i="1" s="1"/>
  <c r="BA43" i="1"/>
  <c r="AZ44" i="1" s="1"/>
  <c r="AR43" i="1"/>
  <c r="AQ44" i="1" s="1"/>
  <c r="AT45" i="1"/>
  <c r="AS46" i="1" s="1"/>
  <c r="AV45" i="1"/>
  <c r="AU46" i="1" s="1"/>
  <c r="T46" i="1"/>
  <c r="U46" i="1" s="1"/>
  <c r="BQ56" i="1" l="1"/>
  <c r="BR56" i="1" s="1"/>
  <c r="BE47" i="1"/>
  <c r="BF47" i="1" s="1"/>
  <c r="Z45" i="1"/>
  <c r="AA45" i="1" s="1"/>
  <c r="X44" i="1"/>
  <c r="Y44" i="1" s="1"/>
  <c r="V45" i="1"/>
  <c r="W45" i="1" s="1"/>
  <c r="AY44" i="1"/>
  <c r="AX45" i="1" s="1"/>
  <c r="BA44" i="1"/>
  <c r="AZ45" i="1" s="1"/>
  <c r="AV46" i="1"/>
  <c r="AU47" i="1" s="1"/>
  <c r="AT46" i="1"/>
  <c r="AS47" i="1" s="1"/>
  <c r="AR44" i="1"/>
  <c r="AQ45" i="1" s="1"/>
  <c r="T47" i="1"/>
  <c r="U47" i="1" s="1"/>
  <c r="BQ57" i="1" l="1"/>
  <c r="BR57" i="1" s="1"/>
  <c r="BE48" i="1"/>
  <c r="BF48" i="1" s="1"/>
  <c r="Z46" i="1"/>
  <c r="AA46" i="1" s="1"/>
  <c r="X45" i="1"/>
  <c r="Y45" i="1" s="1"/>
  <c r="V46" i="1"/>
  <c r="W46" i="1" s="1"/>
  <c r="AY45" i="1"/>
  <c r="AX46" i="1" s="1"/>
  <c r="BA45" i="1"/>
  <c r="AZ46" i="1" s="1"/>
  <c r="AT47" i="1"/>
  <c r="AS48" i="1" s="1"/>
  <c r="AR45" i="1"/>
  <c r="AQ46" i="1" s="1"/>
  <c r="AV47" i="1"/>
  <c r="AU48" i="1" s="1"/>
  <c r="T48" i="1"/>
  <c r="U48" i="1" s="1"/>
  <c r="BQ58" i="1" l="1"/>
  <c r="BR58" i="1" s="1"/>
  <c r="BE49" i="1"/>
  <c r="BF49" i="1" s="1"/>
  <c r="Z47" i="1"/>
  <c r="AA47" i="1" s="1"/>
  <c r="X46" i="1"/>
  <c r="Y46" i="1" s="1"/>
  <c r="V47" i="1"/>
  <c r="W47" i="1" s="1"/>
  <c r="AY46" i="1"/>
  <c r="AX47" i="1" s="1"/>
  <c r="BA46" i="1"/>
  <c r="AZ47" i="1" s="1"/>
  <c r="AR46" i="1"/>
  <c r="AQ47" i="1" s="1"/>
  <c r="AV48" i="1"/>
  <c r="AU49" i="1" s="1"/>
  <c r="AT48" i="1"/>
  <c r="AS49" i="1" s="1"/>
  <c r="T49" i="1"/>
  <c r="U49" i="1" s="1"/>
  <c r="BQ59" i="1" l="1"/>
  <c r="BR59" i="1" s="1"/>
  <c r="BE50" i="1"/>
  <c r="BF50" i="1" s="1"/>
  <c r="Z48" i="1"/>
  <c r="AA48" i="1" s="1"/>
  <c r="X47" i="1"/>
  <c r="Y47" i="1" s="1"/>
  <c r="V48" i="1"/>
  <c r="W48" i="1" s="1"/>
  <c r="AY47" i="1"/>
  <c r="AX48" i="1" s="1"/>
  <c r="BA47" i="1"/>
  <c r="AZ48" i="1" s="1"/>
  <c r="AT49" i="1"/>
  <c r="AS50" i="1" s="1"/>
  <c r="AV49" i="1"/>
  <c r="AU50" i="1" s="1"/>
  <c r="AR47" i="1"/>
  <c r="AQ48" i="1" s="1"/>
  <c r="T50" i="1"/>
  <c r="U50" i="1" s="1"/>
  <c r="BQ60" i="1" l="1"/>
  <c r="BR60" i="1" s="1"/>
  <c r="BE51" i="1"/>
  <c r="BF51" i="1" s="1"/>
  <c r="Z49" i="1"/>
  <c r="AA49" i="1" s="1"/>
  <c r="X48" i="1"/>
  <c r="Y48" i="1" s="1"/>
  <c r="V49" i="1"/>
  <c r="W49" i="1" s="1"/>
  <c r="AY48" i="1"/>
  <c r="AX49" i="1" s="1"/>
  <c r="BA48" i="1"/>
  <c r="AZ49" i="1" s="1"/>
  <c r="AV50" i="1"/>
  <c r="AU51" i="1" s="1"/>
  <c r="AR48" i="1"/>
  <c r="AQ49" i="1" s="1"/>
  <c r="AT50" i="1"/>
  <c r="AS51" i="1" s="1"/>
  <c r="T51" i="1"/>
  <c r="U51" i="1" s="1"/>
  <c r="BQ61" i="1" l="1"/>
  <c r="BR61" i="1" s="1"/>
  <c r="BE52" i="1"/>
  <c r="BF52" i="1" s="1"/>
  <c r="Z50" i="1"/>
  <c r="AA50" i="1" s="1"/>
  <c r="X49" i="1"/>
  <c r="Y49" i="1" s="1"/>
  <c r="V50" i="1"/>
  <c r="W50" i="1" s="1"/>
  <c r="AY49" i="1"/>
  <c r="AX50" i="1" s="1"/>
  <c r="BA49" i="1"/>
  <c r="AZ50" i="1" s="1"/>
  <c r="AR49" i="1"/>
  <c r="AQ50" i="1" s="1"/>
  <c r="AT51" i="1"/>
  <c r="AS52" i="1" s="1"/>
  <c r="AV51" i="1"/>
  <c r="AU52" i="1" s="1"/>
  <c r="T52" i="1"/>
  <c r="U52" i="1" s="1"/>
  <c r="BQ62" i="1" l="1"/>
  <c r="BR62" i="1" s="1"/>
  <c r="BE53" i="1"/>
  <c r="BF53" i="1" s="1"/>
  <c r="Z51" i="1"/>
  <c r="AA51" i="1" s="1"/>
  <c r="X50" i="1"/>
  <c r="Y50" i="1" s="1"/>
  <c r="V51" i="1"/>
  <c r="W51" i="1" s="1"/>
  <c r="AY50" i="1"/>
  <c r="AX51" i="1" s="1"/>
  <c r="BA50" i="1"/>
  <c r="AZ51" i="1" s="1"/>
  <c r="AT52" i="1"/>
  <c r="AS53" i="1" s="1"/>
  <c r="AV52" i="1"/>
  <c r="AU53" i="1" s="1"/>
  <c r="AR50" i="1"/>
  <c r="AQ51" i="1" s="1"/>
  <c r="T53" i="1"/>
  <c r="U53" i="1" s="1"/>
  <c r="BQ63" i="1" l="1"/>
  <c r="BR63" i="1" s="1"/>
  <c r="BE54" i="1"/>
  <c r="BF54" i="1" s="1"/>
  <c r="Z52" i="1"/>
  <c r="AA52" i="1" s="1"/>
  <c r="X51" i="1"/>
  <c r="Y51" i="1" s="1"/>
  <c r="V52" i="1"/>
  <c r="W52" i="1" s="1"/>
  <c r="AY51" i="1"/>
  <c r="AX52" i="1" s="1"/>
  <c r="BA51" i="1"/>
  <c r="AZ52" i="1" s="1"/>
  <c r="AV53" i="1"/>
  <c r="AU54" i="1" s="1"/>
  <c r="AR51" i="1"/>
  <c r="AQ52" i="1" s="1"/>
  <c r="AT53" i="1"/>
  <c r="AS54" i="1" s="1"/>
  <c r="T54" i="1"/>
  <c r="U54" i="1" s="1"/>
  <c r="BQ64" i="1" l="1"/>
  <c r="BR64" i="1" s="1"/>
  <c r="BE55" i="1"/>
  <c r="BF55" i="1" s="1"/>
  <c r="Z53" i="1"/>
  <c r="AA53" i="1" s="1"/>
  <c r="X52" i="1"/>
  <c r="Y52" i="1" s="1"/>
  <c r="V53" i="1"/>
  <c r="W53" i="1" s="1"/>
  <c r="AY52" i="1"/>
  <c r="AX53" i="1" s="1"/>
  <c r="BA52" i="1"/>
  <c r="AZ53" i="1" s="1"/>
  <c r="AT54" i="1"/>
  <c r="AS55" i="1" s="1"/>
  <c r="AR52" i="1"/>
  <c r="AQ53" i="1" s="1"/>
  <c r="AV54" i="1"/>
  <c r="AU55" i="1" s="1"/>
  <c r="T55" i="1"/>
  <c r="U55" i="1" s="1"/>
  <c r="BQ65" i="1" l="1"/>
  <c r="BR65" i="1" s="1"/>
  <c r="BE56" i="1"/>
  <c r="BF56" i="1" s="1"/>
  <c r="Z54" i="1"/>
  <c r="AA54" i="1" s="1"/>
  <c r="X53" i="1"/>
  <c r="Y53" i="1" s="1"/>
  <c r="V54" i="1"/>
  <c r="W54" i="1" s="1"/>
  <c r="AY53" i="1"/>
  <c r="AX54" i="1" s="1"/>
  <c r="BA53" i="1"/>
  <c r="AZ54" i="1" s="1"/>
  <c r="AR53" i="1"/>
  <c r="AQ54" i="1" s="1"/>
  <c r="AV55" i="1"/>
  <c r="AU56" i="1" s="1"/>
  <c r="AT55" i="1"/>
  <c r="AS56" i="1" s="1"/>
  <c r="T56" i="1"/>
  <c r="U56" i="1" s="1"/>
  <c r="BQ66" i="1" l="1"/>
  <c r="BR66" i="1" s="1"/>
  <c r="BE57" i="1"/>
  <c r="BF57" i="1" s="1"/>
  <c r="Z55" i="1"/>
  <c r="AA55" i="1" s="1"/>
  <c r="X54" i="1"/>
  <c r="Y54" i="1" s="1"/>
  <c r="V55" i="1"/>
  <c r="W55" i="1" s="1"/>
  <c r="AY54" i="1"/>
  <c r="AX55" i="1" s="1"/>
  <c r="BA54" i="1"/>
  <c r="AZ55" i="1" s="1"/>
  <c r="AT56" i="1"/>
  <c r="AS57" i="1" s="1"/>
  <c r="AV56" i="1"/>
  <c r="AU57" i="1" s="1"/>
  <c r="AR54" i="1"/>
  <c r="AQ55" i="1" s="1"/>
  <c r="T57" i="1"/>
  <c r="U57" i="1" s="1"/>
  <c r="BQ67" i="1" l="1"/>
  <c r="BR67" i="1" s="1"/>
  <c r="BE58" i="1"/>
  <c r="BF58" i="1" s="1"/>
  <c r="Z56" i="1"/>
  <c r="AA56" i="1" s="1"/>
  <c r="X55" i="1"/>
  <c r="Y55" i="1" s="1"/>
  <c r="V56" i="1"/>
  <c r="W56" i="1" s="1"/>
  <c r="AY55" i="1"/>
  <c r="AX56" i="1" s="1"/>
  <c r="BA55" i="1"/>
  <c r="AZ56" i="1" s="1"/>
  <c r="AR55" i="1"/>
  <c r="AQ56" i="1" s="1"/>
  <c r="AV57" i="1"/>
  <c r="AU58" i="1" s="1"/>
  <c r="AT57" i="1"/>
  <c r="AS58" i="1" s="1"/>
  <c r="T58" i="1"/>
  <c r="U58" i="1" s="1"/>
  <c r="BQ68" i="1" l="1"/>
  <c r="BR68" i="1" s="1"/>
  <c r="BE59" i="1"/>
  <c r="BF59" i="1" s="1"/>
  <c r="Z57" i="1"/>
  <c r="AA57" i="1" s="1"/>
  <c r="X56" i="1"/>
  <c r="Y56" i="1" s="1"/>
  <c r="V57" i="1"/>
  <c r="W57" i="1" s="1"/>
  <c r="AY56" i="1"/>
  <c r="AX57" i="1" s="1"/>
  <c r="BA56" i="1"/>
  <c r="AZ57" i="1" s="1"/>
  <c r="AT58" i="1"/>
  <c r="AS59" i="1" s="1"/>
  <c r="AV58" i="1"/>
  <c r="AU59" i="1" s="1"/>
  <c r="AR56" i="1"/>
  <c r="AQ57" i="1" s="1"/>
  <c r="T59" i="1"/>
  <c r="U59" i="1" s="1"/>
  <c r="BQ69" i="1" l="1"/>
  <c r="BR69" i="1" s="1"/>
  <c r="BE60" i="1"/>
  <c r="BF60" i="1" s="1"/>
  <c r="Z58" i="1"/>
  <c r="AA58" i="1" s="1"/>
  <c r="X57" i="1"/>
  <c r="Y57" i="1" s="1"/>
  <c r="V58" i="1"/>
  <c r="W58" i="1" s="1"/>
  <c r="AY57" i="1"/>
  <c r="AX58" i="1" s="1"/>
  <c r="BA57" i="1"/>
  <c r="AZ58" i="1" s="1"/>
  <c r="AV59" i="1"/>
  <c r="AU60" i="1" s="1"/>
  <c r="AT59" i="1"/>
  <c r="AS60" i="1" s="1"/>
  <c r="AR57" i="1"/>
  <c r="AQ58" i="1" s="1"/>
  <c r="T60" i="1"/>
  <c r="U60" i="1" s="1"/>
  <c r="BQ70" i="1" l="1"/>
  <c r="BR70" i="1" s="1"/>
  <c r="BE61" i="1"/>
  <c r="BF61" i="1" s="1"/>
  <c r="Z59" i="1"/>
  <c r="AA59" i="1" s="1"/>
  <c r="X58" i="1"/>
  <c r="Y58" i="1" s="1"/>
  <c r="V59" i="1"/>
  <c r="W59" i="1" s="1"/>
  <c r="AY58" i="1"/>
  <c r="AX59" i="1" s="1"/>
  <c r="BA58" i="1"/>
  <c r="AZ59" i="1" s="1"/>
  <c r="AR58" i="1"/>
  <c r="AQ59" i="1" s="1"/>
  <c r="AT60" i="1"/>
  <c r="AS61" i="1" s="1"/>
  <c r="AV60" i="1"/>
  <c r="AU61" i="1" s="1"/>
  <c r="T61" i="1"/>
  <c r="U61" i="1" s="1"/>
  <c r="BQ71" i="1" l="1"/>
  <c r="BR71" i="1" s="1"/>
  <c r="BE62" i="1"/>
  <c r="BF62" i="1" s="1"/>
  <c r="Z60" i="1"/>
  <c r="AA60" i="1" s="1"/>
  <c r="X59" i="1"/>
  <c r="Y59" i="1" s="1"/>
  <c r="V60" i="1"/>
  <c r="W60" i="1" s="1"/>
  <c r="AY59" i="1"/>
  <c r="AX60" i="1" s="1"/>
  <c r="BA59" i="1"/>
  <c r="AZ60" i="1" s="1"/>
  <c r="AT61" i="1"/>
  <c r="AS62" i="1" s="1"/>
  <c r="AV61" i="1"/>
  <c r="AU62" i="1" s="1"/>
  <c r="AR59" i="1"/>
  <c r="AQ60" i="1" s="1"/>
  <c r="T62" i="1"/>
  <c r="U62" i="1" s="1"/>
  <c r="BQ72" i="1" l="1"/>
  <c r="BR72" i="1" s="1"/>
  <c r="BE63" i="1"/>
  <c r="BF63" i="1" s="1"/>
  <c r="Z61" i="1"/>
  <c r="AA61" i="1" s="1"/>
  <c r="X60" i="1"/>
  <c r="Y60" i="1" s="1"/>
  <c r="V61" i="1"/>
  <c r="W61" i="1" s="1"/>
  <c r="AY60" i="1"/>
  <c r="AX61" i="1" s="1"/>
  <c r="BA60" i="1"/>
  <c r="AZ61" i="1" s="1"/>
  <c r="AV62" i="1"/>
  <c r="AU63" i="1" s="1"/>
  <c r="AR60" i="1"/>
  <c r="AQ61" i="1" s="1"/>
  <c r="AT62" i="1"/>
  <c r="AS63" i="1" s="1"/>
  <c r="T63" i="1"/>
  <c r="U63" i="1" s="1"/>
  <c r="BQ73" i="1" l="1"/>
  <c r="BR73" i="1" s="1"/>
  <c r="BE64" i="1"/>
  <c r="BF64" i="1" s="1"/>
  <c r="Z62" i="1"/>
  <c r="AA62" i="1" s="1"/>
  <c r="X61" i="1"/>
  <c r="Y61" i="1" s="1"/>
  <c r="V62" i="1"/>
  <c r="W62" i="1" s="1"/>
  <c r="AY61" i="1"/>
  <c r="AX62" i="1" s="1"/>
  <c r="BA61" i="1"/>
  <c r="AZ62" i="1" s="1"/>
  <c r="AR61" i="1"/>
  <c r="AQ62" i="1" s="1"/>
  <c r="AV63" i="1"/>
  <c r="AU64" i="1" s="1"/>
  <c r="AT63" i="1"/>
  <c r="AS64" i="1" s="1"/>
  <c r="T64" i="1"/>
  <c r="U64" i="1" s="1"/>
  <c r="BQ74" i="1" l="1"/>
  <c r="BR74" i="1" s="1"/>
  <c r="BE65" i="1"/>
  <c r="BF65" i="1" s="1"/>
  <c r="Z63" i="1"/>
  <c r="AA63" i="1" s="1"/>
  <c r="X62" i="1"/>
  <c r="Y62" i="1" s="1"/>
  <c r="V63" i="1"/>
  <c r="W63" i="1" s="1"/>
  <c r="AY62" i="1"/>
  <c r="AX63" i="1" s="1"/>
  <c r="BA62" i="1"/>
  <c r="AZ63" i="1" s="1"/>
  <c r="AT64" i="1"/>
  <c r="AS65" i="1" s="1"/>
  <c r="AV64" i="1"/>
  <c r="AU65" i="1" s="1"/>
  <c r="AR62" i="1"/>
  <c r="AQ63" i="1" s="1"/>
  <c r="T65" i="1"/>
  <c r="U65" i="1" s="1"/>
  <c r="BQ75" i="1" l="1"/>
  <c r="BR75" i="1" s="1"/>
  <c r="BE66" i="1"/>
  <c r="BF66" i="1" s="1"/>
  <c r="Z64" i="1"/>
  <c r="AA64" i="1" s="1"/>
  <c r="X63" i="1"/>
  <c r="Y63" i="1" s="1"/>
  <c r="V64" i="1"/>
  <c r="W64" i="1" s="1"/>
  <c r="AY63" i="1"/>
  <c r="AX64" i="1" s="1"/>
  <c r="BA63" i="1"/>
  <c r="AZ64" i="1" s="1"/>
  <c r="AV65" i="1"/>
  <c r="AU66" i="1" s="1"/>
  <c r="AR63" i="1"/>
  <c r="AQ64" i="1" s="1"/>
  <c r="AT65" i="1"/>
  <c r="AS66" i="1" s="1"/>
  <c r="T66" i="1"/>
  <c r="U66" i="1" s="1"/>
  <c r="BQ76" i="1" l="1"/>
  <c r="BR76" i="1" s="1"/>
  <c r="BE67" i="1"/>
  <c r="BF67" i="1" s="1"/>
  <c r="Z65" i="1"/>
  <c r="AA65" i="1" s="1"/>
  <c r="X64" i="1"/>
  <c r="Y64" i="1" s="1"/>
  <c r="V65" i="1"/>
  <c r="W65" i="1" s="1"/>
  <c r="AY64" i="1"/>
  <c r="AX65" i="1" s="1"/>
  <c r="BA64" i="1"/>
  <c r="AZ65" i="1" s="1"/>
  <c r="AR64" i="1"/>
  <c r="AQ65" i="1" s="1"/>
  <c r="AV66" i="1"/>
  <c r="AU67" i="1" s="1"/>
  <c r="AT66" i="1"/>
  <c r="AS67" i="1" s="1"/>
  <c r="T67" i="1"/>
  <c r="U67" i="1" s="1"/>
  <c r="BQ77" i="1" l="1"/>
  <c r="BR77" i="1" s="1"/>
  <c r="BE68" i="1"/>
  <c r="BF68" i="1" s="1"/>
  <c r="Z66" i="1"/>
  <c r="AA66" i="1" s="1"/>
  <c r="X65" i="1"/>
  <c r="Y65" i="1" s="1"/>
  <c r="V66" i="1"/>
  <c r="W66" i="1" s="1"/>
  <c r="AY65" i="1"/>
  <c r="AX66" i="1" s="1"/>
  <c r="BA65" i="1"/>
  <c r="AZ66" i="1" s="1"/>
  <c r="AT67" i="1"/>
  <c r="AS68" i="1" s="1"/>
  <c r="AV67" i="1"/>
  <c r="AU68" i="1" s="1"/>
  <c r="AR65" i="1"/>
  <c r="AQ66" i="1" s="1"/>
  <c r="T68" i="1"/>
  <c r="U68" i="1" s="1"/>
  <c r="BQ78" i="1" l="1"/>
  <c r="BR78" i="1" s="1"/>
  <c r="BE69" i="1"/>
  <c r="BF69" i="1" s="1"/>
  <c r="Z67" i="1"/>
  <c r="AA67" i="1" s="1"/>
  <c r="X66" i="1"/>
  <c r="Y66" i="1" s="1"/>
  <c r="V67" i="1"/>
  <c r="W67" i="1" s="1"/>
  <c r="AY66" i="1"/>
  <c r="AX67" i="1" s="1"/>
  <c r="BA66" i="1"/>
  <c r="AZ67" i="1" s="1"/>
  <c r="AV68" i="1"/>
  <c r="AU69" i="1" s="1"/>
  <c r="AT68" i="1"/>
  <c r="AS69" i="1" s="1"/>
  <c r="AR66" i="1"/>
  <c r="AQ67" i="1" s="1"/>
  <c r="T69" i="1"/>
  <c r="U69" i="1" s="1"/>
  <c r="BQ79" i="1" l="1"/>
  <c r="BR79" i="1" s="1"/>
  <c r="BQ80" i="1" s="1"/>
  <c r="BR80" i="1" s="1"/>
  <c r="BE70" i="1"/>
  <c r="BF70" i="1" s="1"/>
  <c r="Z68" i="1"/>
  <c r="AA68" i="1" s="1"/>
  <c r="X67" i="1"/>
  <c r="Y67" i="1" s="1"/>
  <c r="V68" i="1"/>
  <c r="W68" i="1" s="1"/>
  <c r="AY67" i="1"/>
  <c r="AX68" i="1" s="1"/>
  <c r="BA67" i="1"/>
  <c r="AZ68" i="1" s="1"/>
  <c r="AT69" i="1"/>
  <c r="AS70" i="1" s="1"/>
  <c r="AV69" i="1"/>
  <c r="AU70" i="1" s="1"/>
  <c r="AR67" i="1"/>
  <c r="AQ68" i="1" s="1"/>
  <c r="T70" i="1"/>
  <c r="U70" i="1" s="1"/>
  <c r="BQ81" i="1" l="1"/>
  <c r="BR81" i="1" s="1"/>
  <c r="BE71" i="1"/>
  <c r="BF71" i="1" s="1"/>
  <c r="Z69" i="1"/>
  <c r="AA69" i="1" s="1"/>
  <c r="X68" i="1"/>
  <c r="Y68" i="1" s="1"/>
  <c r="V69" i="1"/>
  <c r="W69" i="1" s="1"/>
  <c r="AY68" i="1"/>
  <c r="AX69" i="1" s="1"/>
  <c r="BA68" i="1"/>
  <c r="AZ69" i="1" s="1"/>
  <c r="AV70" i="1"/>
  <c r="AU71" i="1" s="1"/>
  <c r="AR68" i="1"/>
  <c r="AQ69" i="1" s="1"/>
  <c r="AT70" i="1"/>
  <c r="AS71" i="1" s="1"/>
  <c r="T71" i="1"/>
  <c r="U71" i="1" s="1"/>
  <c r="BQ82" i="1" l="1"/>
  <c r="BR82" i="1" s="1"/>
  <c r="BE72" i="1"/>
  <c r="BF72" i="1" s="1"/>
  <c r="Z70" i="1"/>
  <c r="AA70" i="1" s="1"/>
  <c r="X69" i="1"/>
  <c r="Y69" i="1" s="1"/>
  <c r="V70" i="1"/>
  <c r="W70" i="1" s="1"/>
  <c r="AY69" i="1"/>
  <c r="AX70" i="1" s="1"/>
  <c r="BA69" i="1"/>
  <c r="AZ70" i="1" s="1"/>
  <c r="AT71" i="1"/>
  <c r="AS72" i="1" s="1"/>
  <c r="AR69" i="1"/>
  <c r="AQ70" i="1" s="1"/>
  <c r="AV71" i="1"/>
  <c r="AU72" i="1" s="1"/>
  <c r="T72" i="1"/>
  <c r="U72" i="1" s="1"/>
  <c r="BQ83" i="1" l="1"/>
  <c r="BR83" i="1" s="1"/>
  <c r="BE73" i="1"/>
  <c r="BF73" i="1" s="1"/>
  <c r="Z71" i="1"/>
  <c r="AA71" i="1" s="1"/>
  <c r="X70" i="1"/>
  <c r="Y70" i="1" s="1"/>
  <c r="V71" i="1"/>
  <c r="W71" i="1" s="1"/>
  <c r="AY70" i="1"/>
  <c r="AX71" i="1" s="1"/>
  <c r="BA70" i="1"/>
  <c r="AZ71" i="1" s="1"/>
  <c r="AR70" i="1"/>
  <c r="AQ71" i="1" s="1"/>
  <c r="AV72" i="1"/>
  <c r="AU73" i="1" s="1"/>
  <c r="AT72" i="1"/>
  <c r="AS73" i="1" s="1"/>
  <c r="T73" i="1"/>
  <c r="U73" i="1" s="1"/>
  <c r="BQ84" i="1" l="1"/>
  <c r="BR84" i="1" s="1"/>
  <c r="BE74" i="1"/>
  <c r="BF74" i="1" s="1"/>
  <c r="Z72" i="1"/>
  <c r="AA72" i="1" s="1"/>
  <c r="X71" i="1"/>
  <c r="Y71" i="1" s="1"/>
  <c r="V72" i="1"/>
  <c r="W72" i="1" s="1"/>
  <c r="AY71" i="1"/>
  <c r="AX72" i="1" s="1"/>
  <c r="BA71" i="1"/>
  <c r="AZ72" i="1" s="1"/>
  <c r="AV73" i="1"/>
  <c r="AU74" i="1" s="1"/>
  <c r="AT73" i="1"/>
  <c r="AS74" i="1" s="1"/>
  <c r="AR71" i="1"/>
  <c r="AQ72" i="1" s="1"/>
  <c r="T74" i="1"/>
  <c r="U74" i="1" s="1"/>
  <c r="BQ85" i="1" l="1"/>
  <c r="BR85" i="1" s="1"/>
  <c r="BE75" i="1"/>
  <c r="BF75" i="1" s="1"/>
  <c r="Z73" i="1"/>
  <c r="AA73" i="1" s="1"/>
  <c r="X72" i="1"/>
  <c r="Y72" i="1" s="1"/>
  <c r="V73" i="1"/>
  <c r="W73" i="1" s="1"/>
  <c r="AY72" i="1"/>
  <c r="AX73" i="1" s="1"/>
  <c r="BA72" i="1"/>
  <c r="AZ73" i="1" s="1"/>
  <c r="AR72" i="1"/>
  <c r="AQ73" i="1" s="1"/>
  <c r="AT74" i="1"/>
  <c r="AS75" i="1" s="1"/>
  <c r="AV74" i="1"/>
  <c r="AU75" i="1" s="1"/>
  <c r="T75" i="1"/>
  <c r="U75" i="1" s="1"/>
  <c r="BQ86" i="1" l="1"/>
  <c r="BR86" i="1" s="1"/>
  <c r="BE76" i="1"/>
  <c r="BF76" i="1" s="1"/>
  <c r="Z74" i="1"/>
  <c r="AA74" i="1" s="1"/>
  <c r="X73" i="1"/>
  <c r="Y73" i="1" s="1"/>
  <c r="V74" i="1"/>
  <c r="W74" i="1" s="1"/>
  <c r="AY73" i="1"/>
  <c r="AX74" i="1" s="1"/>
  <c r="BA73" i="1"/>
  <c r="AZ74" i="1" s="1"/>
  <c r="AV75" i="1"/>
  <c r="AU76" i="1" s="1"/>
  <c r="AT75" i="1"/>
  <c r="AS76" i="1" s="1"/>
  <c r="AR73" i="1"/>
  <c r="AQ74" i="1" s="1"/>
  <c r="T76" i="1"/>
  <c r="U76" i="1" s="1"/>
  <c r="BQ87" i="1" l="1"/>
  <c r="BR87" i="1" s="1"/>
  <c r="BE77" i="1"/>
  <c r="BF77" i="1" s="1"/>
  <c r="Z75" i="1"/>
  <c r="AA75" i="1" s="1"/>
  <c r="X74" i="1"/>
  <c r="Y74" i="1" s="1"/>
  <c r="V75" i="1"/>
  <c r="W75" i="1" s="1"/>
  <c r="AY74" i="1"/>
  <c r="AX75" i="1" s="1"/>
  <c r="BA74" i="1"/>
  <c r="AZ75" i="1" s="1"/>
  <c r="AT76" i="1"/>
  <c r="AS77" i="1" s="1"/>
  <c r="AV76" i="1"/>
  <c r="AU77" i="1" s="1"/>
  <c r="AR74" i="1"/>
  <c r="AQ75" i="1" s="1"/>
  <c r="T77" i="1"/>
  <c r="U77" i="1" s="1"/>
  <c r="BQ88" i="1" l="1"/>
  <c r="BR88" i="1" s="1"/>
  <c r="BQ89" i="1" s="1"/>
  <c r="BR89" i="1" s="1"/>
  <c r="BE78" i="1"/>
  <c r="BF78" i="1" s="1"/>
  <c r="Z76" i="1"/>
  <c r="AA76" i="1" s="1"/>
  <c r="X75" i="1"/>
  <c r="Y75" i="1" s="1"/>
  <c r="V76" i="1"/>
  <c r="W76" i="1" s="1"/>
  <c r="AY75" i="1"/>
  <c r="AX76" i="1" s="1"/>
  <c r="BA75" i="1"/>
  <c r="AZ76" i="1" s="1"/>
  <c r="AV77" i="1"/>
  <c r="AU78" i="1" s="1"/>
  <c r="AR75" i="1"/>
  <c r="AQ76" i="1" s="1"/>
  <c r="AT77" i="1"/>
  <c r="AS78" i="1" s="1"/>
  <c r="T78" i="1"/>
  <c r="U78" i="1" s="1"/>
  <c r="BQ90" i="1" l="1"/>
  <c r="BR90" i="1" s="1"/>
  <c r="BQ91" i="1" s="1"/>
  <c r="BR91" i="1" s="1"/>
  <c r="BE79" i="1"/>
  <c r="BF79" i="1" s="1"/>
  <c r="Z77" i="1"/>
  <c r="AA77" i="1" s="1"/>
  <c r="X76" i="1"/>
  <c r="Y76" i="1" s="1"/>
  <c r="V77" i="1"/>
  <c r="W77" i="1" s="1"/>
  <c r="AY76" i="1"/>
  <c r="AX77" i="1" s="1"/>
  <c r="BA76" i="1"/>
  <c r="AZ77" i="1" s="1"/>
  <c r="AT78" i="1"/>
  <c r="AS79" i="1" s="1"/>
  <c r="AR76" i="1"/>
  <c r="AQ77" i="1" s="1"/>
  <c r="AV78" i="1"/>
  <c r="AU79" i="1" s="1"/>
  <c r="T79" i="1"/>
  <c r="U79" i="1" s="1"/>
  <c r="BQ92" i="1" l="1"/>
  <c r="BR92" i="1" s="1"/>
  <c r="BE80" i="1"/>
  <c r="BF80" i="1" s="1"/>
  <c r="Z78" i="1"/>
  <c r="AA78" i="1" s="1"/>
  <c r="X77" i="1"/>
  <c r="Y77" i="1" s="1"/>
  <c r="V78" i="1"/>
  <c r="W78" i="1" s="1"/>
  <c r="AY77" i="1"/>
  <c r="AX78" i="1" s="1"/>
  <c r="BA77" i="1"/>
  <c r="AZ78" i="1" s="1"/>
  <c r="AR77" i="1"/>
  <c r="AQ78" i="1" s="1"/>
  <c r="AV79" i="1"/>
  <c r="AU80" i="1" s="1"/>
  <c r="AT79" i="1"/>
  <c r="AS80" i="1" s="1"/>
  <c r="T80" i="1"/>
  <c r="U80" i="1" s="1"/>
  <c r="BR93" i="1" l="1"/>
  <c r="BQ93" i="1"/>
  <c r="BE81" i="1"/>
  <c r="BF81" i="1" s="1"/>
  <c r="Z79" i="1"/>
  <c r="AA79" i="1" s="1"/>
  <c r="X78" i="1"/>
  <c r="Y78" i="1" s="1"/>
  <c r="V79" i="1"/>
  <c r="W79" i="1" s="1"/>
  <c r="AY78" i="1"/>
  <c r="AX79" i="1" s="1"/>
  <c r="BA78" i="1"/>
  <c r="AZ79" i="1" s="1"/>
  <c r="AT80" i="1"/>
  <c r="AS81" i="1" s="1"/>
  <c r="AV80" i="1"/>
  <c r="AU81" i="1" s="1"/>
  <c r="AR78" i="1"/>
  <c r="AQ79" i="1" s="1"/>
  <c r="T81" i="1"/>
  <c r="U81" i="1" s="1"/>
  <c r="BQ94" i="1" l="1"/>
  <c r="BR94" i="1" s="1"/>
  <c r="BE82" i="1"/>
  <c r="BF82" i="1" s="1"/>
  <c r="Z80" i="1"/>
  <c r="AA80" i="1" s="1"/>
  <c r="X79" i="1"/>
  <c r="Y79" i="1" s="1"/>
  <c r="V80" i="1"/>
  <c r="W80" i="1" s="1"/>
  <c r="AY79" i="1"/>
  <c r="AX80" i="1" s="1"/>
  <c r="BA79" i="1"/>
  <c r="AZ80" i="1" s="1"/>
  <c r="AV81" i="1"/>
  <c r="AU82" i="1" s="1"/>
  <c r="AR79" i="1"/>
  <c r="AQ80" i="1" s="1"/>
  <c r="AT81" i="1"/>
  <c r="AS82" i="1" s="1"/>
  <c r="T82" i="1"/>
  <c r="U82" i="1" s="1"/>
  <c r="BQ95" i="1" l="1"/>
  <c r="BR95" i="1" s="1"/>
  <c r="BQ96" i="1" s="1"/>
  <c r="BR96" i="1" s="1"/>
  <c r="BE83" i="1"/>
  <c r="BF83" i="1" s="1"/>
  <c r="Z81" i="1"/>
  <c r="AA81" i="1" s="1"/>
  <c r="X80" i="1"/>
  <c r="Y80" i="1" s="1"/>
  <c r="V81" i="1"/>
  <c r="W81" i="1" s="1"/>
  <c r="AY80" i="1"/>
  <c r="AX81" i="1" s="1"/>
  <c r="BA80" i="1"/>
  <c r="AZ81" i="1" s="1"/>
  <c r="AR80" i="1"/>
  <c r="AQ81" i="1" s="1"/>
  <c r="AV82" i="1"/>
  <c r="AU83" i="1" s="1"/>
  <c r="AT82" i="1"/>
  <c r="AS83" i="1" s="1"/>
  <c r="T83" i="1"/>
  <c r="U83" i="1" s="1"/>
  <c r="BQ97" i="1" l="1"/>
  <c r="BR97" i="1" s="1"/>
  <c r="BE84" i="1"/>
  <c r="BF84" i="1" s="1"/>
  <c r="Z82" i="1"/>
  <c r="AA82" i="1" s="1"/>
  <c r="X81" i="1"/>
  <c r="Y81" i="1" s="1"/>
  <c r="V82" i="1"/>
  <c r="W82" i="1" s="1"/>
  <c r="AY81" i="1"/>
  <c r="AX82" i="1" s="1"/>
  <c r="BA81" i="1"/>
  <c r="AZ82" i="1" s="1"/>
  <c r="AV83" i="1"/>
  <c r="AU84" i="1" s="1"/>
  <c r="AT83" i="1"/>
  <c r="AS84" i="1" s="1"/>
  <c r="AR81" i="1"/>
  <c r="AQ82" i="1" s="1"/>
  <c r="T84" i="1"/>
  <c r="U84" i="1" s="1"/>
  <c r="BQ98" i="1" l="1"/>
  <c r="BR98" i="1" s="1"/>
  <c r="BE85" i="1"/>
  <c r="BF85" i="1" s="1"/>
  <c r="Z83" i="1"/>
  <c r="AA83" i="1" s="1"/>
  <c r="X82" i="1"/>
  <c r="Y82" i="1" s="1"/>
  <c r="V83" i="1"/>
  <c r="W83" i="1" s="1"/>
  <c r="AY82" i="1"/>
  <c r="AX83" i="1" s="1"/>
  <c r="BA82" i="1"/>
  <c r="AZ83" i="1" s="1"/>
  <c r="AT84" i="1"/>
  <c r="AS85" i="1" s="1"/>
  <c r="AV84" i="1"/>
  <c r="AU85" i="1" s="1"/>
  <c r="AR82" i="1"/>
  <c r="AQ83" i="1" s="1"/>
  <c r="T85" i="1"/>
  <c r="U85" i="1" s="1"/>
  <c r="BQ99" i="1" l="1"/>
  <c r="BR99" i="1" s="1"/>
  <c r="BQ100" i="1" s="1"/>
  <c r="BR100" i="1" s="1"/>
  <c r="BE86" i="1"/>
  <c r="BF86" i="1" s="1"/>
  <c r="Z84" i="1"/>
  <c r="AA84" i="1" s="1"/>
  <c r="X83" i="1"/>
  <c r="Y83" i="1" s="1"/>
  <c r="V84" i="1"/>
  <c r="W84" i="1" s="1"/>
  <c r="AY83" i="1"/>
  <c r="AX84" i="1" s="1"/>
  <c r="BA83" i="1"/>
  <c r="AZ84" i="1" s="1"/>
  <c r="AV85" i="1"/>
  <c r="AU86" i="1" s="1"/>
  <c r="AR83" i="1"/>
  <c r="AQ84" i="1" s="1"/>
  <c r="AT85" i="1"/>
  <c r="AS86" i="1" s="1"/>
  <c r="T86" i="1"/>
  <c r="U86" i="1" s="1"/>
  <c r="BQ101" i="1" l="1"/>
  <c r="BR101" i="1" s="1"/>
  <c r="BE87" i="1"/>
  <c r="BF87" i="1" s="1"/>
  <c r="Z85" i="1"/>
  <c r="AA85" i="1" s="1"/>
  <c r="X84" i="1"/>
  <c r="Y84" i="1" s="1"/>
  <c r="V85" i="1"/>
  <c r="W85" i="1" s="1"/>
  <c r="AY84" i="1"/>
  <c r="AX85" i="1" s="1"/>
  <c r="BA84" i="1"/>
  <c r="AZ85" i="1" s="1"/>
  <c r="AR84" i="1"/>
  <c r="AQ85" i="1" s="1"/>
  <c r="AT86" i="1"/>
  <c r="AS87" i="1" s="1"/>
  <c r="AV86" i="1"/>
  <c r="AU87" i="1" s="1"/>
  <c r="T87" i="1"/>
  <c r="U87" i="1" s="1"/>
  <c r="BQ102" i="1" l="1"/>
  <c r="BR102" i="1" s="1"/>
  <c r="BE88" i="1"/>
  <c r="BF88" i="1" s="1"/>
  <c r="Z86" i="1"/>
  <c r="AA86" i="1" s="1"/>
  <c r="X85" i="1"/>
  <c r="Y85" i="1" s="1"/>
  <c r="V86" i="1"/>
  <c r="W86" i="1" s="1"/>
  <c r="AY85" i="1"/>
  <c r="AX86" i="1" s="1"/>
  <c r="BA85" i="1"/>
  <c r="AZ86" i="1" s="1"/>
  <c r="AT87" i="1"/>
  <c r="AS88" i="1" s="1"/>
  <c r="AV87" i="1"/>
  <c r="AU88" i="1" s="1"/>
  <c r="AR85" i="1"/>
  <c r="AQ86" i="1" s="1"/>
  <c r="T88" i="1"/>
  <c r="U88" i="1" s="1"/>
  <c r="BQ103" i="1" l="1"/>
  <c r="BR103" i="1" s="1"/>
  <c r="BE89" i="1"/>
  <c r="BF89" i="1" s="1"/>
  <c r="Z87" i="1"/>
  <c r="AA87" i="1" s="1"/>
  <c r="X86" i="1"/>
  <c r="Y86" i="1" s="1"/>
  <c r="V87" i="1"/>
  <c r="W87" i="1" s="1"/>
  <c r="AY86" i="1"/>
  <c r="AX87" i="1" s="1"/>
  <c r="BA86" i="1"/>
  <c r="AZ87" i="1" s="1"/>
  <c r="AV88" i="1"/>
  <c r="AU89" i="1" s="1"/>
  <c r="AR86" i="1"/>
  <c r="AQ87" i="1" s="1"/>
  <c r="AT88" i="1"/>
  <c r="AS89" i="1" s="1"/>
  <c r="T89" i="1"/>
  <c r="U89" i="1" s="1"/>
  <c r="BQ104" i="1" l="1"/>
  <c r="BR104" i="1" s="1"/>
  <c r="BE90" i="1"/>
  <c r="BF90" i="1" s="1"/>
  <c r="Z88" i="1"/>
  <c r="AA88" i="1" s="1"/>
  <c r="X87" i="1"/>
  <c r="Y87" i="1" s="1"/>
  <c r="V88" i="1"/>
  <c r="W88" i="1" s="1"/>
  <c r="AY87" i="1"/>
  <c r="AX88" i="1" s="1"/>
  <c r="BA87" i="1"/>
  <c r="AZ88" i="1" s="1"/>
  <c r="AR87" i="1"/>
  <c r="AQ88" i="1" s="1"/>
  <c r="AT89" i="1"/>
  <c r="AS90" i="1" s="1"/>
  <c r="AV89" i="1"/>
  <c r="AU90" i="1" s="1"/>
  <c r="T90" i="1"/>
  <c r="U90" i="1" s="1"/>
  <c r="BQ105" i="1" l="1"/>
  <c r="BR105" i="1" s="1"/>
  <c r="BE91" i="1"/>
  <c r="BF91" i="1" s="1"/>
  <c r="Z89" i="1"/>
  <c r="AA89" i="1" s="1"/>
  <c r="X88" i="1"/>
  <c r="Y88" i="1" s="1"/>
  <c r="V89" i="1"/>
  <c r="W89" i="1" s="1"/>
  <c r="AY88" i="1"/>
  <c r="AX89" i="1" s="1"/>
  <c r="BA88" i="1"/>
  <c r="AZ89" i="1" s="1"/>
  <c r="AV90" i="1"/>
  <c r="AU91" i="1" s="1"/>
  <c r="AT90" i="1"/>
  <c r="AS91" i="1" s="1"/>
  <c r="AR88" i="1"/>
  <c r="AQ89" i="1" s="1"/>
  <c r="T91" i="1"/>
  <c r="U91" i="1" s="1"/>
  <c r="BQ106" i="1" l="1"/>
  <c r="BR106" i="1" s="1"/>
  <c r="BE92" i="1"/>
  <c r="BF92" i="1" s="1"/>
  <c r="Z90" i="1"/>
  <c r="AA90" i="1" s="1"/>
  <c r="X89" i="1"/>
  <c r="Y89" i="1" s="1"/>
  <c r="V90" i="1"/>
  <c r="W90" i="1" s="1"/>
  <c r="AY89" i="1"/>
  <c r="AX90" i="1" s="1"/>
  <c r="BA89" i="1"/>
  <c r="AZ90" i="1" s="1"/>
  <c r="AT91" i="1"/>
  <c r="AS92" i="1" s="1"/>
  <c r="AR89" i="1"/>
  <c r="AQ90" i="1" s="1"/>
  <c r="AV91" i="1"/>
  <c r="AU92" i="1" s="1"/>
  <c r="T92" i="1"/>
  <c r="U92" i="1" s="1"/>
  <c r="BQ107" i="1" l="1"/>
  <c r="BR107" i="1" s="1"/>
  <c r="BE93" i="1"/>
  <c r="BF93" i="1" s="1"/>
  <c r="Z91" i="1"/>
  <c r="AA91" i="1" s="1"/>
  <c r="X90" i="1"/>
  <c r="Y90" i="1" s="1"/>
  <c r="V91" i="1"/>
  <c r="W91" i="1" s="1"/>
  <c r="AY90" i="1"/>
  <c r="AX91" i="1" s="1"/>
  <c r="BA90" i="1"/>
  <c r="AZ91" i="1" s="1"/>
  <c r="AR90" i="1"/>
  <c r="AQ91" i="1" s="1"/>
  <c r="AV92" i="1"/>
  <c r="AU93" i="1" s="1"/>
  <c r="AT92" i="1"/>
  <c r="AS93" i="1" s="1"/>
  <c r="T93" i="1"/>
  <c r="U93" i="1" s="1"/>
  <c r="BQ108" i="1" l="1"/>
  <c r="BR108" i="1" s="1"/>
  <c r="BE94" i="1"/>
  <c r="BF94" i="1" s="1"/>
  <c r="Z92" i="1"/>
  <c r="AA92" i="1" s="1"/>
  <c r="X91" i="1"/>
  <c r="Y91" i="1" s="1"/>
  <c r="V92" i="1"/>
  <c r="W92" i="1" s="1"/>
  <c r="AY91" i="1"/>
  <c r="AX92" i="1" s="1"/>
  <c r="BA91" i="1"/>
  <c r="AZ92" i="1" s="1"/>
  <c r="AV93" i="1"/>
  <c r="AU94" i="1" s="1"/>
  <c r="AT93" i="1"/>
  <c r="AS94" i="1" s="1"/>
  <c r="AR91" i="1"/>
  <c r="AQ92" i="1" s="1"/>
  <c r="T94" i="1"/>
  <c r="U94" i="1" s="1"/>
  <c r="BQ109" i="1" l="1"/>
  <c r="BR109" i="1" s="1"/>
  <c r="BE95" i="1"/>
  <c r="BF95" i="1" s="1"/>
  <c r="Z93" i="1"/>
  <c r="AA93" i="1" s="1"/>
  <c r="X92" i="1"/>
  <c r="Y92" i="1" s="1"/>
  <c r="V93" i="1"/>
  <c r="W93" i="1" s="1"/>
  <c r="AY92" i="1"/>
  <c r="AX93" i="1" s="1"/>
  <c r="BA92" i="1"/>
  <c r="AZ93" i="1" s="1"/>
  <c r="AT94" i="1"/>
  <c r="AS95" i="1" s="1"/>
  <c r="AV94" i="1"/>
  <c r="AU95" i="1" s="1"/>
  <c r="AR92" i="1"/>
  <c r="AQ93" i="1" s="1"/>
  <c r="T95" i="1"/>
  <c r="U95" i="1" s="1"/>
  <c r="BQ110" i="1" l="1"/>
  <c r="BR110" i="1" s="1"/>
  <c r="BE96" i="1"/>
  <c r="BF96" i="1" s="1"/>
  <c r="Z94" i="1"/>
  <c r="AA94" i="1" s="1"/>
  <c r="X93" i="1"/>
  <c r="Y93" i="1" s="1"/>
  <c r="V94" i="1"/>
  <c r="W94" i="1" s="1"/>
  <c r="AY93" i="1"/>
  <c r="AX94" i="1" s="1"/>
  <c r="BA93" i="1"/>
  <c r="AZ94" i="1" s="1"/>
  <c r="AV95" i="1"/>
  <c r="AU96" i="1" s="1"/>
  <c r="AT95" i="1"/>
  <c r="AS96" i="1" s="1"/>
  <c r="AR93" i="1"/>
  <c r="AQ94" i="1" s="1"/>
  <c r="T96" i="1"/>
  <c r="U96" i="1" s="1"/>
  <c r="BQ111" i="1" l="1"/>
  <c r="BR111" i="1" s="1"/>
  <c r="BE97" i="1"/>
  <c r="BF97" i="1" s="1"/>
  <c r="Z95" i="1"/>
  <c r="AA95" i="1" s="1"/>
  <c r="X94" i="1"/>
  <c r="Y94" i="1" s="1"/>
  <c r="V95" i="1"/>
  <c r="W95" i="1" s="1"/>
  <c r="AY94" i="1"/>
  <c r="AX95" i="1" s="1"/>
  <c r="BA94" i="1"/>
  <c r="AZ95" i="1" s="1"/>
  <c r="AT96" i="1"/>
  <c r="AS97" i="1" s="1"/>
  <c r="AR94" i="1"/>
  <c r="AQ95" i="1" s="1"/>
  <c r="AV96" i="1"/>
  <c r="AU97" i="1" s="1"/>
  <c r="T97" i="1"/>
  <c r="U97" i="1" s="1"/>
  <c r="BQ112" i="1" l="1"/>
  <c r="BR112" i="1" s="1"/>
  <c r="BE98" i="1"/>
  <c r="BF98" i="1" s="1"/>
  <c r="Z96" i="1"/>
  <c r="AA96" i="1" s="1"/>
  <c r="X95" i="1"/>
  <c r="Y95" i="1" s="1"/>
  <c r="V96" i="1"/>
  <c r="W96" i="1" s="1"/>
  <c r="AY95" i="1"/>
  <c r="AX96" i="1" s="1"/>
  <c r="BA95" i="1"/>
  <c r="AZ96" i="1" s="1"/>
  <c r="AR95" i="1"/>
  <c r="AQ96" i="1" s="1"/>
  <c r="AV97" i="1"/>
  <c r="AU98" i="1" s="1"/>
  <c r="AT97" i="1"/>
  <c r="AS98" i="1" s="1"/>
  <c r="T98" i="1"/>
  <c r="U98" i="1" s="1"/>
  <c r="BQ113" i="1" l="1"/>
  <c r="BR113" i="1" s="1"/>
  <c r="BE99" i="1"/>
  <c r="BF99" i="1" s="1"/>
  <c r="Z97" i="1"/>
  <c r="AA97" i="1" s="1"/>
  <c r="X96" i="1"/>
  <c r="Y96" i="1" s="1"/>
  <c r="V97" i="1"/>
  <c r="W97" i="1" s="1"/>
  <c r="AY96" i="1"/>
  <c r="AX97" i="1" s="1"/>
  <c r="BA96" i="1"/>
  <c r="AZ97" i="1" s="1"/>
  <c r="AT98" i="1"/>
  <c r="AS99" i="1" s="1"/>
  <c r="AV98" i="1"/>
  <c r="AU99" i="1" s="1"/>
  <c r="AR96" i="1"/>
  <c r="AQ97" i="1" s="1"/>
  <c r="T99" i="1"/>
  <c r="U99" i="1" s="1"/>
  <c r="BQ114" i="1" l="1"/>
  <c r="BR114" i="1" s="1"/>
  <c r="BE100" i="1"/>
  <c r="BF100" i="1" s="1"/>
  <c r="Z98" i="1"/>
  <c r="AA98" i="1" s="1"/>
  <c r="X97" i="1"/>
  <c r="Y97" i="1" s="1"/>
  <c r="V98" i="1"/>
  <c r="W98" i="1" s="1"/>
  <c r="AY97" i="1"/>
  <c r="AX98" i="1" s="1"/>
  <c r="BA97" i="1"/>
  <c r="AZ98" i="1" s="1"/>
  <c r="AV99" i="1"/>
  <c r="AU100" i="1" s="1"/>
  <c r="AR97" i="1"/>
  <c r="AQ98" i="1" s="1"/>
  <c r="AT99" i="1"/>
  <c r="AS100" i="1" s="1"/>
  <c r="T100" i="1"/>
  <c r="U100" i="1" s="1"/>
  <c r="BQ115" i="1" l="1"/>
  <c r="BR115" i="1" s="1"/>
  <c r="BE101" i="1"/>
  <c r="BF101" i="1" s="1"/>
  <c r="Z99" i="1"/>
  <c r="AA99" i="1" s="1"/>
  <c r="X98" i="1"/>
  <c r="Y98" i="1" s="1"/>
  <c r="V99" i="1"/>
  <c r="W99" i="1" s="1"/>
  <c r="AY98" i="1"/>
  <c r="AX99" i="1" s="1"/>
  <c r="BA98" i="1"/>
  <c r="AZ99" i="1" s="1"/>
  <c r="AR98" i="1"/>
  <c r="AQ99" i="1" s="1"/>
  <c r="AT100" i="1"/>
  <c r="AS101" i="1" s="1"/>
  <c r="AV100" i="1"/>
  <c r="AU101" i="1" s="1"/>
  <c r="T101" i="1"/>
  <c r="U101" i="1" s="1"/>
  <c r="BQ116" i="1" l="1"/>
  <c r="BR116" i="1" s="1"/>
  <c r="BQ117" i="1" s="1"/>
  <c r="BR117" i="1" s="1"/>
  <c r="BE102" i="1"/>
  <c r="BF102" i="1" s="1"/>
  <c r="Z100" i="1"/>
  <c r="AA100" i="1" s="1"/>
  <c r="X99" i="1"/>
  <c r="Y99" i="1" s="1"/>
  <c r="V100" i="1"/>
  <c r="W100" i="1" s="1"/>
  <c r="AY99" i="1"/>
  <c r="AX100" i="1" s="1"/>
  <c r="BA99" i="1"/>
  <c r="AZ100" i="1" s="1"/>
  <c r="AT101" i="1"/>
  <c r="AS102" i="1" s="1"/>
  <c r="AV101" i="1"/>
  <c r="AU102" i="1" s="1"/>
  <c r="AR99" i="1"/>
  <c r="AQ100" i="1" s="1"/>
  <c r="T102" i="1"/>
  <c r="U102" i="1" s="1"/>
  <c r="BQ118" i="1" l="1"/>
  <c r="BR118" i="1" s="1"/>
  <c r="BE103" i="1"/>
  <c r="BF103" i="1" s="1"/>
  <c r="Z101" i="1"/>
  <c r="AA101" i="1" s="1"/>
  <c r="X100" i="1"/>
  <c r="Y100" i="1" s="1"/>
  <c r="V101" i="1"/>
  <c r="W101" i="1" s="1"/>
  <c r="AY100" i="1"/>
  <c r="AX101" i="1" s="1"/>
  <c r="BA100" i="1"/>
  <c r="AZ101" i="1" s="1"/>
  <c r="AV102" i="1"/>
  <c r="AU103" i="1" s="1"/>
  <c r="AR100" i="1"/>
  <c r="AQ101" i="1" s="1"/>
  <c r="AT102" i="1"/>
  <c r="AS103" i="1" s="1"/>
  <c r="T103" i="1"/>
  <c r="U103" i="1" s="1"/>
  <c r="BQ119" i="1" l="1"/>
  <c r="BR119" i="1" s="1"/>
  <c r="BQ120" i="1" s="1"/>
  <c r="BR120" i="1" s="1"/>
  <c r="BE104" i="1"/>
  <c r="BF104" i="1" s="1"/>
  <c r="Z102" i="1"/>
  <c r="AA102" i="1" s="1"/>
  <c r="X101" i="1"/>
  <c r="Y101" i="1" s="1"/>
  <c r="V102" i="1"/>
  <c r="W102" i="1" s="1"/>
  <c r="AY101" i="1"/>
  <c r="AX102" i="1" s="1"/>
  <c r="BA101" i="1"/>
  <c r="AZ102" i="1" s="1"/>
  <c r="AT103" i="1"/>
  <c r="AS104" i="1" s="1"/>
  <c r="AR101" i="1"/>
  <c r="AQ102" i="1" s="1"/>
  <c r="AV103" i="1"/>
  <c r="AU104" i="1" s="1"/>
  <c r="T104" i="1"/>
  <c r="U104" i="1" s="1"/>
  <c r="BQ121" i="1" l="1"/>
  <c r="BR121" i="1" s="1"/>
  <c r="BE105" i="1"/>
  <c r="BF105" i="1" s="1"/>
  <c r="Z103" i="1"/>
  <c r="AA103" i="1" s="1"/>
  <c r="X102" i="1"/>
  <c r="Y102" i="1" s="1"/>
  <c r="V103" i="1"/>
  <c r="W103" i="1" s="1"/>
  <c r="AY102" i="1"/>
  <c r="AX103" i="1" s="1"/>
  <c r="BA102" i="1"/>
  <c r="AZ103" i="1" s="1"/>
  <c r="AR102" i="1"/>
  <c r="AQ103" i="1" s="1"/>
  <c r="AT104" i="1"/>
  <c r="AS105" i="1" s="1"/>
  <c r="AV104" i="1"/>
  <c r="AU105" i="1" s="1"/>
  <c r="T105" i="1"/>
  <c r="U105" i="1" s="1"/>
  <c r="BQ122" i="1" l="1"/>
  <c r="BR122" i="1" s="1"/>
  <c r="BQ123" i="1" s="1"/>
  <c r="BR123" i="1" s="1"/>
  <c r="BE106" i="1"/>
  <c r="BF106" i="1" s="1"/>
  <c r="Z104" i="1"/>
  <c r="AA104" i="1" s="1"/>
  <c r="X103" i="1"/>
  <c r="Y103" i="1" s="1"/>
  <c r="V104" i="1"/>
  <c r="W104" i="1" s="1"/>
  <c r="AY103" i="1"/>
  <c r="AX104" i="1" s="1"/>
  <c r="BA103" i="1"/>
  <c r="AZ104" i="1" s="1"/>
  <c r="AV105" i="1"/>
  <c r="AU106" i="1" s="1"/>
  <c r="AT105" i="1"/>
  <c r="AS106" i="1" s="1"/>
  <c r="AR103" i="1"/>
  <c r="AQ104" i="1" s="1"/>
  <c r="T106" i="1"/>
  <c r="U106" i="1" s="1"/>
  <c r="BQ124" i="1" l="1"/>
  <c r="BR124" i="1" s="1"/>
  <c r="BE107" i="1"/>
  <c r="BF107" i="1" s="1"/>
  <c r="Z105" i="1"/>
  <c r="AA105" i="1" s="1"/>
  <c r="X104" i="1"/>
  <c r="Y104" i="1" s="1"/>
  <c r="V105" i="1"/>
  <c r="W105" i="1" s="1"/>
  <c r="AY104" i="1"/>
  <c r="AX105" i="1" s="1"/>
  <c r="BA104" i="1"/>
  <c r="AZ105" i="1" s="1"/>
  <c r="AT106" i="1"/>
  <c r="AS107" i="1" s="1"/>
  <c r="AR104" i="1"/>
  <c r="AQ105" i="1" s="1"/>
  <c r="AV106" i="1"/>
  <c r="AU107" i="1" s="1"/>
  <c r="T107" i="1"/>
  <c r="U107" i="1" s="1"/>
  <c r="BQ125" i="1" l="1"/>
  <c r="BR125" i="1" s="1"/>
  <c r="BE108" i="1"/>
  <c r="BF108" i="1" s="1"/>
  <c r="Z106" i="1"/>
  <c r="AA106" i="1" s="1"/>
  <c r="X105" i="1"/>
  <c r="Y105" i="1" s="1"/>
  <c r="V106" i="1"/>
  <c r="W106" i="1" s="1"/>
  <c r="AY105" i="1"/>
  <c r="AX106" i="1" s="1"/>
  <c r="BA105" i="1"/>
  <c r="AZ106" i="1" s="1"/>
  <c r="AV107" i="1"/>
  <c r="AU108" i="1" s="1"/>
  <c r="AR105" i="1"/>
  <c r="AQ106" i="1" s="1"/>
  <c r="AT107" i="1"/>
  <c r="AS108" i="1" s="1"/>
  <c r="T108" i="1"/>
  <c r="U108" i="1" s="1"/>
  <c r="BQ126" i="1" l="1"/>
  <c r="BR126" i="1" s="1"/>
  <c r="BE109" i="1"/>
  <c r="BF109" i="1" s="1"/>
  <c r="Z107" i="1"/>
  <c r="AA107" i="1" s="1"/>
  <c r="X106" i="1"/>
  <c r="Y106" i="1" s="1"/>
  <c r="V107" i="1"/>
  <c r="W107" i="1" s="1"/>
  <c r="AY106" i="1"/>
  <c r="AX107" i="1" s="1"/>
  <c r="BA106" i="1"/>
  <c r="AZ107" i="1" s="1"/>
  <c r="AR106" i="1"/>
  <c r="AQ107" i="1" s="1"/>
  <c r="AT108" i="1"/>
  <c r="AS109" i="1" s="1"/>
  <c r="AV108" i="1"/>
  <c r="AU109" i="1" s="1"/>
  <c r="T109" i="1"/>
  <c r="U109" i="1" s="1"/>
  <c r="BQ127" i="1" l="1"/>
  <c r="BR127" i="1" s="1"/>
  <c r="BE110" i="1"/>
  <c r="BF110" i="1" s="1"/>
  <c r="Z108" i="1"/>
  <c r="AA108" i="1" s="1"/>
  <c r="X107" i="1"/>
  <c r="Y107" i="1" s="1"/>
  <c r="V108" i="1"/>
  <c r="W108" i="1" s="1"/>
  <c r="AY107" i="1"/>
  <c r="AX108" i="1" s="1"/>
  <c r="BA107" i="1"/>
  <c r="AZ108" i="1" s="1"/>
  <c r="AV109" i="1"/>
  <c r="AU110" i="1" s="1"/>
  <c r="AT109" i="1"/>
  <c r="AS110" i="1" s="1"/>
  <c r="AR107" i="1"/>
  <c r="AQ108" i="1" s="1"/>
  <c r="T110" i="1"/>
  <c r="U110" i="1" s="1"/>
  <c r="BQ128" i="1" l="1"/>
  <c r="BR128" i="1" s="1"/>
  <c r="BE111" i="1"/>
  <c r="BF111" i="1" s="1"/>
  <c r="Z109" i="1"/>
  <c r="AA109" i="1" s="1"/>
  <c r="X108" i="1"/>
  <c r="Y108" i="1" s="1"/>
  <c r="V109" i="1"/>
  <c r="W109" i="1" s="1"/>
  <c r="AY108" i="1"/>
  <c r="AX109" i="1" s="1"/>
  <c r="BA108" i="1"/>
  <c r="AZ109" i="1" s="1"/>
  <c r="AT110" i="1"/>
  <c r="AS111" i="1" s="1"/>
  <c r="AR108" i="1"/>
  <c r="AQ109" i="1" s="1"/>
  <c r="AV110" i="1"/>
  <c r="AU111" i="1" s="1"/>
  <c r="T111" i="1"/>
  <c r="U111" i="1" s="1"/>
  <c r="BQ129" i="1" l="1"/>
  <c r="BR129" i="1" s="1"/>
  <c r="BE112" i="1"/>
  <c r="BF112" i="1" s="1"/>
  <c r="Z110" i="1"/>
  <c r="AA110" i="1" s="1"/>
  <c r="X109" i="1"/>
  <c r="Y109" i="1" s="1"/>
  <c r="V110" i="1"/>
  <c r="W110" i="1" s="1"/>
  <c r="AY109" i="1"/>
  <c r="AX110" i="1" s="1"/>
  <c r="BA109" i="1"/>
  <c r="AZ110" i="1" s="1"/>
  <c r="AR109" i="1"/>
  <c r="AQ110" i="1" s="1"/>
  <c r="AT111" i="1"/>
  <c r="AS112" i="1" s="1"/>
  <c r="AV111" i="1"/>
  <c r="AU112" i="1" s="1"/>
  <c r="T112" i="1"/>
  <c r="U112" i="1" s="1"/>
  <c r="BQ130" i="1" l="1"/>
  <c r="BR130" i="1" s="1"/>
  <c r="BE113" i="1"/>
  <c r="BF113" i="1" s="1"/>
  <c r="Z111" i="1"/>
  <c r="AA111" i="1" s="1"/>
  <c r="X110" i="1"/>
  <c r="Y110" i="1" s="1"/>
  <c r="V111" i="1"/>
  <c r="W111" i="1" s="1"/>
  <c r="AY110" i="1"/>
  <c r="AX111" i="1" s="1"/>
  <c r="BA110" i="1"/>
  <c r="AZ111" i="1" s="1"/>
  <c r="AT112" i="1"/>
  <c r="AS113" i="1" s="1"/>
  <c r="AR110" i="1"/>
  <c r="AQ111" i="1" s="1"/>
  <c r="AV112" i="1"/>
  <c r="AU113" i="1" s="1"/>
  <c r="T113" i="1"/>
  <c r="U113" i="1" s="1"/>
  <c r="BQ131" i="1" l="1"/>
  <c r="BR131" i="1" s="1"/>
  <c r="BE114" i="1"/>
  <c r="BF114" i="1" s="1"/>
  <c r="Z112" i="1"/>
  <c r="AA112" i="1" s="1"/>
  <c r="X111" i="1"/>
  <c r="Y111" i="1" s="1"/>
  <c r="V112" i="1"/>
  <c r="W112" i="1" s="1"/>
  <c r="AY111" i="1"/>
  <c r="AX112" i="1" s="1"/>
  <c r="BA111" i="1"/>
  <c r="AZ112" i="1" s="1"/>
  <c r="AR111" i="1"/>
  <c r="AQ112" i="1" s="1"/>
  <c r="AT113" i="1"/>
  <c r="AS114" i="1" s="1"/>
  <c r="AV113" i="1"/>
  <c r="AU114" i="1" s="1"/>
  <c r="T114" i="1"/>
  <c r="U114" i="1" s="1"/>
  <c r="BQ132" i="1" l="1"/>
  <c r="BR132" i="1" s="1"/>
  <c r="BE115" i="1"/>
  <c r="BF115" i="1" s="1"/>
  <c r="Z113" i="1"/>
  <c r="AA113" i="1" s="1"/>
  <c r="X112" i="1"/>
  <c r="Y112" i="1" s="1"/>
  <c r="V113" i="1"/>
  <c r="W113" i="1" s="1"/>
  <c r="AY112" i="1"/>
  <c r="AX113" i="1" s="1"/>
  <c r="BA112" i="1"/>
  <c r="AZ113" i="1" s="1"/>
  <c r="AT114" i="1"/>
  <c r="AS115" i="1" s="1"/>
  <c r="AV114" i="1"/>
  <c r="AU115" i="1" s="1"/>
  <c r="AR112" i="1"/>
  <c r="AQ113" i="1" s="1"/>
  <c r="T115" i="1"/>
  <c r="U115" i="1" s="1"/>
  <c r="BQ133" i="1" l="1"/>
  <c r="BR133" i="1" s="1"/>
  <c r="BE116" i="1"/>
  <c r="BF116" i="1" s="1"/>
  <c r="Z114" i="1"/>
  <c r="AA114" i="1" s="1"/>
  <c r="X113" i="1"/>
  <c r="Y113" i="1" s="1"/>
  <c r="V114" i="1"/>
  <c r="W114" i="1" s="1"/>
  <c r="AY113" i="1"/>
  <c r="AX114" i="1" s="1"/>
  <c r="BA113" i="1"/>
  <c r="AZ114" i="1" s="1"/>
  <c r="AV115" i="1"/>
  <c r="AU116" i="1" s="1"/>
  <c r="AR113" i="1"/>
  <c r="AQ114" i="1" s="1"/>
  <c r="AT115" i="1"/>
  <c r="AS116" i="1" s="1"/>
  <c r="T116" i="1"/>
  <c r="U116" i="1" s="1"/>
  <c r="BQ134" i="1" l="1"/>
  <c r="BR134" i="1" s="1"/>
  <c r="BE117" i="1"/>
  <c r="BF117" i="1" s="1"/>
  <c r="Z115" i="1"/>
  <c r="AA115" i="1" s="1"/>
  <c r="X114" i="1"/>
  <c r="Y114" i="1" s="1"/>
  <c r="V115" i="1"/>
  <c r="W115" i="1" s="1"/>
  <c r="AY114" i="1"/>
  <c r="AX115" i="1" s="1"/>
  <c r="BA114" i="1"/>
  <c r="AZ115" i="1" s="1"/>
  <c r="AR114" i="1"/>
  <c r="AQ115" i="1" s="1"/>
  <c r="AT116" i="1"/>
  <c r="AS117" i="1" s="1"/>
  <c r="AV116" i="1"/>
  <c r="AU117" i="1" s="1"/>
  <c r="T117" i="1"/>
  <c r="U117" i="1" s="1"/>
  <c r="BQ135" i="1" l="1"/>
  <c r="BR135" i="1" s="1"/>
  <c r="BE118" i="1"/>
  <c r="BF118" i="1" s="1"/>
  <c r="Z116" i="1"/>
  <c r="AA116" i="1" s="1"/>
  <c r="X115" i="1"/>
  <c r="Y115" i="1" s="1"/>
  <c r="V116" i="1"/>
  <c r="W116" i="1" s="1"/>
  <c r="AY115" i="1"/>
  <c r="AX116" i="1" s="1"/>
  <c r="BA115" i="1"/>
  <c r="AZ116" i="1" s="1"/>
  <c r="AT117" i="1"/>
  <c r="AS118" i="1" s="1"/>
  <c r="AR115" i="1"/>
  <c r="AQ116" i="1" s="1"/>
  <c r="AV117" i="1"/>
  <c r="AU118" i="1" s="1"/>
  <c r="T118" i="1"/>
  <c r="U118" i="1" s="1"/>
  <c r="BQ136" i="1" l="1"/>
  <c r="BR136" i="1" s="1"/>
  <c r="BE119" i="1"/>
  <c r="BF119" i="1" s="1"/>
  <c r="Z117" i="1"/>
  <c r="AA117" i="1" s="1"/>
  <c r="X116" i="1"/>
  <c r="Y116" i="1" s="1"/>
  <c r="V117" i="1"/>
  <c r="W117" i="1" s="1"/>
  <c r="AY116" i="1"/>
  <c r="AX117" i="1" s="1"/>
  <c r="BA116" i="1"/>
  <c r="AZ117" i="1" s="1"/>
  <c r="AR116" i="1"/>
  <c r="AQ117" i="1" s="1"/>
  <c r="AT118" i="1"/>
  <c r="AS119" i="1" s="1"/>
  <c r="AV118" i="1"/>
  <c r="AU119" i="1" s="1"/>
  <c r="T119" i="1"/>
  <c r="U119" i="1" s="1"/>
  <c r="BQ137" i="1" l="1"/>
  <c r="BR137" i="1" s="1"/>
  <c r="BE120" i="1"/>
  <c r="BF120" i="1" s="1"/>
  <c r="Z118" i="1"/>
  <c r="AA118" i="1" s="1"/>
  <c r="X117" i="1"/>
  <c r="Y117" i="1" s="1"/>
  <c r="V118" i="1"/>
  <c r="W118" i="1" s="1"/>
  <c r="AY117" i="1"/>
  <c r="AX118" i="1" s="1"/>
  <c r="BA117" i="1"/>
  <c r="AZ118" i="1" s="1"/>
  <c r="AT119" i="1"/>
  <c r="AS120" i="1" s="1"/>
  <c r="AV119" i="1"/>
  <c r="AU120" i="1" s="1"/>
  <c r="AR117" i="1"/>
  <c r="AQ118" i="1" s="1"/>
  <c r="T120" i="1"/>
  <c r="U120" i="1" s="1"/>
  <c r="BQ138" i="1" l="1"/>
  <c r="BR138" i="1" s="1"/>
  <c r="BE121" i="1"/>
  <c r="BF121" i="1" s="1"/>
  <c r="Z119" i="1"/>
  <c r="AA119" i="1" s="1"/>
  <c r="X118" i="1"/>
  <c r="Y118" i="1" s="1"/>
  <c r="V119" i="1"/>
  <c r="W119" i="1" s="1"/>
  <c r="AY118" i="1"/>
  <c r="AX119" i="1" s="1"/>
  <c r="BA118" i="1"/>
  <c r="AZ119" i="1" s="1"/>
  <c r="AV120" i="1"/>
  <c r="AU121" i="1" s="1"/>
  <c r="AR118" i="1"/>
  <c r="AQ119" i="1" s="1"/>
  <c r="AT120" i="1"/>
  <c r="AS121" i="1" s="1"/>
  <c r="T121" i="1"/>
  <c r="U121" i="1" s="1"/>
  <c r="BQ139" i="1" l="1"/>
  <c r="BR139" i="1" s="1"/>
  <c r="BE122" i="1"/>
  <c r="BF122" i="1" s="1"/>
  <c r="Z120" i="1"/>
  <c r="AA120" i="1" s="1"/>
  <c r="X119" i="1"/>
  <c r="Y119" i="1" s="1"/>
  <c r="V120" i="1"/>
  <c r="W120" i="1" s="1"/>
  <c r="AY119" i="1"/>
  <c r="AX120" i="1" s="1"/>
  <c r="BA119" i="1"/>
  <c r="AZ120" i="1" s="1"/>
  <c r="AR119" i="1"/>
  <c r="AQ120" i="1" s="1"/>
  <c r="AT121" i="1"/>
  <c r="AS122" i="1" s="1"/>
  <c r="AV121" i="1"/>
  <c r="AU122" i="1" s="1"/>
  <c r="T122" i="1"/>
  <c r="U122" i="1" s="1"/>
  <c r="BQ140" i="1" l="1"/>
  <c r="BR140" i="1" s="1"/>
  <c r="BE123" i="1"/>
  <c r="BF123" i="1" s="1"/>
  <c r="Z121" i="1"/>
  <c r="AA121" i="1" s="1"/>
  <c r="X120" i="1"/>
  <c r="Y120" i="1" s="1"/>
  <c r="V121" i="1"/>
  <c r="W121" i="1" s="1"/>
  <c r="AY120" i="1"/>
  <c r="AX121" i="1" s="1"/>
  <c r="BA120" i="1"/>
  <c r="AZ121" i="1" s="1"/>
  <c r="AT122" i="1"/>
  <c r="AS123" i="1" s="1"/>
  <c r="AV122" i="1"/>
  <c r="AU123" i="1" s="1"/>
  <c r="AR120" i="1"/>
  <c r="AQ121" i="1" s="1"/>
  <c r="T123" i="1"/>
  <c r="U123" i="1" s="1"/>
  <c r="BQ141" i="1" l="1"/>
  <c r="BR141" i="1" s="1"/>
  <c r="BE124" i="1"/>
  <c r="BF124" i="1" s="1"/>
  <c r="Z122" i="1"/>
  <c r="AA122" i="1" s="1"/>
  <c r="X121" i="1"/>
  <c r="Y121" i="1" s="1"/>
  <c r="V122" i="1"/>
  <c r="W122" i="1" s="1"/>
  <c r="AY121" i="1"/>
  <c r="AX122" i="1" s="1"/>
  <c r="BA121" i="1"/>
  <c r="AZ122" i="1" s="1"/>
  <c r="AV123" i="1"/>
  <c r="AU124" i="1" s="1"/>
  <c r="AR121" i="1"/>
  <c r="AQ122" i="1" s="1"/>
  <c r="AT123" i="1"/>
  <c r="AS124" i="1" s="1"/>
  <c r="T124" i="1"/>
  <c r="U124" i="1" s="1"/>
  <c r="BQ142" i="1" l="1"/>
  <c r="BR142" i="1" s="1"/>
  <c r="BE125" i="1"/>
  <c r="BF125" i="1" s="1"/>
  <c r="Z123" i="1"/>
  <c r="AA123" i="1" s="1"/>
  <c r="X122" i="1"/>
  <c r="Y122" i="1" s="1"/>
  <c r="V123" i="1"/>
  <c r="W123" i="1" s="1"/>
  <c r="AY122" i="1"/>
  <c r="AX123" i="1" s="1"/>
  <c r="BA122" i="1"/>
  <c r="AZ123" i="1" s="1"/>
  <c r="AR122" i="1"/>
  <c r="AQ123" i="1" s="1"/>
  <c r="AT124" i="1"/>
  <c r="AS125" i="1" s="1"/>
  <c r="AV124" i="1"/>
  <c r="AU125" i="1" s="1"/>
  <c r="T125" i="1"/>
  <c r="U125" i="1" s="1"/>
  <c r="BQ143" i="1" l="1"/>
  <c r="BR143" i="1" s="1"/>
  <c r="BE126" i="1"/>
  <c r="BF126" i="1" s="1"/>
  <c r="Z124" i="1"/>
  <c r="AA124" i="1" s="1"/>
  <c r="X123" i="1"/>
  <c r="Y123" i="1" s="1"/>
  <c r="V124" i="1"/>
  <c r="W124" i="1" s="1"/>
  <c r="AY123" i="1"/>
  <c r="AX124" i="1" s="1"/>
  <c r="BA123" i="1"/>
  <c r="AZ124" i="1" s="1"/>
  <c r="AT125" i="1"/>
  <c r="AS126" i="1" s="1"/>
  <c r="AR123" i="1"/>
  <c r="AQ124" i="1" s="1"/>
  <c r="AV125" i="1"/>
  <c r="AU126" i="1" s="1"/>
  <c r="T126" i="1"/>
  <c r="U126" i="1" s="1"/>
  <c r="BQ144" i="1" l="1"/>
  <c r="BR144" i="1" s="1"/>
  <c r="BE127" i="1"/>
  <c r="BF127" i="1" s="1"/>
  <c r="Z125" i="1"/>
  <c r="AA125" i="1" s="1"/>
  <c r="X124" i="1"/>
  <c r="Y124" i="1" s="1"/>
  <c r="V125" i="1"/>
  <c r="W125" i="1" s="1"/>
  <c r="AY124" i="1"/>
  <c r="AX125" i="1" s="1"/>
  <c r="BA124" i="1"/>
  <c r="AZ125" i="1" s="1"/>
  <c r="AR124" i="1"/>
  <c r="AQ125" i="1" s="1"/>
  <c r="AV126" i="1"/>
  <c r="AU127" i="1" s="1"/>
  <c r="AT126" i="1"/>
  <c r="AS127" i="1" s="1"/>
  <c r="T127" i="1"/>
  <c r="U127" i="1" s="1"/>
  <c r="BQ145" i="1" l="1"/>
  <c r="BR145" i="1" s="1"/>
  <c r="BE128" i="1"/>
  <c r="BF128" i="1" s="1"/>
  <c r="Z126" i="1"/>
  <c r="AA126" i="1" s="1"/>
  <c r="X125" i="1"/>
  <c r="Y125" i="1" s="1"/>
  <c r="V126" i="1"/>
  <c r="W126" i="1" s="1"/>
  <c r="AY125" i="1"/>
  <c r="AX126" i="1" s="1"/>
  <c r="BA125" i="1"/>
  <c r="AZ126" i="1" s="1"/>
  <c r="AV127" i="1"/>
  <c r="AU128" i="1" s="1"/>
  <c r="AT127" i="1"/>
  <c r="AS128" i="1" s="1"/>
  <c r="AR125" i="1"/>
  <c r="AQ126" i="1" s="1"/>
  <c r="T128" i="1"/>
  <c r="U128" i="1" s="1"/>
  <c r="BQ146" i="1" l="1"/>
  <c r="BR146" i="1" s="1"/>
  <c r="BE129" i="1"/>
  <c r="BF129" i="1" s="1"/>
  <c r="Z127" i="1"/>
  <c r="AA127" i="1" s="1"/>
  <c r="X126" i="1"/>
  <c r="Y126" i="1" s="1"/>
  <c r="V127" i="1"/>
  <c r="W127" i="1" s="1"/>
  <c r="AY126" i="1"/>
  <c r="AX127" i="1" s="1"/>
  <c r="BA126" i="1"/>
  <c r="AZ127" i="1" s="1"/>
  <c r="AT128" i="1"/>
  <c r="AS129" i="1" s="1"/>
  <c r="AR126" i="1"/>
  <c r="AQ127" i="1" s="1"/>
  <c r="AV128" i="1"/>
  <c r="AU129" i="1" s="1"/>
  <c r="T129" i="1"/>
  <c r="U129" i="1" s="1"/>
  <c r="BQ147" i="1" l="1"/>
  <c r="BR147" i="1" s="1"/>
  <c r="BE130" i="1"/>
  <c r="BF130" i="1" s="1"/>
  <c r="Z128" i="1"/>
  <c r="AA128" i="1" s="1"/>
  <c r="X127" i="1"/>
  <c r="Y127" i="1" s="1"/>
  <c r="V128" i="1"/>
  <c r="W128" i="1" s="1"/>
  <c r="AY127" i="1"/>
  <c r="AX128" i="1" s="1"/>
  <c r="BA127" i="1"/>
  <c r="AZ128" i="1" s="1"/>
  <c r="AR127" i="1"/>
  <c r="AQ128" i="1" s="1"/>
  <c r="AT129" i="1"/>
  <c r="AS130" i="1" s="1"/>
  <c r="AV129" i="1"/>
  <c r="AU130" i="1" s="1"/>
  <c r="T130" i="1"/>
  <c r="U130" i="1" s="1"/>
  <c r="BQ148" i="1" l="1"/>
  <c r="BR148" i="1" s="1"/>
  <c r="BE131" i="1"/>
  <c r="BF131" i="1" s="1"/>
  <c r="Z129" i="1"/>
  <c r="AA129" i="1" s="1"/>
  <c r="X128" i="1"/>
  <c r="Y128" i="1" s="1"/>
  <c r="V129" i="1"/>
  <c r="W129" i="1" s="1"/>
  <c r="AY128" i="1"/>
  <c r="AX129" i="1" s="1"/>
  <c r="BA128" i="1"/>
  <c r="AZ129" i="1" s="1"/>
  <c r="AT130" i="1"/>
  <c r="AS131" i="1" s="1"/>
  <c r="AV130" i="1"/>
  <c r="AU131" i="1" s="1"/>
  <c r="AR128" i="1"/>
  <c r="AQ129" i="1" s="1"/>
  <c r="T131" i="1"/>
  <c r="U131" i="1" s="1"/>
  <c r="BQ149" i="1" l="1"/>
  <c r="BR149" i="1" s="1"/>
  <c r="BE132" i="1"/>
  <c r="BF132" i="1" s="1"/>
  <c r="Z130" i="1"/>
  <c r="AA130" i="1" s="1"/>
  <c r="X129" i="1"/>
  <c r="Y129" i="1" s="1"/>
  <c r="V130" i="1"/>
  <c r="W130" i="1" s="1"/>
  <c r="AY129" i="1"/>
  <c r="AX130" i="1" s="1"/>
  <c r="BA129" i="1"/>
  <c r="AZ130" i="1" s="1"/>
  <c r="AV131" i="1"/>
  <c r="AU132" i="1" s="1"/>
  <c r="AR129" i="1"/>
  <c r="AQ130" i="1" s="1"/>
  <c r="AT131" i="1"/>
  <c r="AS132" i="1" s="1"/>
  <c r="T132" i="1"/>
  <c r="U132" i="1" s="1"/>
  <c r="BQ150" i="1" l="1"/>
  <c r="BR150" i="1" s="1"/>
  <c r="BE133" i="1"/>
  <c r="BF133" i="1" s="1"/>
  <c r="Z131" i="1"/>
  <c r="AA131" i="1" s="1"/>
  <c r="X130" i="1"/>
  <c r="Y130" i="1" s="1"/>
  <c r="V131" i="1"/>
  <c r="W131" i="1" s="1"/>
  <c r="AY130" i="1"/>
  <c r="AX131" i="1" s="1"/>
  <c r="BA130" i="1"/>
  <c r="AZ131" i="1" s="1"/>
  <c r="AR130" i="1"/>
  <c r="AQ131" i="1" s="1"/>
  <c r="AT132" i="1"/>
  <c r="AS133" i="1" s="1"/>
  <c r="AV132" i="1"/>
  <c r="AU133" i="1" s="1"/>
  <c r="T133" i="1"/>
  <c r="U133" i="1" s="1"/>
  <c r="BQ151" i="1" l="1"/>
  <c r="BR151" i="1" s="1"/>
  <c r="BE134" i="1"/>
  <c r="BF134" i="1" s="1"/>
  <c r="Z132" i="1"/>
  <c r="AA132" i="1" s="1"/>
  <c r="X131" i="1"/>
  <c r="Y131" i="1" s="1"/>
  <c r="V132" i="1"/>
  <c r="W132" i="1" s="1"/>
  <c r="AY131" i="1"/>
  <c r="AX132" i="1" s="1"/>
  <c r="BA131" i="1"/>
  <c r="AZ132" i="1" s="1"/>
  <c r="AT133" i="1"/>
  <c r="AS134" i="1" s="1"/>
  <c r="AV133" i="1"/>
  <c r="AU134" i="1" s="1"/>
  <c r="AR131" i="1"/>
  <c r="AQ132" i="1" s="1"/>
  <c r="T134" i="1"/>
  <c r="U134" i="1" s="1"/>
  <c r="BQ152" i="1" l="1"/>
  <c r="BR152" i="1" s="1"/>
  <c r="BE135" i="1"/>
  <c r="BF135" i="1" s="1"/>
  <c r="Z133" i="1"/>
  <c r="AA133" i="1" s="1"/>
  <c r="X132" i="1"/>
  <c r="Y132" i="1" s="1"/>
  <c r="V133" i="1"/>
  <c r="W133" i="1" s="1"/>
  <c r="AY132" i="1"/>
  <c r="AX133" i="1" s="1"/>
  <c r="BA132" i="1"/>
  <c r="AZ133" i="1" s="1"/>
  <c r="AV134" i="1"/>
  <c r="AU135" i="1" s="1"/>
  <c r="AR132" i="1"/>
  <c r="AQ133" i="1" s="1"/>
  <c r="AT134" i="1"/>
  <c r="AS135" i="1" s="1"/>
  <c r="T135" i="1"/>
  <c r="U135" i="1" s="1"/>
  <c r="BQ153" i="1" l="1"/>
  <c r="BR153" i="1" s="1"/>
  <c r="BE136" i="1"/>
  <c r="BF136" i="1" s="1"/>
  <c r="Z134" i="1"/>
  <c r="AA134" i="1" s="1"/>
  <c r="X133" i="1"/>
  <c r="Y133" i="1" s="1"/>
  <c r="V134" i="1"/>
  <c r="W134" i="1" s="1"/>
  <c r="AY133" i="1"/>
  <c r="AX134" i="1" s="1"/>
  <c r="BA133" i="1"/>
  <c r="AZ134" i="1" s="1"/>
  <c r="AT135" i="1"/>
  <c r="AS136" i="1" s="1"/>
  <c r="AR133" i="1"/>
  <c r="AQ134" i="1" s="1"/>
  <c r="AV135" i="1"/>
  <c r="AU136" i="1" s="1"/>
  <c r="T136" i="1"/>
  <c r="U136" i="1" s="1"/>
  <c r="BQ154" i="1" l="1"/>
  <c r="BR154" i="1" s="1"/>
  <c r="BE137" i="1"/>
  <c r="BF137" i="1" s="1"/>
  <c r="Z135" i="1"/>
  <c r="AA135" i="1" s="1"/>
  <c r="X134" i="1"/>
  <c r="Y134" i="1" s="1"/>
  <c r="V135" i="1"/>
  <c r="W135" i="1" s="1"/>
  <c r="AY134" i="1"/>
  <c r="AX135" i="1" s="1"/>
  <c r="BA134" i="1"/>
  <c r="AZ135" i="1" s="1"/>
  <c r="AV136" i="1"/>
  <c r="AU137" i="1" s="1"/>
  <c r="AR134" i="1"/>
  <c r="AQ135" i="1" s="1"/>
  <c r="AT136" i="1"/>
  <c r="AS137" i="1" s="1"/>
  <c r="T137" i="1"/>
  <c r="U137" i="1" s="1"/>
  <c r="BQ155" i="1" l="1"/>
  <c r="BR155" i="1" s="1"/>
  <c r="BE138" i="1"/>
  <c r="BF138" i="1" s="1"/>
  <c r="Z136" i="1"/>
  <c r="AA136" i="1" s="1"/>
  <c r="X135" i="1"/>
  <c r="Y135" i="1" s="1"/>
  <c r="V136" i="1"/>
  <c r="W136" i="1" s="1"/>
  <c r="AY135" i="1"/>
  <c r="AX136" i="1" s="1"/>
  <c r="BA135" i="1"/>
  <c r="AZ136" i="1" s="1"/>
  <c r="AR135" i="1"/>
  <c r="AQ136" i="1" s="1"/>
  <c r="AV137" i="1"/>
  <c r="AU138" i="1" s="1"/>
  <c r="AT137" i="1"/>
  <c r="AS138" i="1" s="1"/>
  <c r="T138" i="1"/>
  <c r="U138" i="1" s="1"/>
  <c r="BQ156" i="1" l="1"/>
  <c r="BR156" i="1" s="1"/>
  <c r="BE139" i="1"/>
  <c r="BF139" i="1" s="1"/>
  <c r="Z137" i="1"/>
  <c r="AA137" i="1" s="1"/>
  <c r="X136" i="1"/>
  <c r="Y136" i="1" s="1"/>
  <c r="V137" i="1"/>
  <c r="W137" i="1" s="1"/>
  <c r="AY136" i="1"/>
  <c r="AX137" i="1" s="1"/>
  <c r="BA136" i="1"/>
  <c r="AZ137" i="1" s="1"/>
  <c r="AV138" i="1"/>
  <c r="AU139" i="1" s="1"/>
  <c r="AT138" i="1"/>
  <c r="AS139" i="1" s="1"/>
  <c r="AR136" i="1"/>
  <c r="AQ137" i="1" s="1"/>
  <c r="T139" i="1"/>
  <c r="U139" i="1" s="1"/>
  <c r="BQ157" i="1" l="1"/>
  <c r="BR157" i="1" s="1"/>
  <c r="BE140" i="1"/>
  <c r="BF140" i="1" s="1"/>
  <c r="Z138" i="1"/>
  <c r="AA138" i="1" s="1"/>
  <c r="X137" i="1"/>
  <c r="Y137" i="1" s="1"/>
  <c r="V138" i="1"/>
  <c r="W138" i="1" s="1"/>
  <c r="AY137" i="1"/>
  <c r="AX138" i="1" s="1"/>
  <c r="BA137" i="1"/>
  <c r="AZ138" i="1" s="1"/>
  <c r="AT139" i="1"/>
  <c r="AS140" i="1" s="1"/>
  <c r="AV139" i="1"/>
  <c r="AU140" i="1" s="1"/>
  <c r="AR137" i="1"/>
  <c r="AQ138" i="1" s="1"/>
  <c r="T140" i="1"/>
  <c r="U140" i="1" s="1"/>
  <c r="BQ158" i="1" l="1"/>
  <c r="BR158" i="1" s="1"/>
  <c r="BE141" i="1"/>
  <c r="BF141" i="1" s="1"/>
  <c r="Z139" i="1"/>
  <c r="AA139" i="1" s="1"/>
  <c r="X138" i="1"/>
  <c r="Y138" i="1" s="1"/>
  <c r="V139" i="1"/>
  <c r="W139" i="1" s="1"/>
  <c r="AY138" i="1"/>
  <c r="AX139" i="1" s="1"/>
  <c r="BA138" i="1"/>
  <c r="AZ139" i="1" s="1"/>
  <c r="AV140" i="1"/>
  <c r="AU141" i="1" s="1"/>
  <c r="AR138" i="1"/>
  <c r="AQ139" i="1" s="1"/>
  <c r="AT140" i="1"/>
  <c r="AS141" i="1" s="1"/>
  <c r="T141" i="1"/>
  <c r="U141" i="1" s="1"/>
  <c r="BQ159" i="1" l="1"/>
  <c r="BR159" i="1" s="1"/>
  <c r="BE142" i="1"/>
  <c r="BF142" i="1" s="1"/>
  <c r="Z140" i="1"/>
  <c r="AA140" i="1" s="1"/>
  <c r="X139" i="1"/>
  <c r="Y139" i="1" s="1"/>
  <c r="V140" i="1"/>
  <c r="W140" i="1" s="1"/>
  <c r="AY139" i="1"/>
  <c r="AX140" i="1" s="1"/>
  <c r="BA139" i="1"/>
  <c r="AZ140" i="1" s="1"/>
  <c r="AT141" i="1"/>
  <c r="AS142" i="1" s="1"/>
  <c r="AR139" i="1"/>
  <c r="AQ140" i="1" s="1"/>
  <c r="AV141" i="1"/>
  <c r="AU142" i="1" s="1"/>
  <c r="T142" i="1"/>
  <c r="U142" i="1" s="1"/>
  <c r="BQ160" i="1" l="1"/>
  <c r="BR160" i="1" s="1"/>
  <c r="BE143" i="1"/>
  <c r="BF143" i="1" s="1"/>
  <c r="Z141" i="1"/>
  <c r="AA141" i="1" s="1"/>
  <c r="X140" i="1"/>
  <c r="Y140" i="1" s="1"/>
  <c r="V141" i="1"/>
  <c r="W141" i="1" s="1"/>
  <c r="AY140" i="1"/>
  <c r="AX141" i="1" s="1"/>
  <c r="BA140" i="1"/>
  <c r="AZ141" i="1" s="1"/>
  <c r="AV142" i="1"/>
  <c r="AU143" i="1" s="1"/>
  <c r="AR140" i="1"/>
  <c r="AQ141" i="1" s="1"/>
  <c r="AT142" i="1"/>
  <c r="AS143" i="1" s="1"/>
  <c r="T143" i="1"/>
  <c r="U143" i="1" s="1"/>
  <c r="BQ161" i="1" l="1"/>
  <c r="BR161" i="1" s="1"/>
  <c r="BE144" i="1"/>
  <c r="BF144" i="1" s="1"/>
  <c r="Z142" i="1"/>
  <c r="AA142" i="1" s="1"/>
  <c r="X141" i="1"/>
  <c r="Y141" i="1" s="1"/>
  <c r="V142" i="1"/>
  <c r="W142" i="1" s="1"/>
  <c r="AY141" i="1"/>
  <c r="AX142" i="1" s="1"/>
  <c r="BA141" i="1"/>
  <c r="AZ142" i="1" s="1"/>
  <c r="AR141" i="1"/>
  <c r="AQ142" i="1" s="1"/>
  <c r="AV143" i="1"/>
  <c r="AU144" i="1" s="1"/>
  <c r="AT143" i="1"/>
  <c r="AS144" i="1" s="1"/>
  <c r="T144" i="1"/>
  <c r="U144" i="1" s="1"/>
  <c r="BQ162" i="1" l="1"/>
  <c r="BR162" i="1" s="1"/>
  <c r="BE145" i="1"/>
  <c r="BF145" i="1" s="1"/>
  <c r="Z143" i="1"/>
  <c r="AA143" i="1" s="1"/>
  <c r="X142" i="1"/>
  <c r="Y142" i="1" s="1"/>
  <c r="V143" i="1"/>
  <c r="W143" i="1" s="1"/>
  <c r="AY142" i="1"/>
  <c r="AX143" i="1" s="1"/>
  <c r="BA142" i="1"/>
  <c r="AZ143" i="1" s="1"/>
  <c r="AT144" i="1"/>
  <c r="AS145" i="1" s="1"/>
  <c r="AV144" i="1"/>
  <c r="AU145" i="1" s="1"/>
  <c r="AR142" i="1"/>
  <c r="AQ143" i="1" s="1"/>
  <c r="T145" i="1"/>
  <c r="U145" i="1" s="1"/>
  <c r="BQ163" i="1" l="1"/>
  <c r="BR163" i="1" s="1"/>
  <c r="BE146" i="1"/>
  <c r="BF146" i="1" s="1"/>
  <c r="Z144" i="1"/>
  <c r="AA144" i="1" s="1"/>
  <c r="X143" i="1"/>
  <c r="Y143" i="1" s="1"/>
  <c r="V144" i="1"/>
  <c r="W144" i="1" s="1"/>
  <c r="AY143" i="1"/>
  <c r="AX144" i="1" s="1"/>
  <c r="BA143" i="1"/>
  <c r="AZ144" i="1" s="1"/>
  <c r="AV145" i="1"/>
  <c r="AU146" i="1" s="1"/>
  <c r="AT145" i="1"/>
  <c r="AS146" i="1" s="1"/>
  <c r="AR143" i="1"/>
  <c r="AQ144" i="1" s="1"/>
  <c r="T146" i="1"/>
  <c r="U146" i="1" s="1"/>
  <c r="BQ164" i="1" l="1"/>
  <c r="BR164" i="1" s="1"/>
  <c r="BE147" i="1"/>
  <c r="BF147" i="1" s="1"/>
  <c r="Z145" i="1"/>
  <c r="AA145" i="1" s="1"/>
  <c r="X144" i="1"/>
  <c r="Y144" i="1" s="1"/>
  <c r="V145" i="1"/>
  <c r="W145" i="1" s="1"/>
  <c r="AY144" i="1"/>
  <c r="AX145" i="1" s="1"/>
  <c r="BA144" i="1"/>
  <c r="AZ145" i="1" s="1"/>
  <c r="AR144" i="1"/>
  <c r="AQ145" i="1" s="1"/>
  <c r="AT146" i="1"/>
  <c r="AS147" i="1" s="1"/>
  <c r="AV146" i="1"/>
  <c r="AU147" i="1" s="1"/>
  <c r="T147" i="1"/>
  <c r="U147" i="1" s="1"/>
  <c r="BQ165" i="1" l="1"/>
  <c r="BR165" i="1" s="1"/>
  <c r="BE148" i="1"/>
  <c r="BF148" i="1" s="1"/>
  <c r="Z146" i="1"/>
  <c r="AA146" i="1" s="1"/>
  <c r="X145" i="1"/>
  <c r="Y145" i="1" s="1"/>
  <c r="V146" i="1"/>
  <c r="W146" i="1" s="1"/>
  <c r="AY145" i="1"/>
  <c r="AX146" i="1" s="1"/>
  <c r="BA145" i="1"/>
  <c r="AZ146" i="1" s="1"/>
  <c r="AT147" i="1"/>
  <c r="AS148" i="1" s="1"/>
  <c r="AV147" i="1"/>
  <c r="AU148" i="1" s="1"/>
  <c r="AR145" i="1"/>
  <c r="AQ146" i="1" s="1"/>
  <c r="T148" i="1"/>
  <c r="U148" i="1" s="1"/>
  <c r="BR166" i="1" l="1"/>
  <c r="BQ167" i="1" s="1"/>
  <c r="BR167" i="1" s="1"/>
  <c r="BQ166" i="1"/>
  <c r="BE149" i="1"/>
  <c r="BF149" i="1" s="1"/>
  <c r="Z147" i="1"/>
  <c r="AA147" i="1" s="1"/>
  <c r="X146" i="1"/>
  <c r="Y146" i="1" s="1"/>
  <c r="V147" i="1"/>
  <c r="W147" i="1" s="1"/>
  <c r="AY146" i="1"/>
  <c r="AX147" i="1" s="1"/>
  <c r="BA146" i="1"/>
  <c r="AZ147" i="1" s="1"/>
  <c r="AR146" i="1"/>
  <c r="AQ147" i="1" s="1"/>
  <c r="AV148" i="1"/>
  <c r="AU149" i="1" s="1"/>
  <c r="AT148" i="1"/>
  <c r="AS149" i="1" s="1"/>
  <c r="T149" i="1"/>
  <c r="U149" i="1" s="1"/>
  <c r="BQ168" i="1" l="1"/>
  <c r="BR168" i="1" s="1"/>
  <c r="BQ169" i="1" s="1"/>
  <c r="BR169" i="1" s="1"/>
  <c r="BE150" i="1"/>
  <c r="BF150" i="1" s="1"/>
  <c r="Z148" i="1"/>
  <c r="AA148" i="1" s="1"/>
  <c r="X147" i="1"/>
  <c r="Y147" i="1" s="1"/>
  <c r="V148" i="1"/>
  <c r="W148" i="1" s="1"/>
  <c r="AY147" i="1"/>
  <c r="AX148" i="1" s="1"/>
  <c r="BA147" i="1"/>
  <c r="AZ148" i="1" s="1"/>
  <c r="AV149" i="1"/>
  <c r="AU150" i="1" s="1"/>
  <c r="AT149" i="1"/>
  <c r="AS150" i="1" s="1"/>
  <c r="AR147" i="1"/>
  <c r="AQ148" i="1" s="1"/>
  <c r="T150" i="1"/>
  <c r="U150" i="1" s="1"/>
  <c r="BQ170" i="1" l="1"/>
  <c r="BR170" i="1" s="1"/>
  <c r="BE151" i="1"/>
  <c r="BF151" i="1" s="1"/>
  <c r="Z149" i="1"/>
  <c r="AA149" i="1" s="1"/>
  <c r="X148" i="1"/>
  <c r="Y148" i="1" s="1"/>
  <c r="V149" i="1"/>
  <c r="W149" i="1" s="1"/>
  <c r="AY148" i="1"/>
  <c r="AX149" i="1" s="1"/>
  <c r="BA148" i="1"/>
  <c r="AZ149" i="1" s="1"/>
  <c r="AT150" i="1"/>
  <c r="AS151" i="1" s="1"/>
  <c r="AR148" i="1"/>
  <c r="AQ149" i="1" s="1"/>
  <c r="AV150" i="1"/>
  <c r="AU151" i="1" s="1"/>
  <c r="T151" i="1"/>
  <c r="U151" i="1" s="1"/>
  <c r="BQ171" i="1" l="1"/>
  <c r="BR171" i="1" s="1"/>
  <c r="BE152" i="1"/>
  <c r="BF152" i="1" s="1"/>
  <c r="Z150" i="1"/>
  <c r="AA150" i="1" s="1"/>
  <c r="X149" i="1"/>
  <c r="Y149" i="1" s="1"/>
  <c r="V150" i="1"/>
  <c r="W150" i="1" s="1"/>
  <c r="AY149" i="1"/>
  <c r="AX150" i="1" s="1"/>
  <c r="BA149" i="1"/>
  <c r="AZ150" i="1" s="1"/>
  <c r="AR149" i="1"/>
  <c r="AQ150" i="1" s="1"/>
  <c r="AV151" i="1"/>
  <c r="AU152" i="1" s="1"/>
  <c r="AT151" i="1"/>
  <c r="AS152" i="1" s="1"/>
  <c r="T152" i="1"/>
  <c r="U152" i="1" s="1"/>
  <c r="BQ172" i="1" l="1"/>
  <c r="BR172" i="1" s="1"/>
  <c r="BE153" i="1"/>
  <c r="BF153" i="1" s="1"/>
  <c r="Z151" i="1"/>
  <c r="AA151" i="1" s="1"/>
  <c r="X150" i="1"/>
  <c r="Y150" i="1" s="1"/>
  <c r="V151" i="1"/>
  <c r="W151" i="1" s="1"/>
  <c r="AY150" i="1"/>
  <c r="AX151" i="1" s="1"/>
  <c r="BA150" i="1"/>
  <c r="AZ151" i="1" s="1"/>
  <c r="AV152" i="1"/>
  <c r="AU153" i="1" s="1"/>
  <c r="AT152" i="1"/>
  <c r="AS153" i="1" s="1"/>
  <c r="AR150" i="1"/>
  <c r="AQ151" i="1" s="1"/>
  <c r="T153" i="1"/>
  <c r="U153" i="1" s="1"/>
  <c r="BQ173" i="1" l="1"/>
  <c r="BR173" i="1" s="1"/>
  <c r="BE154" i="1"/>
  <c r="BF154" i="1" s="1"/>
  <c r="Z152" i="1"/>
  <c r="AA152" i="1" s="1"/>
  <c r="X151" i="1"/>
  <c r="Y151" i="1" s="1"/>
  <c r="V152" i="1"/>
  <c r="W152" i="1" s="1"/>
  <c r="AY151" i="1"/>
  <c r="AX152" i="1" s="1"/>
  <c r="BA151" i="1"/>
  <c r="AZ152" i="1" s="1"/>
  <c r="AR151" i="1"/>
  <c r="AQ152" i="1" s="1"/>
  <c r="AT153" i="1"/>
  <c r="AS154" i="1" s="1"/>
  <c r="AV153" i="1"/>
  <c r="AU154" i="1" s="1"/>
  <c r="T154" i="1"/>
  <c r="U154" i="1" s="1"/>
  <c r="BQ174" i="1" l="1"/>
  <c r="BR174" i="1" s="1"/>
  <c r="BE155" i="1"/>
  <c r="BF155" i="1" s="1"/>
  <c r="Z153" i="1"/>
  <c r="AA153" i="1" s="1"/>
  <c r="X152" i="1"/>
  <c r="Y152" i="1" s="1"/>
  <c r="V153" i="1"/>
  <c r="W153" i="1" s="1"/>
  <c r="AY152" i="1"/>
  <c r="AX153" i="1" s="1"/>
  <c r="BA152" i="1"/>
  <c r="AZ153" i="1" s="1"/>
  <c r="AT154" i="1"/>
  <c r="AS155" i="1" s="1"/>
  <c r="AV154" i="1"/>
  <c r="AU155" i="1" s="1"/>
  <c r="AR152" i="1"/>
  <c r="AQ153" i="1" s="1"/>
  <c r="T155" i="1"/>
  <c r="U155" i="1" s="1"/>
  <c r="BQ175" i="1" l="1"/>
  <c r="BR175" i="1" s="1"/>
  <c r="BE156" i="1"/>
  <c r="BF156" i="1" s="1"/>
  <c r="Z154" i="1"/>
  <c r="AA154" i="1" s="1"/>
  <c r="X153" i="1"/>
  <c r="Y153" i="1" s="1"/>
  <c r="V154" i="1"/>
  <c r="W154" i="1" s="1"/>
  <c r="AY153" i="1"/>
  <c r="AX154" i="1" s="1"/>
  <c r="BA153" i="1"/>
  <c r="AZ154" i="1" s="1"/>
  <c r="AV155" i="1"/>
  <c r="AU156" i="1" s="1"/>
  <c r="AR153" i="1"/>
  <c r="AQ154" i="1" s="1"/>
  <c r="AT155" i="1"/>
  <c r="AS156" i="1" s="1"/>
  <c r="T156" i="1"/>
  <c r="U156" i="1" s="1"/>
  <c r="BR176" i="1" l="1"/>
  <c r="BQ176" i="1"/>
  <c r="BE157" i="1"/>
  <c r="BF157" i="1" s="1"/>
  <c r="Z155" i="1"/>
  <c r="AA155" i="1" s="1"/>
  <c r="X154" i="1"/>
  <c r="Y154" i="1" s="1"/>
  <c r="V155" i="1"/>
  <c r="W155" i="1" s="1"/>
  <c r="AY154" i="1"/>
  <c r="AX155" i="1" s="1"/>
  <c r="BA154" i="1"/>
  <c r="AZ155" i="1" s="1"/>
  <c r="AR154" i="1"/>
  <c r="AQ155" i="1" s="1"/>
  <c r="AT156" i="1"/>
  <c r="AS157" i="1" s="1"/>
  <c r="AV156" i="1"/>
  <c r="AU157" i="1" s="1"/>
  <c r="T157" i="1"/>
  <c r="U157" i="1" s="1"/>
  <c r="BQ177" i="1" l="1"/>
  <c r="BR177" i="1" s="1"/>
  <c r="BE158" i="1"/>
  <c r="BF158" i="1" s="1"/>
  <c r="Z156" i="1"/>
  <c r="AA156" i="1" s="1"/>
  <c r="X155" i="1"/>
  <c r="Y155" i="1" s="1"/>
  <c r="V156" i="1"/>
  <c r="W156" i="1" s="1"/>
  <c r="AY155" i="1"/>
  <c r="AX156" i="1" s="1"/>
  <c r="BA155" i="1"/>
  <c r="AZ156" i="1" s="1"/>
  <c r="AT157" i="1"/>
  <c r="AS158" i="1" s="1"/>
  <c r="AV157" i="1"/>
  <c r="AU158" i="1" s="1"/>
  <c r="AR155" i="1"/>
  <c r="AQ156" i="1" s="1"/>
  <c r="T158" i="1"/>
  <c r="U158" i="1" s="1"/>
  <c r="BQ178" i="1" l="1"/>
  <c r="BR178" i="1" s="1"/>
  <c r="BE159" i="1"/>
  <c r="BF159" i="1" s="1"/>
  <c r="Z157" i="1"/>
  <c r="AA157" i="1" s="1"/>
  <c r="X156" i="1"/>
  <c r="Y156" i="1" s="1"/>
  <c r="V157" i="1"/>
  <c r="W157" i="1" s="1"/>
  <c r="AY156" i="1"/>
  <c r="AX157" i="1" s="1"/>
  <c r="BA156" i="1"/>
  <c r="AZ157" i="1" s="1"/>
  <c r="AV158" i="1"/>
  <c r="AU159" i="1" s="1"/>
  <c r="AR156" i="1"/>
  <c r="AQ157" i="1" s="1"/>
  <c r="AT158" i="1"/>
  <c r="AS159" i="1" s="1"/>
  <c r="T159" i="1"/>
  <c r="U159" i="1" s="1"/>
  <c r="BQ179" i="1" l="1"/>
  <c r="BR179" i="1" s="1"/>
  <c r="BE160" i="1"/>
  <c r="BF160" i="1" s="1"/>
  <c r="Z158" i="1"/>
  <c r="AA158" i="1" s="1"/>
  <c r="X157" i="1"/>
  <c r="Y157" i="1" s="1"/>
  <c r="V158" i="1"/>
  <c r="W158" i="1" s="1"/>
  <c r="AY157" i="1"/>
  <c r="AX158" i="1" s="1"/>
  <c r="BA157" i="1"/>
  <c r="AZ158" i="1" s="1"/>
  <c r="AT159" i="1"/>
  <c r="AS160" i="1" s="1"/>
  <c r="AR157" i="1"/>
  <c r="AQ158" i="1" s="1"/>
  <c r="AV159" i="1"/>
  <c r="AU160" i="1" s="1"/>
  <c r="T160" i="1"/>
  <c r="U160" i="1" s="1"/>
  <c r="BQ180" i="1" l="1"/>
  <c r="BR180" i="1" s="1"/>
  <c r="BE161" i="1"/>
  <c r="BF161" i="1" s="1"/>
  <c r="Z159" i="1"/>
  <c r="AA159" i="1" s="1"/>
  <c r="X158" i="1"/>
  <c r="Y158" i="1" s="1"/>
  <c r="V159" i="1"/>
  <c r="W159" i="1" s="1"/>
  <c r="AY158" i="1"/>
  <c r="AX159" i="1" s="1"/>
  <c r="BA158" i="1"/>
  <c r="AZ159" i="1" s="1"/>
  <c r="AR158" i="1"/>
  <c r="AQ159" i="1" s="1"/>
  <c r="AT160" i="1"/>
  <c r="AS161" i="1" s="1"/>
  <c r="AV160" i="1"/>
  <c r="AU161" i="1" s="1"/>
  <c r="T161" i="1"/>
  <c r="U161" i="1" s="1"/>
  <c r="BQ181" i="1" l="1"/>
  <c r="BR181" i="1" s="1"/>
  <c r="BE162" i="1"/>
  <c r="BF162" i="1" s="1"/>
  <c r="Z160" i="1"/>
  <c r="AA160" i="1" s="1"/>
  <c r="X159" i="1"/>
  <c r="Y159" i="1" s="1"/>
  <c r="V160" i="1"/>
  <c r="W160" i="1" s="1"/>
  <c r="AY159" i="1"/>
  <c r="AX160" i="1" s="1"/>
  <c r="BA159" i="1"/>
  <c r="AZ160" i="1" s="1"/>
  <c r="AT161" i="1"/>
  <c r="AS162" i="1" s="1"/>
  <c r="AV161" i="1"/>
  <c r="AU162" i="1" s="1"/>
  <c r="AR159" i="1"/>
  <c r="AQ160" i="1" s="1"/>
  <c r="T162" i="1"/>
  <c r="U162" i="1" s="1"/>
  <c r="BQ182" i="1" l="1"/>
  <c r="BR182" i="1" s="1"/>
  <c r="BE163" i="1"/>
  <c r="BF163" i="1" s="1"/>
  <c r="Z161" i="1"/>
  <c r="AA161" i="1" s="1"/>
  <c r="X160" i="1"/>
  <c r="Y160" i="1" s="1"/>
  <c r="V161" i="1"/>
  <c r="W161" i="1" s="1"/>
  <c r="AY160" i="1"/>
  <c r="AX161" i="1" s="1"/>
  <c r="BA160" i="1"/>
  <c r="AZ161" i="1" s="1"/>
  <c r="AR160" i="1"/>
  <c r="AQ161" i="1" s="1"/>
  <c r="AV162" i="1"/>
  <c r="AU163" i="1" s="1"/>
  <c r="AT162" i="1"/>
  <c r="AS163" i="1" s="1"/>
  <c r="T163" i="1"/>
  <c r="U163" i="1" s="1"/>
  <c r="BQ183" i="1" l="1"/>
  <c r="BR183" i="1" s="1"/>
  <c r="BE164" i="1"/>
  <c r="BF164" i="1" s="1"/>
  <c r="Z162" i="1"/>
  <c r="AA162" i="1" s="1"/>
  <c r="X161" i="1"/>
  <c r="Y161" i="1" s="1"/>
  <c r="V162" i="1"/>
  <c r="W162" i="1" s="1"/>
  <c r="AY161" i="1"/>
  <c r="AX162" i="1" s="1"/>
  <c r="BA161" i="1"/>
  <c r="AZ162" i="1" s="1"/>
  <c r="AV163" i="1"/>
  <c r="AU164" i="1" s="1"/>
  <c r="AT163" i="1"/>
  <c r="AS164" i="1" s="1"/>
  <c r="AR161" i="1"/>
  <c r="AQ162" i="1" s="1"/>
  <c r="T164" i="1"/>
  <c r="U164" i="1" s="1"/>
  <c r="BQ184" i="1" l="1"/>
  <c r="BR184" i="1" s="1"/>
  <c r="BE165" i="1"/>
  <c r="BF165" i="1" s="1"/>
  <c r="Z163" i="1"/>
  <c r="AA163" i="1" s="1"/>
  <c r="X162" i="1"/>
  <c r="Y162" i="1" s="1"/>
  <c r="V163" i="1"/>
  <c r="W163" i="1" s="1"/>
  <c r="AY162" i="1"/>
  <c r="AX163" i="1" s="1"/>
  <c r="BA162" i="1"/>
  <c r="AZ163" i="1" s="1"/>
  <c r="AT164" i="1"/>
  <c r="AS165" i="1" s="1"/>
  <c r="AR162" i="1"/>
  <c r="AQ163" i="1" s="1"/>
  <c r="AV164" i="1"/>
  <c r="AU165" i="1" s="1"/>
  <c r="T165" i="1"/>
  <c r="U165" i="1" s="1"/>
  <c r="BQ185" i="1" l="1"/>
  <c r="BR185" i="1" s="1"/>
  <c r="BE166" i="1"/>
  <c r="BF166" i="1" s="1"/>
  <c r="Z164" i="1"/>
  <c r="AA164" i="1" s="1"/>
  <c r="X163" i="1"/>
  <c r="Y163" i="1" s="1"/>
  <c r="V164" i="1"/>
  <c r="W164" i="1" s="1"/>
  <c r="AY163" i="1"/>
  <c r="AX164" i="1" s="1"/>
  <c r="BA163" i="1"/>
  <c r="AZ164" i="1" s="1"/>
  <c r="AR163" i="1"/>
  <c r="AQ164" i="1" s="1"/>
  <c r="AT165" i="1"/>
  <c r="AS166" i="1" s="1"/>
  <c r="AV165" i="1"/>
  <c r="AU166" i="1" s="1"/>
  <c r="T166" i="1"/>
  <c r="U166" i="1" s="1"/>
  <c r="BQ186" i="1" l="1"/>
  <c r="BR186" i="1" s="1"/>
  <c r="BE167" i="1"/>
  <c r="BF167" i="1" s="1"/>
  <c r="Z165" i="1"/>
  <c r="AA165" i="1" s="1"/>
  <c r="X164" i="1"/>
  <c r="Y164" i="1" s="1"/>
  <c r="V165" i="1"/>
  <c r="W165" i="1" s="1"/>
  <c r="AY164" i="1"/>
  <c r="AX165" i="1" s="1"/>
  <c r="BA164" i="1"/>
  <c r="AZ165" i="1" s="1"/>
  <c r="AV166" i="1"/>
  <c r="AU167" i="1" s="1"/>
  <c r="AT166" i="1"/>
  <c r="AS167" i="1" s="1"/>
  <c r="AR164" i="1"/>
  <c r="AQ165" i="1" s="1"/>
  <c r="T167" i="1"/>
  <c r="U167" i="1" s="1"/>
  <c r="BQ187" i="1" l="1"/>
  <c r="BR187" i="1" s="1"/>
  <c r="BE168" i="1"/>
  <c r="BF168" i="1" s="1"/>
  <c r="Z166" i="1"/>
  <c r="AA166" i="1" s="1"/>
  <c r="X165" i="1"/>
  <c r="Y165" i="1" s="1"/>
  <c r="V166" i="1"/>
  <c r="W166" i="1" s="1"/>
  <c r="AY165" i="1"/>
  <c r="AX166" i="1" s="1"/>
  <c r="BA165" i="1"/>
  <c r="AZ166" i="1" s="1"/>
  <c r="AT167" i="1"/>
  <c r="AS168" i="1" s="1"/>
  <c r="AR165" i="1"/>
  <c r="AQ166" i="1" s="1"/>
  <c r="AV167" i="1"/>
  <c r="AU168" i="1" s="1"/>
  <c r="T168" i="1"/>
  <c r="U168" i="1" s="1"/>
  <c r="BQ188" i="1" l="1"/>
  <c r="BR188" i="1" s="1"/>
  <c r="BE169" i="1"/>
  <c r="BF169" i="1" s="1"/>
  <c r="Z167" i="1"/>
  <c r="AA167" i="1" s="1"/>
  <c r="X166" i="1"/>
  <c r="Y166" i="1" s="1"/>
  <c r="V167" i="1"/>
  <c r="W167" i="1" s="1"/>
  <c r="AY166" i="1"/>
  <c r="AX167" i="1" s="1"/>
  <c r="BA166" i="1"/>
  <c r="AZ167" i="1" s="1"/>
  <c r="AV168" i="1"/>
  <c r="AU169" i="1" s="1"/>
  <c r="AR166" i="1"/>
  <c r="AQ167" i="1" s="1"/>
  <c r="AT168" i="1"/>
  <c r="AS169" i="1" s="1"/>
  <c r="T169" i="1"/>
  <c r="U169" i="1" s="1"/>
  <c r="BQ189" i="1" l="1"/>
  <c r="BR189" i="1" s="1"/>
  <c r="BE170" i="1"/>
  <c r="BF170" i="1" s="1"/>
  <c r="Z168" i="1"/>
  <c r="AA168" i="1" s="1"/>
  <c r="X167" i="1"/>
  <c r="Y167" i="1" s="1"/>
  <c r="V168" i="1"/>
  <c r="W168" i="1" s="1"/>
  <c r="AY167" i="1"/>
  <c r="AX168" i="1" s="1"/>
  <c r="BA167" i="1"/>
  <c r="AZ168" i="1" s="1"/>
  <c r="AR167" i="1"/>
  <c r="AQ168" i="1" s="1"/>
  <c r="AT169" i="1"/>
  <c r="AS170" i="1" s="1"/>
  <c r="AV169" i="1"/>
  <c r="AU170" i="1" s="1"/>
  <c r="T170" i="1"/>
  <c r="U170" i="1" s="1"/>
  <c r="BQ190" i="1" l="1"/>
  <c r="BR190" i="1" s="1"/>
  <c r="BE171" i="1"/>
  <c r="BF171" i="1" s="1"/>
  <c r="Z169" i="1"/>
  <c r="AA169" i="1" s="1"/>
  <c r="X168" i="1"/>
  <c r="Y168" i="1" s="1"/>
  <c r="V169" i="1"/>
  <c r="W169" i="1" s="1"/>
  <c r="AY168" i="1"/>
  <c r="AX169" i="1" s="1"/>
  <c r="BA168" i="1"/>
  <c r="AZ169" i="1" s="1"/>
  <c r="AT170" i="1"/>
  <c r="AS171" i="1" s="1"/>
  <c r="AR168" i="1"/>
  <c r="AQ169" i="1" s="1"/>
  <c r="AV170" i="1"/>
  <c r="AU171" i="1" s="1"/>
  <c r="T171" i="1"/>
  <c r="U171" i="1" s="1"/>
  <c r="BR191" i="1" l="1"/>
  <c r="BQ191" i="1"/>
  <c r="BE172" i="1"/>
  <c r="BF172" i="1" s="1"/>
  <c r="Z170" i="1"/>
  <c r="AA170" i="1" s="1"/>
  <c r="X169" i="1"/>
  <c r="Y169" i="1" s="1"/>
  <c r="V170" i="1"/>
  <c r="W170" i="1" s="1"/>
  <c r="AY169" i="1"/>
  <c r="AX170" i="1" s="1"/>
  <c r="BA169" i="1"/>
  <c r="AZ170" i="1" s="1"/>
  <c r="AR169" i="1"/>
  <c r="AQ170" i="1" s="1"/>
  <c r="AV171" i="1"/>
  <c r="AU172" i="1" s="1"/>
  <c r="AT171" i="1"/>
  <c r="AS172" i="1" s="1"/>
  <c r="T172" i="1"/>
  <c r="U172" i="1" s="1"/>
  <c r="BQ192" i="1" l="1"/>
  <c r="BR192" i="1" s="1"/>
  <c r="BE173" i="1"/>
  <c r="BF173" i="1" s="1"/>
  <c r="Z171" i="1"/>
  <c r="AA171" i="1" s="1"/>
  <c r="X170" i="1"/>
  <c r="Y170" i="1" s="1"/>
  <c r="V171" i="1"/>
  <c r="W171" i="1" s="1"/>
  <c r="AY170" i="1"/>
  <c r="AX171" i="1" s="1"/>
  <c r="BA170" i="1"/>
  <c r="AZ171" i="1" s="1"/>
  <c r="AV172" i="1"/>
  <c r="AU173" i="1" s="1"/>
  <c r="AT172" i="1"/>
  <c r="AS173" i="1" s="1"/>
  <c r="AR170" i="1"/>
  <c r="AQ171" i="1" s="1"/>
  <c r="T173" i="1"/>
  <c r="U173" i="1" s="1"/>
  <c r="BQ193" i="1" l="1"/>
  <c r="BR193" i="1" s="1"/>
  <c r="BE174" i="1"/>
  <c r="BF174" i="1" s="1"/>
  <c r="Z172" i="1"/>
  <c r="AA172" i="1" s="1"/>
  <c r="X171" i="1"/>
  <c r="Y171" i="1" s="1"/>
  <c r="V172" i="1"/>
  <c r="W172" i="1" s="1"/>
  <c r="AY171" i="1"/>
  <c r="AX172" i="1" s="1"/>
  <c r="BA171" i="1"/>
  <c r="AZ172" i="1" s="1"/>
  <c r="AT173" i="1"/>
  <c r="AS174" i="1" s="1"/>
  <c r="AR171" i="1"/>
  <c r="AQ172" i="1" s="1"/>
  <c r="AV173" i="1"/>
  <c r="AU174" i="1" s="1"/>
  <c r="T174" i="1"/>
  <c r="U174" i="1" s="1"/>
  <c r="BQ194" i="1" l="1"/>
  <c r="BR194" i="1" s="1"/>
  <c r="BE175" i="1"/>
  <c r="BF175" i="1" s="1"/>
  <c r="Z173" i="1"/>
  <c r="AA173" i="1" s="1"/>
  <c r="X172" i="1"/>
  <c r="Y172" i="1" s="1"/>
  <c r="V173" i="1"/>
  <c r="W173" i="1" s="1"/>
  <c r="AY172" i="1"/>
  <c r="AX173" i="1" s="1"/>
  <c r="BA172" i="1"/>
  <c r="AZ173" i="1" s="1"/>
  <c r="AV174" i="1"/>
  <c r="AU175" i="1" s="1"/>
  <c r="AR172" i="1"/>
  <c r="AQ173" i="1" s="1"/>
  <c r="AT174" i="1"/>
  <c r="AS175" i="1" s="1"/>
  <c r="T175" i="1"/>
  <c r="U175" i="1" s="1"/>
  <c r="BQ195" i="1" l="1"/>
  <c r="BR195" i="1" s="1"/>
  <c r="BE176" i="1"/>
  <c r="BF176" i="1" s="1"/>
  <c r="Z174" i="1"/>
  <c r="AA174" i="1" s="1"/>
  <c r="X173" i="1"/>
  <c r="Y173" i="1" s="1"/>
  <c r="V174" i="1"/>
  <c r="W174" i="1" s="1"/>
  <c r="AY173" i="1"/>
  <c r="AX174" i="1" s="1"/>
  <c r="BA173" i="1"/>
  <c r="AZ174" i="1" s="1"/>
  <c r="AT175" i="1"/>
  <c r="AS176" i="1" s="1"/>
  <c r="AR173" i="1"/>
  <c r="AQ174" i="1" s="1"/>
  <c r="AV175" i="1"/>
  <c r="AU176" i="1" s="1"/>
  <c r="T176" i="1"/>
  <c r="U176" i="1" s="1"/>
  <c r="BQ196" i="1" l="1"/>
  <c r="BR196" i="1" s="1"/>
  <c r="BE177" i="1"/>
  <c r="BF177" i="1" s="1"/>
  <c r="Z175" i="1"/>
  <c r="AA175" i="1" s="1"/>
  <c r="X174" i="1"/>
  <c r="Y174" i="1" s="1"/>
  <c r="V175" i="1"/>
  <c r="W175" i="1" s="1"/>
  <c r="AY174" i="1"/>
  <c r="AX175" i="1" s="1"/>
  <c r="BA174" i="1"/>
  <c r="AZ175" i="1" s="1"/>
  <c r="AV176" i="1"/>
  <c r="AU177" i="1" s="1"/>
  <c r="AR174" i="1"/>
  <c r="AQ175" i="1" s="1"/>
  <c r="AT176" i="1"/>
  <c r="AS177" i="1" s="1"/>
  <c r="T177" i="1"/>
  <c r="U177" i="1" s="1"/>
  <c r="BQ197" i="1" l="1"/>
  <c r="BR197" i="1" s="1"/>
  <c r="BE178" i="1"/>
  <c r="BF178" i="1" s="1"/>
  <c r="Z176" i="1"/>
  <c r="AA176" i="1" s="1"/>
  <c r="X175" i="1"/>
  <c r="Y175" i="1" s="1"/>
  <c r="V176" i="1"/>
  <c r="W176" i="1" s="1"/>
  <c r="AY175" i="1"/>
  <c r="AX176" i="1" s="1"/>
  <c r="BA175" i="1"/>
  <c r="AZ176" i="1" s="1"/>
  <c r="AR175" i="1"/>
  <c r="AQ176" i="1" s="1"/>
  <c r="AT177" i="1"/>
  <c r="AS178" i="1" s="1"/>
  <c r="AV177" i="1"/>
  <c r="AU178" i="1" s="1"/>
  <c r="T178" i="1"/>
  <c r="U178" i="1" s="1"/>
  <c r="BQ198" i="1" l="1"/>
  <c r="BR198" i="1" s="1"/>
  <c r="BE179" i="1"/>
  <c r="BF179" i="1" s="1"/>
  <c r="Z177" i="1"/>
  <c r="AA177" i="1" s="1"/>
  <c r="X176" i="1"/>
  <c r="Y176" i="1" s="1"/>
  <c r="V177" i="1"/>
  <c r="W177" i="1" s="1"/>
  <c r="AY176" i="1"/>
  <c r="AX177" i="1" s="1"/>
  <c r="BA176" i="1"/>
  <c r="AZ177" i="1" s="1"/>
  <c r="AV178" i="1"/>
  <c r="AU179" i="1" s="1"/>
  <c r="AT178" i="1"/>
  <c r="AS179" i="1" s="1"/>
  <c r="AR176" i="1"/>
  <c r="AQ177" i="1" s="1"/>
  <c r="T179" i="1"/>
  <c r="U179" i="1" s="1"/>
  <c r="BQ199" i="1" l="1"/>
  <c r="BR199" i="1" s="1"/>
  <c r="BE180" i="1"/>
  <c r="BF180" i="1" s="1"/>
  <c r="Z178" i="1"/>
  <c r="AA178" i="1" s="1"/>
  <c r="X177" i="1"/>
  <c r="Y177" i="1" s="1"/>
  <c r="V178" i="1"/>
  <c r="W178" i="1" s="1"/>
  <c r="AY177" i="1"/>
  <c r="AX178" i="1" s="1"/>
  <c r="BA177" i="1"/>
  <c r="AZ178" i="1" s="1"/>
  <c r="AR177" i="1"/>
  <c r="AQ178" i="1" s="1"/>
  <c r="AT179" i="1"/>
  <c r="AS180" i="1" s="1"/>
  <c r="AV179" i="1"/>
  <c r="AU180" i="1" s="1"/>
  <c r="T180" i="1"/>
  <c r="U180" i="1" s="1"/>
  <c r="BQ200" i="1" l="1"/>
  <c r="BR200" i="1" s="1"/>
  <c r="BE181" i="1"/>
  <c r="BF181" i="1" s="1"/>
  <c r="Z179" i="1"/>
  <c r="AA179" i="1" s="1"/>
  <c r="X178" i="1"/>
  <c r="Y178" i="1" s="1"/>
  <c r="V179" i="1"/>
  <c r="W179" i="1" s="1"/>
  <c r="AY178" i="1"/>
  <c r="AX179" i="1" s="1"/>
  <c r="BA178" i="1"/>
  <c r="AZ179" i="1" s="1"/>
  <c r="AT180" i="1"/>
  <c r="AS181" i="1" s="1"/>
  <c r="AV180" i="1"/>
  <c r="AU181" i="1" s="1"/>
  <c r="AR178" i="1"/>
  <c r="AQ179" i="1" s="1"/>
  <c r="T181" i="1"/>
  <c r="U181" i="1" s="1"/>
  <c r="BQ201" i="1" l="1"/>
  <c r="BR201" i="1" s="1"/>
  <c r="BE182" i="1"/>
  <c r="BF182" i="1" s="1"/>
  <c r="Z180" i="1"/>
  <c r="AA180" i="1" s="1"/>
  <c r="X179" i="1"/>
  <c r="Y179" i="1" s="1"/>
  <c r="V180" i="1"/>
  <c r="W180" i="1" s="1"/>
  <c r="AY179" i="1"/>
  <c r="AX180" i="1" s="1"/>
  <c r="BA179" i="1"/>
  <c r="AZ180" i="1" s="1"/>
  <c r="AV181" i="1"/>
  <c r="AU182" i="1" s="1"/>
  <c r="AR179" i="1"/>
  <c r="AQ180" i="1" s="1"/>
  <c r="AT181" i="1"/>
  <c r="AS182" i="1" s="1"/>
  <c r="T182" i="1"/>
  <c r="U182" i="1" s="1"/>
  <c r="BQ202" i="1" l="1"/>
  <c r="BR202" i="1" s="1"/>
  <c r="BQ203" i="1" s="1"/>
  <c r="BR203" i="1" s="1"/>
  <c r="BE183" i="1"/>
  <c r="BF183" i="1" s="1"/>
  <c r="Z181" i="1"/>
  <c r="AA181" i="1" s="1"/>
  <c r="X180" i="1"/>
  <c r="Y180" i="1" s="1"/>
  <c r="V181" i="1"/>
  <c r="W181" i="1" s="1"/>
  <c r="AY180" i="1"/>
  <c r="AX181" i="1" s="1"/>
  <c r="BA180" i="1"/>
  <c r="AZ181" i="1" s="1"/>
  <c r="AR180" i="1"/>
  <c r="AQ181" i="1" s="1"/>
  <c r="AT182" i="1"/>
  <c r="AS183" i="1" s="1"/>
  <c r="AV182" i="1"/>
  <c r="AU183" i="1" s="1"/>
  <c r="T183" i="1"/>
  <c r="U183" i="1" s="1"/>
  <c r="BQ204" i="1" l="1"/>
  <c r="BR204" i="1" s="1"/>
  <c r="BE184" i="1"/>
  <c r="BF184" i="1" s="1"/>
  <c r="Z182" i="1"/>
  <c r="AA182" i="1" s="1"/>
  <c r="X181" i="1"/>
  <c r="Y181" i="1" s="1"/>
  <c r="V182" i="1"/>
  <c r="W182" i="1" s="1"/>
  <c r="AY181" i="1"/>
  <c r="AX182" i="1" s="1"/>
  <c r="BA181" i="1"/>
  <c r="AZ182" i="1" s="1"/>
  <c r="AT183" i="1"/>
  <c r="AS184" i="1" s="1"/>
  <c r="AV183" i="1"/>
  <c r="AU184" i="1" s="1"/>
  <c r="AR181" i="1"/>
  <c r="AQ182" i="1" s="1"/>
  <c r="T184" i="1"/>
  <c r="U184" i="1" s="1"/>
  <c r="BQ205" i="1" l="1"/>
  <c r="BR205" i="1" s="1"/>
  <c r="BE185" i="1"/>
  <c r="BF185" i="1" s="1"/>
  <c r="Z183" i="1"/>
  <c r="AA183" i="1" s="1"/>
  <c r="X182" i="1"/>
  <c r="Y182" i="1" s="1"/>
  <c r="V183" i="1"/>
  <c r="W183" i="1" s="1"/>
  <c r="AY182" i="1"/>
  <c r="AX183" i="1" s="1"/>
  <c r="BA182" i="1"/>
  <c r="AZ183" i="1" s="1"/>
  <c r="AV184" i="1"/>
  <c r="AU185" i="1" s="1"/>
  <c r="AR182" i="1"/>
  <c r="AQ183" i="1" s="1"/>
  <c r="AT184" i="1"/>
  <c r="AS185" i="1" s="1"/>
  <c r="T185" i="1"/>
  <c r="U185" i="1" s="1"/>
  <c r="BQ206" i="1" l="1"/>
  <c r="BR206" i="1" s="1"/>
  <c r="BE186" i="1"/>
  <c r="BF186" i="1" s="1"/>
  <c r="Z184" i="1"/>
  <c r="AA184" i="1" s="1"/>
  <c r="X183" i="1"/>
  <c r="Y183" i="1" s="1"/>
  <c r="V184" i="1"/>
  <c r="W184" i="1" s="1"/>
  <c r="AY183" i="1"/>
  <c r="AX184" i="1" s="1"/>
  <c r="BA183" i="1"/>
  <c r="AZ184" i="1" s="1"/>
  <c r="AR183" i="1"/>
  <c r="AQ184" i="1" s="1"/>
  <c r="AT185" i="1"/>
  <c r="AS186" i="1" s="1"/>
  <c r="AV185" i="1"/>
  <c r="AU186" i="1" s="1"/>
  <c r="T186" i="1"/>
  <c r="U186" i="1" s="1"/>
  <c r="BQ207" i="1" l="1"/>
  <c r="BR207" i="1" s="1"/>
  <c r="BE187" i="1"/>
  <c r="BF187" i="1" s="1"/>
  <c r="Z185" i="1"/>
  <c r="AA185" i="1" s="1"/>
  <c r="X184" i="1"/>
  <c r="Y184" i="1" s="1"/>
  <c r="V185" i="1"/>
  <c r="W185" i="1" s="1"/>
  <c r="AY184" i="1"/>
  <c r="AX185" i="1" s="1"/>
  <c r="BA184" i="1"/>
  <c r="AZ185" i="1" s="1"/>
  <c r="AT186" i="1"/>
  <c r="AS187" i="1" s="1"/>
  <c r="AV186" i="1"/>
  <c r="AU187" i="1" s="1"/>
  <c r="AR184" i="1"/>
  <c r="AQ185" i="1" s="1"/>
  <c r="T187" i="1"/>
  <c r="U187" i="1" s="1"/>
  <c r="BQ208" i="1" l="1"/>
  <c r="BR208" i="1" s="1"/>
  <c r="BE188" i="1"/>
  <c r="BF188" i="1" s="1"/>
  <c r="Z186" i="1"/>
  <c r="AA186" i="1" s="1"/>
  <c r="X185" i="1"/>
  <c r="Y185" i="1" s="1"/>
  <c r="V186" i="1"/>
  <c r="W186" i="1" s="1"/>
  <c r="AY185" i="1"/>
  <c r="AX186" i="1" s="1"/>
  <c r="BA185" i="1"/>
  <c r="AZ186" i="1" s="1"/>
  <c r="AV187" i="1"/>
  <c r="AU188" i="1" s="1"/>
  <c r="AR185" i="1"/>
  <c r="AQ186" i="1" s="1"/>
  <c r="AT187" i="1"/>
  <c r="AS188" i="1" s="1"/>
  <c r="T188" i="1"/>
  <c r="U188" i="1" s="1"/>
  <c r="BQ209" i="1" l="1"/>
  <c r="BR209" i="1" s="1"/>
  <c r="BE189" i="1"/>
  <c r="BF189" i="1" s="1"/>
  <c r="Z187" i="1"/>
  <c r="AA187" i="1" s="1"/>
  <c r="X186" i="1"/>
  <c r="Y186" i="1" s="1"/>
  <c r="V187" i="1"/>
  <c r="W187" i="1" s="1"/>
  <c r="AY186" i="1"/>
  <c r="AX187" i="1" s="1"/>
  <c r="BA186" i="1"/>
  <c r="AZ187" i="1" s="1"/>
  <c r="AR186" i="1"/>
  <c r="AQ187" i="1" s="1"/>
  <c r="AT188" i="1"/>
  <c r="AS189" i="1" s="1"/>
  <c r="AV188" i="1"/>
  <c r="AU189" i="1" s="1"/>
  <c r="T189" i="1"/>
  <c r="U189" i="1" s="1"/>
  <c r="BQ210" i="1" l="1"/>
  <c r="BR210" i="1" s="1"/>
  <c r="BE190" i="1"/>
  <c r="BF190" i="1" s="1"/>
  <c r="Z188" i="1"/>
  <c r="AA188" i="1" s="1"/>
  <c r="X187" i="1"/>
  <c r="Y187" i="1" s="1"/>
  <c r="V188" i="1"/>
  <c r="W188" i="1" s="1"/>
  <c r="AY187" i="1"/>
  <c r="AX188" i="1" s="1"/>
  <c r="BA187" i="1"/>
  <c r="AZ188" i="1" s="1"/>
  <c r="AV189" i="1"/>
  <c r="AU190" i="1" s="1"/>
  <c r="AT189" i="1"/>
  <c r="AS190" i="1" s="1"/>
  <c r="AR187" i="1"/>
  <c r="AQ188" i="1" s="1"/>
  <c r="T190" i="1"/>
  <c r="U190" i="1" s="1"/>
  <c r="BQ211" i="1" l="1"/>
  <c r="BR211" i="1" s="1"/>
  <c r="BE191" i="1"/>
  <c r="BF191" i="1" s="1"/>
  <c r="Z189" i="1"/>
  <c r="AA189" i="1" s="1"/>
  <c r="X188" i="1"/>
  <c r="Y188" i="1" s="1"/>
  <c r="V189" i="1"/>
  <c r="W189" i="1" s="1"/>
  <c r="AY188" i="1"/>
  <c r="AX189" i="1" s="1"/>
  <c r="BA188" i="1"/>
  <c r="AZ189" i="1" s="1"/>
  <c r="AR188" i="1"/>
  <c r="AQ189" i="1" s="1"/>
  <c r="AT190" i="1"/>
  <c r="AS191" i="1" s="1"/>
  <c r="AV190" i="1"/>
  <c r="AU191" i="1" s="1"/>
  <c r="T191" i="1"/>
  <c r="U191" i="1" s="1"/>
  <c r="BQ212" i="1" l="1"/>
  <c r="BR212" i="1" s="1"/>
  <c r="BE192" i="1"/>
  <c r="BF192" i="1" s="1"/>
  <c r="Z190" i="1"/>
  <c r="AA190" i="1" s="1"/>
  <c r="X189" i="1"/>
  <c r="Y189" i="1" s="1"/>
  <c r="V190" i="1"/>
  <c r="W190" i="1" s="1"/>
  <c r="AY189" i="1"/>
  <c r="AX190" i="1" s="1"/>
  <c r="BA189" i="1"/>
  <c r="AZ190" i="1" s="1"/>
  <c r="AT191" i="1"/>
  <c r="AS192" i="1" s="1"/>
  <c r="AV191" i="1"/>
  <c r="AU192" i="1" s="1"/>
  <c r="AR189" i="1"/>
  <c r="AQ190" i="1" s="1"/>
  <c r="T192" i="1"/>
  <c r="U192" i="1" s="1"/>
  <c r="BR213" i="1" l="1"/>
  <c r="BQ213" i="1"/>
  <c r="BE193" i="1"/>
  <c r="BF193" i="1" s="1"/>
  <c r="Z191" i="1"/>
  <c r="AA191" i="1" s="1"/>
  <c r="X190" i="1"/>
  <c r="Y190" i="1" s="1"/>
  <c r="V191" i="1"/>
  <c r="W191" i="1" s="1"/>
  <c r="AY190" i="1"/>
  <c r="AX191" i="1" s="1"/>
  <c r="BA190" i="1"/>
  <c r="AZ191" i="1" s="1"/>
  <c r="AR190" i="1"/>
  <c r="AQ191" i="1" s="1"/>
  <c r="AV192" i="1"/>
  <c r="AU193" i="1" s="1"/>
  <c r="AT192" i="1"/>
  <c r="AS193" i="1" s="1"/>
  <c r="T193" i="1"/>
  <c r="U193" i="1" s="1"/>
  <c r="BQ214" i="1" l="1"/>
  <c r="BR214" i="1" s="1"/>
  <c r="BE194" i="1"/>
  <c r="BF194" i="1" s="1"/>
  <c r="Z192" i="1"/>
  <c r="AA192" i="1" s="1"/>
  <c r="X191" i="1"/>
  <c r="Y191" i="1" s="1"/>
  <c r="V192" i="1"/>
  <c r="W192" i="1" s="1"/>
  <c r="AY191" i="1"/>
  <c r="AX192" i="1" s="1"/>
  <c r="BA191" i="1"/>
  <c r="AZ192" i="1" s="1"/>
  <c r="AT193" i="1"/>
  <c r="AS194" i="1" s="1"/>
  <c r="AV193" i="1"/>
  <c r="AU194" i="1" s="1"/>
  <c r="AR191" i="1"/>
  <c r="AQ192" i="1" s="1"/>
  <c r="T194" i="1"/>
  <c r="U194" i="1" s="1"/>
  <c r="BQ215" i="1" l="1"/>
  <c r="BR215" i="1" s="1"/>
  <c r="BE195" i="1"/>
  <c r="BF195" i="1" s="1"/>
  <c r="Z193" i="1"/>
  <c r="AA193" i="1" s="1"/>
  <c r="X192" i="1"/>
  <c r="Y192" i="1" s="1"/>
  <c r="V193" i="1"/>
  <c r="W193" i="1" s="1"/>
  <c r="AY192" i="1"/>
  <c r="AX193" i="1" s="1"/>
  <c r="BA192" i="1"/>
  <c r="AZ193" i="1" s="1"/>
  <c r="AV194" i="1"/>
  <c r="AU195" i="1" s="1"/>
  <c r="AR192" i="1"/>
  <c r="AQ193" i="1" s="1"/>
  <c r="AT194" i="1"/>
  <c r="AS195" i="1" s="1"/>
  <c r="T195" i="1"/>
  <c r="U195" i="1" s="1"/>
  <c r="BQ216" i="1" l="1"/>
  <c r="BR216" i="1" s="1"/>
  <c r="BE196" i="1"/>
  <c r="BF196" i="1" s="1"/>
  <c r="Z194" i="1"/>
  <c r="AA194" i="1" s="1"/>
  <c r="X193" i="1"/>
  <c r="Y193" i="1" s="1"/>
  <c r="V194" i="1"/>
  <c r="W194" i="1" s="1"/>
  <c r="AY193" i="1"/>
  <c r="AX194" i="1" s="1"/>
  <c r="BA193" i="1"/>
  <c r="AZ194" i="1" s="1"/>
  <c r="AR193" i="1"/>
  <c r="AQ194" i="1" s="1"/>
  <c r="AT195" i="1"/>
  <c r="AS196" i="1" s="1"/>
  <c r="AV195" i="1"/>
  <c r="AU196" i="1" s="1"/>
  <c r="T196" i="1"/>
  <c r="U196" i="1" s="1"/>
  <c r="BQ217" i="1" l="1"/>
  <c r="BR217" i="1" s="1"/>
  <c r="BE197" i="1"/>
  <c r="BF197" i="1" s="1"/>
  <c r="Z195" i="1"/>
  <c r="AA195" i="1" s="1"/>
  <c r="X194" i="1"/>
  <c r="Y194" i="1" s="1"/>
  <c r="V195" i="1"/>
  <c r="W195" i="1" s="1"/>
  <c r="AY194" i="1"/>
  <c r="AX195" i="1" s="1"/>
  <c r="BA194" i="1"/>
  <c r="AZ195" i="1" s="1"/>
  <c r="AT196" i="1"/>
  <c r="AS197" i="1" s="1"/>
  <c r="AV196" i="1"/>
  <c r="AU197" i="1" s="1"/>
  <c r="AR194" i="1"/>
  <c r="AQ195" i="1" s="1"/>
  <c r="T197" i="1"/>
  <c r="U197" i="1" s="1"/>
  <c r="BR218" i="1" l="1"/>
  <c r="BQ218" i="1"/>
  <c r="BE198" i="1"/>
  <c r="BF198" i="1" s="1"/>
  <c r="Z196" i="1"/>
  <c r="AA196" i="1" s="1"/>
  <c r="X195" i="1"/>
  <c r="Y195" i="1" s="1"/>
  <c r="V196" i="1"/>
  <c r="W196" i="1" s="1"/>
  <c r="AY195" i="1"/>
  <c r="AX196" i="1" s="1"/>
  <c r="BA195" i="1"/>
  <c r="AZ196" i="1" s="1"/>
  <c r="AV197" i="1"/>
  <c r="AU198" i="1" s="1"/>
  <c r="AR195" i="1"/>
  <c r="AQ196" i="1" s="1"/>
  <c r="AT197" i="1"/>
  <c r="AS198" i="1" s="1"/>
  <c r="T198" i="1"/>
  <c r="U198" i="1" s="1"/>
  <c r="BQ219" i="1" l="1"/>
  <c r="BR219" i="1" s="1"/>
  <c r="BE199" i="1"/>
  <c r="BF199" i="1" s="1"/>
  <c r="Z197" i="1"/>
  <c r="AA197" i="1" s="1"/>
  <c r="X196" i="1"/>
  <c r="Y196" i="1" s="1"/>
  <c r="V197" i="1"/>
  <c r="W197" i="1" s="1"/>
  <c r="AY196" i="1"/>
  <c r="AX197" i="1" s="1"/>
  <c r="BA196" i="1"/>
  <c r="AZ197" i="1" s="1"/>
  <c r="AR196" i="1"/>
  <c r="AQ197" i="1" s="1"/>
  <c r="AT198" i="1"/>
  <c r="AS199" i="1" s="1"/>
  <c r="AV198" i="1"/>
  <c r="AU199" i="1" s="1"/>
  <c r="T199" i="1"/>
  <c r="U199" i="1" s="1"/>
  <c r="BQ220" i="1" l="1"/>
  <c r="BR220" i="1" s="1"/>
  <c r="BQ221" i="1" s="1"/>
  <c r="BR221" i="1" s="1"/>
  <c r="BE200" i="1"/>
  <c r="BF200" i="1" s="1"/>
  <c r="Z198" i="1"/>
  <c r="AA198" i="1" s="1"/>
  <c r="X197" i="1"/>
  <c r="Y197" i="1" s="1"/>
  <c r="V198" i="1"/>
  <c r="W198" i="1" s="1"/>
  <c r="AY197" i="1"/>
  <c r="AX198" i="1" s="1"/>
  <c r="BA197" i="1"/>
  <c r="AZ198" i="1" s="1"/>
  <c r="AT199" i="1"/>
  <c r="AS200" i="1" s="1"/>
  <c r="AV199" i="1"/>
  <c r="AU200" i="1" s="1"/>
  <c r="AR197" i="1"/>
  <c r="AQ198" i="1" s="1"/>
  <c r="T200" i="1"/>
  <c r="U200" i="1" s="1"/>
  <c r="BQ222" i="1" l="1"/>
  <c r="BR222" i="1" s="1"/>
  <c r="BQ223" i="1" s="1"/>
  <c r="BR223" i="1" s="1"/>
  <c r="BE201" i="1"/>
  <c r="BF201" i="1" s="1"/>
  <c r="Z199" i="1"/>
  <c r="AA199" i="1" s="1"/>
  <c r="X198" i="1"/>
  <c r="Y198" i="1" s="1"/>
  <c r="V199" i="1"/>
  <c r="W199" i="1" s="1"/>
  <c r="AY198" i="1"/>
  <c r="AX199" i="1" s="1"/>
  <c r="BA198" i="1"/>
  <c r="AZ199" i="1" s="1"/>
  <c r="AV200" i="1"/>
  <c r="AU201" i="1" s="1"/>
  <c r="AR198" i="1"/>
  <c r="AQ199" i="1" s="1"/>
  <c r="AT200" i="1"/>
  <c r="AS201" i="1" s="1"/>
  <c r="T201" i="1"/>
  <c r="U201" i="1" s="1"/>
  <c r="BQ224" i="1" l="1"/>
  <c r="BR224" i="1" s="1"/>
  <c r="BE202" i="1"/>
  <c r="BF202" i="1" s="1"/>
  <c r="Z200" i="1"/>
  <c r="AA200" i="1" s="1"/>
  <c r="X199" i="1"/>
  <c r="Y199" i="1" s="1"/>
  <c r="V200" i="1"/>
  <c r="W200" i="1" s="1"/>
  <c r="AY199" i="1"/>
  <c r="AX200" i="1" s="1"/>
  <c r="BA199" i="1"/>
  <c r="AZ200" i="1" s="1"/>
  <c r="AR199" i="1"/>
  <c r="AQ200" i="1" s="1"/>
  <c r="AV201" i="1"/>
  <c r="AU202" i="1" s="1"/>
  <c r="AT201" i="1"/>
  <c r="AS202" i="1" s="1"/>
  <c r="T202" i="1"/>
  <c r="U202" i="1" s="1"/>
  <c r="BQ225" i="1" l="1"/>
  <c r="BR225" i="1" s="1"/>
  <c r="BE203" i="1"/>
  <c r="BF203" i="1" s="1"/>
  <c r="Z201" i="1"/>
  <c r="AA201" i="1" s="1"/>
  <c r="X200" i="1"/>
  <c r="Y200" i="1" s="1"/>
  <c r="V201" i="1"/>
  <c r="W201" i="1" s="1"/>
  <c r="AY200" i="1"/>
  <c r="AX201" i="1" s="1"/>
  <c r="BA200" i="1"/>
  <c r="AZ201" i="1" s="1"/>
  <c r="AV202" i="1"/>
  <c r="AU203" i="1" s="1"/>
  <c r="AT202" i="1"/>
  <c r="AS203" i="1" s="1"/>
  <c r="AR200" i="1"/>
  <c r="AQ201" i="1" s="1"/>
  <c r="T203" i="1"/>
  <c r="U203" i="1" s="1"/>
  <c r="BQ226" i="1" l="1"/>
  <c r="BR226" i="1" s="1"/>
  <c r="BE204" i="1"/>
  <c r="BF204" i="1" s="1"/>
  <c r="Z202" i="1"/>
  <c r="AA202" i="1" s="1"/>
  <c r="X201" i="1"/>
  <c r="Y201" i="1" s="1"/>
  <c r="V202" i="1"/>
  <c r="W202" i="1" s="1"/>
  <c r="AY201" i="1"/>
  <c r="AX202" i="1" s="1"/>
  <c r="BA201" i="1"/>
  <c r="AZ202" i="1" s="1"/>
  <c r="AT203" i="1"/>
  <c r="AS204" i="1" s="1"/>
  <c r="AR201" i="1"/>
  <c r="AQ202" i="1" s="1"/>
  <c r="AV203" i="1"/>
  <c r="AU204" i="1" s="1"/>
  <c r="T204" i="1"/>
  <c r="U204" i="1" s="1"/>
  <c r="BQ227" i="1" l="1"/>
  <c r="BR227" i="1" s="1"/>
  <c r="BQ228" i="1" s="1"/>
  <c r="BR228" i="1" s="1"/>
  <c r="BE205" i="1"/>
  <c r="BF205" i="1" s="1"/>
  <c r="Z203" i="1"/>
  <c r="AA203" i="1" s="1"/>
  <c r="X202" i="1"/>
  <c r="Y202" i="1" s="1"/>
  <c r="V203" i="1"/>
  <c r="W203" i="1" s="1"/>
  <c r="AY202" i="1"/>
  <c r="AX203" i="1" s="1"/>
  <c r="BA202" i="1"/>
  <c r="AZ203" i="1" s="1"/>
  <c r="AR202" i="1"/>
  <c r="AQ203" i="1" s="1"/>
  <c r="AV204" i="1"/>
  <c r="AU205" i="1" s="1"/>
  <c r="AT204" i="1"/>
  <c r="AS205" i="1" s="1"/>
  <c r="T205" i="1"/>
  <c r="U205" i="1" s="1"/>
  <c r="BQ229" i="1" l="1"/>
  <c r="BR229" i="1" s="1"/>
  <c r="BE206" i="1"/>
  <c r="BF206" i="1" s="1"/>
  <c r="Z204" i="1"/>
  <c r="AA204" i="1" s="1"/>
  <c r="X203" i="1"/>
  <c r="Y203" i="1" s="1"/>
  <c r="V204" i="1"/>
  <c r="W204" i="1" s="1"/>
  <c r="AY203" i="1"/>
  <c r="AX204" i="1" s="1"/>
  <c r="BA203" i="1"/>
  <c r="AZ204" i="1" s="1"/>
  <c r="AV205" i="1"/>
  <c r="AU206" i="1" s="1"/>
  <c r="AR203" i="1"/>
  <c r="AQ204" i="1" s="1"/>
  <c r="AT205" i="1"/>
  <c r="AS206" i="1" s="1"/>
  <c r="T206" i="1"/>
  <c r="U206" i="1" s="1"/>
  <c r="BQ230" i="1" l="1"/>
  <c r="BR230" i="1" s="1"/>
  <c r="BE207" i="1"/>
  <c r="BF207" i="1" s="1"/>
  <c r="Z205" i="1"/>
  <c r="AA205" i="1" s="1"/>
  <c r="X204" i="1"/>
  <c r="Y204" i="1" s="1"/>
  <c r="V205" i="1"/>
  <c r="W205" i="1" s="1"/>
  <c r="AY204" i="1"/>
  <c r="AX205" i="1" s="1"/>
  <c r="BA204" i="1"/>
  <c r="AZ205" i="1" s="1"/>
  <c r="AR204" i="1"/>
  <c r="AQ205" i="1" s="1"/>
  <c r="AT206" i="1"/>
  <c r="AS207" i="1" s="1"/>
  <c r="AV206" i="1"/>
  <c r="AU207" i="1" s="1"/>
  <c r="T207" i="1"/>
  <c r="U207" i="1" s="1"/>
  <c r="BQ231" i="1" l="1"/>
  <c r="BR231" i="1" s="1"/>
  <c r="BE208" i="1"/>
  <c r="BF208" i="1" s="1"/>
  <c r="Z206" i="1"/>
  <c r="AA206" i="1" s="1"/>
  <c r="X205" i="1"/>
  <c r="Y205" i="1" s="1"/>
  <c r="V206" i="1"/>
  <c r="W206" i="1" s="1"/>
  <c r="AY205" i="1"/>
  <c r="AX206" i="1" s="1"/>
  <c r="BA205" i="1"/>
  <c r="AZ206" i="1" s="1"/>
  <c r="AT207" i="1"/>
  <c r="AS208" i="1" s="1"/>
  <c r="AR205" i="1"/>
  <c r="AQ206" i="1" s="1"/>
  <c r="AV207" i="1"/>
  <c r="AU208" i="1" s="1"/>
  <c r="T208" i="1"/>
  <c r="U208" i="1" s="1"/>
  <c r="BQ232" i="1" l="1"/>
  <c r="BR232" i="1" s="1"/>
  <c r="BE209" i="1"/>
  <c r="BF209" i="1" s="1"/>
  <c r="Z207" i="1"/>
  <c r="AA207" i="1" s="1"/>
  <c r="X206" i="1"/>
  <c r="Y206" i="1" s="1"/>
  <c r="V207" i="1"/>
  <c r="W207" i="1" s="1"/>
  <c r="AY206" i="1"/>
  <c r="AX207" i="1" s="1"/>
  <c r="BA206" i="1"/>
  <c r="AZ207" i="1" s="1"/>
  <c r="AR206" i="1"/>
  <c r="AQ207" i="1" s="1"/>
  <c r="AV208" i="1"/>
  <c r="AU209" i="1" s="1"/>
  <c r="AT208" i="1"/>
  <c r="AS209" i="1" s="1"/>
  <c r="T209" i="1"/>
  <c r="U209" i="1" s="1"/>
  <c r="BQ233" i="1" l="1"/>
  <c r="BR233" i="1" s="1"/>
  <c r="BE210" i="1"/>
  <c r="BF210" i="1" s="1"/>
  <c r="Z208" i="1"/>
  <c r="AA208" i="1" s="1"/>
  <c r="X207" i="1"/>
  <c r="Y207" i="1" s="1"/>
  <c r="V208" i="1"/>
  <c r="W208" i="1" s="1"/>
  <c r="AY207" i="1"/>
  <c r="AX208" i="1" s="1"/>
  <c r="BA207" i="1"/>
  <c r="AZ208" i="1" s="1"/>
  <c r="AV209" i="1"/>
  <c r="AU210" i="1" s="1"/>
  <c r="AT209" i="1"/>
  <c r="AS210" i="1" s="1"/>
  <c r="AR207" i="1"/>
  <c r="AQ208" i="1" s="1"/>
  <c r="T210" i="1"/>
  <c r="U210" i="1" s="1"/>
  <c r="BQ234" i="1" l="1"/>
  <c r="BR234" i="1" s="1"/>
  <c r="BE211" i="1"/>
  <c r="BF211" i="1" s="1"/>
  <c r="Z209" i="1"/>
  <c r="AA209" i="1" s="1"/>
  <c r="X208" i="1"/>
  <c r="Y208" i="1" s="1"/>
  <c r="V209" i="1"/>
  <c r="W209" i="1" s="1"/>
  <c r="AY208" i="1"/>
  <c r="AX209" i="1" s="1"/>
  <c r="BA208" i="1"/>
  <c r="AZ209" i="1" s="1"/>
  <c r="AT210" i="1"/>
  <c r="AS211" i="1" s="1"/>
  <c r="AR208" i="1"/>
  <c r="AQ209" i="1" s="1"/>
  <c r="AV210" i="1"/>
  <c r="AU211" i="1" s="1"/>
  <c r="T211" i="1"/>
  <c r="U211" i="1" s="1"/>
  <c r="BQ235" i="1" l="1"/>
  <c r="BR235" i="1" s="1"/>
  <c r="BE212" i="1"/>
  <c r="BF212" i="1" s="1"/>
  <c r="Z210" i="1"/>
  <c r="AA210" i="1" s="1"/>
  <c r="X209" i="1"/>
  <c r="Y209" i="1" s="1"/>
  <c r="V210" i="1"/>
  <c r="W210" i="1" s="1"/>
  <c r="AY209" i="1"/>
  <c r="AX210" i="1" s="1"/>
  <c r="BA209" i="1"/>
  <c r="AZ210" i="1" s="1"/>
  <c r="AR209" i="1"/>
  <c r="AQ210" i="1" s="1"/>
  <c r="AV211" i="1"/>
  <c r="AU212" i="1" s="1"/>
  <c r="AT211" i="1"/>
  <c r="AS212" i="1" s="1"/>
  <c r="T212" i="1"/>
  <c r="U212" i="1" s="1"/>
  <c r="BQ236" i="1" l="1"/>
  <c r="BR236" i="1" s="1"/>
  <c r="BE213" i="1"/>
  <c r="BF213" i="1" s="1"/>
  <c r="Z211" i="1"/>
  <c r="AA211" i="1" s="1"/>
  <c r="X210" i="1"/>
  <c r="Y210" i="1" s="1"/>
  <c r="V211" i="1"/>
  <c r="W211" i="1" s="1"/>
  <c r="AY210" i="1"/>
  <c r="AX211" i="1" s="1"/>
  <c r="BA210" i="1"/>
  <c r="AZ211" i="1" s="1"/>
  <c r="AV212" i="1"/>
  <c r="AU213" i="1" s="1"/>
  <c r="AR210" i="1"/>
  <c r="AQ211" i="1" s="1"/>
  <c r="AT212" i="1"/>
  <c r="AS213" i="1" s="1"/>
  <c r="T213" i="1"/>
  <c r="U213" i="1" s="1"/>
  <c r="BQ237" i="1" l="1"/>
  <c r="BR237" i="1" s="1"/>
  <c r="BE214" i="1"/>
  <c r="BF214" i="1" s="1"/>
  <c r="Z212" i="1"/>
  <c r="AA212" i="1" s="1"/>
  <c r="X211" i="1"/>
  <c r="Y211" i="1" s="1"/>
  <c r="V212" i="1"/>
  <c r="W212" i="1" s="1"/>
  <c r="AY211" i="1"/>
  <c r="AX212" i="1" s="1"/>
  <c r="BA211" i="1"/>
  <c r="AZ212" i="1" s="1"/>
  <c r="AR211" i="1"/>
  <c r="AQ212" i="1" s="1"/>
  <c r="AT213" i="1"/>
  <c r="AS214" i="1" s="1"/>
  <c r="AV213" i="1"/>
  <c r="AU214" i="1" s="1"/>
  <c r="T214" i="1"/>
  <c r="U214" i="1" s="1"/>
  <c r="BQ238" i="1" l="1"/>
  <c r="BR238" i="1" s="1"/>
  <c r="BE215" i="1"/>
  <c r="BF215" i="1" s="1"/>
  <c r="Z213" i="1"/>
  <c r="AA213" i="1" s="1"/>
  <c r="X212" i="1"/>
  <c r="Y212" i="1" s="1"/>
  <c r="V213" i="1"/>
  <c r="W213" i="1" s="1"/>
  <c r="AY212" i="1"/>
  <c r="AX213" i="1" s="1"/>
  <c r="BA212" i="1"/>
  <c r="AZ213" i="1" s="1"/>
  <c r="AT214" i="1"/>
  <c r="AS215" i="1" s="1"/>
  <c r="AR212" i="1"/>
  <c r="AQ213" i="1" s="1"/>
  <c r="AV214" i="1"/>
  <c r="AU215" i="1" s="1"/>
  <c r="T215" i="1"/>
  <c r="U215" i="1" s="1"/>
  <c r="BQ239" i="1" l="1"/>
  <c r="BR239" i="1" s="1"/>
  <c r="BE216" i="1"/>
  <c r="BF216" i="1" s="1"/>
  <c r="Z214" i="1"/>
  <c r="AA214" i="1" s="1"/>
  <c r="X213" i="1"/>
  <c r="Y213" i="1" s="1"/>
  <c r="V214" i="1"/>
  <c r="W214" i="1" s="1"/>
  <c r="AY213" i="1"/>
  <c r="AX214" i="1" s="1"/>
  <c r="BA213" i="1"/>
  <c r="AZ214" i="1" s="1"/>
  <c r="AV215" i="1"/>
  <c r="AU216" i="1" s="1"/>
  <c r="AR213" i="1"/>
  <c r="AQ214" i="1" s="1"/>
  <c r="AT215" i="1"/>
  <c r="AS216" i="1" s="1"/>
  <c r="T216" i="1"/>
  <c r="U216" i="1" s="1"/>
  <c r="BQ240" i="1" l="1"/>
  <c r="BR240" i="1" s="1"/>
  <c r="BE217" i="1"/>
  <c r="BF217" i="1" s="1"/>
  <c r="Z215" i="1"/>
  <c r="AA215" i="1" s="1"/>
  <c r="X214" i="1"/>
  <c r="Y214" i="1" s="1"/>
  <c r="V215" i="1"/>
  <c r="W215" i="1" s="1"/>
  <c r="AY214" i="1"/>
  <c r="AX215" i="1" s="1"/>
  <c r="BA214" i="1"/>
  <c r="AZ215" i="1" s="1"/>
  <c r="AR214" i="1"/>
  <c r="AQ215" i="1" s="1"/>
  <c r="AT216" i="1"/>
  <c r="AS217" i="1" s="1"/>
  <c r="AV216" i="1"/>
  <c r="AU217" i="1" s="1"/>
  <c r="T217" i="1"/>
  <c r="U217" i="1" s="1"/>
  <c r="BQ241" i="1" l="1"/>
  <c r="BR241" i="1" s="1"/>
  <c r="BE218" i="1"/>
  <c r="BF218" i="1" s="1"/>
  <c r="Z216" i="1"/>
  <c r="AA216" i="1" s="1"/>
  <c r="X215" i="1"/>
  <c r="Y215" i="1" s="1"/>
  <c r="V216" i="1"/>
  <c r="W216" i="1" s="1"/>
  <c r="AY215" i="1"/>
  <c r="AX216" i="1" s="1"/>
  <c r="BA215" i="1"/>
  <c r="AZ216" i="1" s="1"/>
  <c r="AT217" i="1"/>
  <c r="AS218" i="1" s="1"/>
  <c r="AV217" i="1"/>
  <c r="AU218" i="1" s="1"/>
  <c r="AR215" i="1"/>
  <c r="AQ216" i="1" s="1"/>
  <c r="T218" i="1"/>
  <c r="U218" i="1" s="1"/>
  <c r="BQ242" i="1" l="1"/>
  <c r="BR242" i="1" s="1"/>
  <c r="BE219" i="1"/>
  <c r="BF219" i="1" s="1"/>
  <c r="Z217" i="1"/>
  <c r="AA217" i="1" s="1"/>
  <c r="X216" i="1"/>
  <c r="Y216" i="1" s="1"/>
  <c r="V217" i="1"/>
  <c r="W217" i="1" s="1"/>
  <c r="AY216" i="1"/>
  <c r="AX217" i="1" s="1"/>
  <c r="BA216" i="1"/>
  <c r="AZ217" i="1" s="1"/>
  <c r="AR216" i="1"/>
  <c r="AQ217" i="1" s="1"/>
  <c r="AV218" i="1"/>
  <c r="AU219" i="1" s="1"/>
  <c r="AT218" i="1"/>
  <c r="AS219" i="1" s="1"/>
  <c r="T219" i="1"/>
  <c r="U219" i="1" s="1"/>
  <c r="BQ243" i="1" l="1"/>
  <c r="BR243" i="1" s="1"/>
  <c r="BE220" i="1"/>
  <c r="BF220" i="1" s="1"/>
  <c r="Z218" i="1"/>
  <c r="AA218" i="1" s="1"/>
  <c r="X217" i="1"/>
  <c r="Y217" i="1" s="1"/>
  <c r="V218" i="1"/>
  <c r="W218" i="1" s="1"/>
  <c r="AY217" i="1"/>
  <c r="AX218" i="1" s="1"/>
  <c r="BA217" i="1"/>
  <c r="AZ218" i="1" s="1"/>
  <c r="AT219" i="1"/>
  <c r="AS220" i="1" s="1"/>
  <c r="AV219" i="1"/>
  <c r="AU220" i="1" s="1"/>
  <c r="AR217" i="1"/>
  <c r="AQ218" i="1" s="1"/>
  <c r="T220" i="1"/>
  <c r="U220" i="1" s="1"/>
  <c r="BQ244" i="1" l="1"/>
  <c r="BR244" i="1" s="1"/>
  <c r="BE221" i="1"/>
  <c r="BF221" i="1" s="1"/>
  <c r="Z219" i="1"/>
  <c r="AA219" i="1" s="1"/>
  <c r="X218" i="1"/>
  <c r="Y218" i="1" s="1"/>
  <c r="V219" i="1"/>
  <c r="W219" i="1" s="1"/>
  <c r="AY218" i="1"/>
  <c r="AX219" i="1" s="1"/>
  <c r="BA218" i="1"/>
  <c r="AZ219" i="1" s="1"/>
  <c r="AV220" i="1"/>
  <c r="AU221" i="1" s="1"/>
  <c r="AT220" i="1"/>
  <c r="AS221" i="1" s="1"/>
  <c r="AR218" i="1"/>
  <c r="AQ219" i="1" s="1"/>
  <c r="T221" i="1"/>
  <c r="U221" i="1" s="1"/>
  <c r="BQ245" i="1" l="1"/>
  <c r="BR245" i="1" s="1"/>
  <c r="BE222" i="1"/>
  <c r="BF222" i="1" s="1"/>
  <c r="Z220" i="1"/>
  <c r="AA220" i="1" s="1"/>
  <c r="X219" i="1"/>
  <c r="Y219" i="1" s="1"/>
  <c r="V220" i="1"/>
  <c r="W220" i="1" s="1"/>
  <c r="AY219" i="1"/>
  <c r="AX220" i="1" s="1"/>
  <c r="BA219" i="1"/>
  <c r="AZ220" i="1" s="1"/>
  <c r="AT221" i="1"/>
  <c r="AS222" i="1" s="1"/>
  <c r="AR219" i="1"/>
  <c r="AQ220" i="1" s="1"/>
  <c r="AV221" i="1"/>
  <c r="AU222" i="1" s="1"/>
  <c r="T222" i="1"/>
  <c r="U222" i="1" s="1"/>
  <c r="BQ246" i="1" l="1"/>
  <c r="BR246" i="1" s="1"/>
  <c r="BE223" i="1"/>
  <c r="BF223" i="1" s="1"/>
  <c r="Z221" i="1"/>
  <c r="AA221" i="1" s="1"/>
  <c r="X220" i="1"/>
  <c r="Y220" i="1" s="1"/>
  <c r="V221" i="1"/>
  <c r="W221" i="1" s="1"/>
  <c r="AY220" i="1"/>
  <c r="AX221" i="1" s="1"/>
  <c r="BA220" i="1"/>
  <c r="AZ221" i="1" s="1"/>
  <c r="AR220" i="1"/>
  <c r="AQ221" i="1" s="1"/>
  <c r="AT222" i="1"/>
  <c r="AS223" i="1" s="1"/>
  <c r="AV222" i="1"/>
  <c r="AU223" i="1" s="1"/>
  <c r="T223" i="1"/>
  <c r="U223" i="1" s="1"/>
  <c r="BQ247" i="1" l="1"/>
  <c r="BR247" i="1" s="1"/>
  <c r="BE224" i="1"/>
  <c r="BF224" i="1" s="1"/>
  <c r="Z222" i="1"/>
  <c r="AA222" i="1" s="1"/>
  <c r="X221" i="1"/>
  <c r="Y221" i="1" s="1"/>
  <c r="V222" i="1"/>
  <c r="W222" i="1" s="1"/>
  <c r="AY221" i="1"/>
  <c r="AX222" i="1" s="1"/>
  <c r="BA221" i="1"/>
  <c r="AZ222" i="1" s="1"/>
  <c r="AT223" i="1"/>
  <c r="AS224" i="1" s="1"/>
  <c r="AR221" i="1"/>
  <c r="AQ222" i="1" s="1"/>
  <c r="AV223" i="1"/>
  <c r="AU224" i="1" s="1"/>
  <c r="T224" i="1"/>
  <c r="U224" i="1" s="1"/>
  <c r="BQ248" i="1" l="1"/>
  <c r="BR248" i="1" s="1"/>
  <c r="BE225" i="1"/>
  <c r="BF225" i="1" s="1"/>
  <c r="Z223" i="1"/>
  <c r="AA223" i="1" s="1"/>
  <c r="X222" i="1"/>
  <c r="Y222" i="1" s="1"/>
  <c r="V223" i="1"/>
  <c r="W223" i="1" s="1"/>
  <c r="AY222" i="1"/>
  <c r="AX223" i="1" s="1"/>
  <c r="BA222" i="1"/>
  <c r="AZ223" i="1" s="1"/>
  <c r="AV224" i="1"/>
  <c r="AU225" i="1" s="1"/>
  <c r="AR222" i="1"/>
  <c r="AQ223" i="1" s="1"/>
  <c r="AT224" i="1"/>
  <c r="AS225" i="1" s="1"/>
  <c r="T225" i="1"/>
  <c r="U225" i="1" s="1"/>
  <c r="BR249" i="1" l="1"/>
  <c r="BQ249" i="1"/>
  <c r="BE226" i="1"/>
  <c r="BF226" i="1" s="1"/>
  <c r="Z224" i="1"/>
  <c r="AA224" i="1" s="1"/>
  <c r="X223" i="1"/>
  <c r="Y223" i="1" s="1"/>
  <c r="V224" i="1"/>
  <c r="W224" i="1" s="1"/>
  <c r="AY223" i="1"/>
  <c r="AX224" i="1" s="1"/>
  <c r="BA223" i="1"/>
  <c r="AZ224" i="1" s="1"/>
  <c r="AT225" i="1"/>
  <c r="AS226" i="1" s="1"/>
  <c r="AR223" i="1"/>
  <c r="AQ224" i="1" s="1"/>
  <c r="AV225" i="1"/>
  <c r="AU226" i="1" s="1"/>
  <c r="T226" i="1"/>
  <c r="U226" i="1" s="1"/>
  <c r="BQ250" i="1" l="1"/>
  <c r="BR250" i="1" s="1"/>
  <c r="BE227" i="1"/>
  <c r="BF227" i="1" s="1"/>
  <c r="Z225" i="1"/>
  <c r="AA225" i="1" s="1"/>
  <c r="X224" i="1"/>
  <c r="Y224" i="1" s="1"/>
  <c r="V225" i="1"/>
  <c r="W225" i="1" s="1"/>
  <c r="AY224" i="1"/>
  <c r="AX225" i="1" s="1"/>
  <c r="BA224" i="1"/>
  <c r="AZ225" i="1" s="1"/>
  <c r="AV226" i="1"/>
  <c r="AU227" i="1" s="1"/>
  <c r="AR224" i="1"/>
  <c r="AQ225" i="1" s="1"/>
  <c r="AT226" i="1"/>
  <c r="AS227" i="1" s="1"/>
  <c r="T227" i="1"/>
  <c r="U227" i="1" s="1"/>
  <c r="BQ251" i="1" l="1"/>
  <c r="BR251" i="1" s="1"/>
  <c r="BE228" i="1"/>
  <c r="BF228" i="1" s="1"/>
  <c r="Z226" i="1"/>
  <c r="AA226" i="1" s="1"/>
  <c r="X225" i="1"/>
  <c r="Y225" i="1" s="1"/>
  <c r="V226" i="1"/>
  <c r="W226" i="1" s="1"/>
  <c r="AY225" i="1"/>
  <c r="AX226" i="1" s="1"/>
  <c r="BA225" i="1"/>
  <c r="AZ226" i="1" s="1"/>
  <c r="AR225" i="1"/>
  <c r="AQ226" i="1" s="1"/>
  <c r="AT227" i="1"/>
  <c r="AS228" i="1" s="1"/>
  <c r="AV227" i="1"/>
  <c r="AU228" i="1" s="1"/>
  <c r="T228" i="1"/>
  <c r="U228" i="1" s="1"/>
  <c r="BQ252" i="1" l="1"/>
  <c r="BR252" i="1" s="1"/>
  <c r="BE229" i="1"/>
  <c r="BF229" i="1" s="1"/>
  <c r="Z227" i="1"/>
  <c r="AA227" i="1" s="1"/>
  <c r="X226" i="1"/>
  <c r="Y226" i="1" s="1"/>
  <c r="V227" i="1"/>
  <c r="W227" i="1" s="1"/>
  <c r="AY226" i="1"/>
  <c r="AX227" i="1" s="1"/>
  <c r="BA226" i="1"/>
  <c r="AZ227" i="1" s="1"/>
  <c r="AV228" i="1"/>
  <c r="AU229" i="1" s="1"/>
  <c r="AT228" i="1"/>
  <c r="AS229" i="1" s="1"/>
  <c r="AR226" i="1"/>
  <c r="AQ227" i="1" s="1"/>
  <c r="T229" i="1"/>
  <c r="U229" i="1" s="1"/>
  <c r="BQ253" i="1" l="1"/>
  <c r="BR253" i="1" s="1"/>
  <c r="BE230" i="1"/>
  <c r="BF230" i="1" s="1"/>
  <c r="Z228" i="1"/>
  <c r="AA228" i="1" s="1"/>
  <c r="X227" i="1"/>
  <c r="Y227" i="1" s="1"/>
  <c r="V228" i="1"/>
  <c r="W228" i="1" s="1"/>
  <c r="AY227" i="1"/>
  <c r="AX228" i="1" s="1"/>
  <c r="BA227" i="1"/>
  <c r="AZ228" i="1" s="1"/>
  <c r="AT229" i="1"/>
  <c r="AS230" i="1" s="1"/>
  <c r="AR227" i="1"/>
  <c r="AQ228" i="1" s="1"/>
  <c r="AV229" i="1"/>
  <c r="AU230" i="1" s="1"/>
  <c r="T230" i="1"/>
  <c r="U230" i="1" s="1"/>
  <c r="BQ254" i="1" l="1"/>
  <c r="BR254" i="1" s="1"/>
  <c r="BE231" i="1"/>
  <c r="BF231" i="1" s="1"/>
  <c r="Z229" i="1"/>
  <c r="AA229" i="1" s="1"/>
  <c r="X228" i="1"/>
  <c r="Y228" i="1" s="1"/>
  <c r="V229" i="1"/>
  <c r="W229" i="1" s="1"/>
  <c r="AY228" i="1"/>
  <c r="AX229" i="1" s="1"/>
  <c r="BA228" i="1"/>
  <c r="AZ229" i="1" s="1"/>
  <c r="AV230" i="1"/>
  <c r="AU231" i="1" s="1"/>
  <c r="AR228" i="1"/>
  <c r="AQ229" i="1" s="1"/>
  <c r="AT230" i="1"/>
  <c r="AS231" i="1" s="1"/>
  <c r="T231" i="1"/>
  <c r="U231" i="1" s="1"/>
  <c r="BQ255" i="1" l="1"/>
  <c r="BR255" i="1" s="1"/>
  <c r="BE232" i="1"/>
  <c r="BF232" i="1" s="1"/>
  <c r="Z230" i="1"/>
  <c r="AA230" i="1" s="1"/>
  <c r="X229" i="1"/>
  <c r="Y229" i="1" s="1"/>
  <c r="V230" i="1"/>
  <c r="W230" i="1" s="1"/>
  <c r="AY229" i="1"/>
  <c r="AX230" i="1" s="1"/>
  <c r="BA229" i="1"/>
  <c r="AZ230" i="1" s="1"/>
  <c r="AT231" i="1"/>
  <c r="AS232" i="1" s="1"/>
  <c r="AR229" i="1"/>
  <c r="AQ230" i="1" s="1"/>
  <c r="AV231" i="1"/>
  <c r="AU232" i="1" s="1"/>
  <c r="T232" i="1"/>
  <c r="U232" i="1" s="1"/>
  <c r="BQ256" i="1" l="1"/>
  <c r="BR256" i="1" s="1"/>
  <c r="BE233" i="1"/>
  <c r="BF233" i="1" s="1"/>
  <c r="Z231" i="1"/>
  <c r="AA231" i="1" s="1"/>
  <c r="X230" i="1"/>
  <c r="Y230" i="1" s="1"/>
  <c r="V231" i="1"/>
  <c r="W231" i="1" s="1"/>
  <c r="AY230" i="1"/>
  <c r="AX231" i="1" s="1"/>
  <c r="BA230" i="1"/>
  <c r="AZ231" i="1" s="1"/>
  <c r="AR230" i="1"/>
  <c r="AQ231" i="1" s="1"/>
  <c r="AV232" i="1"/>
  <c r="AU233" i="1" s="1"/>
  <c r="AT232" i="1"/>
  <c r="AS233" i="1" s="1"/>
  <c r="T233" i="1"/>
  <c r="U233" i="1" s="1"/>
  <c r="BQ257" i="1" l="1"/>
  <c r="BR257" i="1" s="1"/>
  <c r="BE234" i="1"/>
  <c r="BF234" i="1" s="1"/>
  <c r="Z232" i="1"/>
  <c r="AA232" i="1" s="1"/>
  <c r="X231" i="1"/>
  <c r="Y231" i="1" s="1"/>
  <c r="V232" i="1"/>
  <c r="W232" i="1" s="1"/>
  <c r="AY231" i="1"/>
  <c r="AX232" i="1" s="1"/>
  <c r="BA231" i="1"/>
  <c r="AZ232" i="1" s="1"/>
  <c r="AT233" i="1"/>
  <c r="AS234" i="1" s="1"/>
  <c r="AV233" i="1"/>
  <c r="AU234" i="1" s="1"/>
  <c r="AR231" i="1"/>
  <c r="AQ232" i="1" s="1"/>
  <c r="T234" i="1"/>
  <c r="U234" i="1" s="1"/>
  <c r="BE235" i="1" l="1"/>
  <c r="BF235" i="1" s="1"/>
  <c r="Z233" i="1"/>
  <c r="AA233" i="1" s="1"/>
  <c r="X232" i="1"/>
  <c r="Y232" i="1" s="1"/>
  <c r="V233" i="1"/>
  <c r="W233" i="1" s="1"/>
  <c r="AY232" i="1"/>
  <c r="AX233" i="1" s="1"/>
  <c r="BA232" i="1"/>
  <c r="AZ233" i="1" s="1"/>
  <c r="AR232" i="1"/>
  <c r="AQ233" i="1" s="1"/>
  <c r="AV234" i="1"/>
  <c r="AU235" i="1" s="1"/>
  <c r="AT234" i="1"/>
  <c r="AS235" i="1" s="1"/>
  <c r="T235" i="1"/>
  <c r="U235" i="1" s="1"/>
  <c r="BE236" i="1" l="1"/>
  <c r="BF236" i="1" s="1"/>
  <c r="Z234" i="1"/>
  <c r="AA234" i="1" s="1"/>
  <c r="X233" i="1"/>
  <c r="Y233" i="1" s="1"/>
  <c r="V234" i="1"/>
  <c r="W234" i="1" s="1"/>
  <c r="AY233" i="1"/>
  <c r="AX234" i="1" s="1"/>
  <c r="BA233" i="1"/>
  <c r="AZ234" i="1" s="1"/>
  <c r="AT235" i="1"/>
  <c r="AS236" i="1" s="1"/>
  <c r="AV235" i="1"/>
  <c r="AU236" i="1" s="1"/>
  <c r="AR233" i="1"/>
  <c r="AQ234" i="1" s="1"/>
  <c r="T236" i="1"/>
  <c r="U236" i="1" s="1"/>
  <c r="BE237" i="1" l="1"/>
  <c r="BF237" i="1" s="1"/>
  <c r="Z235" i="1"/>
  <c r="AA235" i="1" s="1"/>
  <c r="X234" i="1"/>
  <c r="Y234" i="1" s="1"/>
  <c r="V235" i="1"/>
  <c r="W235" i="1" s="1"/>
  <c r="AY234" i="1"/>
  <c r="AX235" i="1" s="1"/>
  <c r="BA234" i="1"/>
  <c r="AZ235" i="1" s="1"/>
  <c r="AR234" i="1"/>
  <c r="AQ235" i="1" s="1"/>
  <c r="AV236" i="1"/>
  <c r="AU237" i="1" s="1"/>
  <c r="AT236" i="1"/>
  <c r="AS237" i="1" s="1"/>
  <c r="T237" i="1"/>
  <c r="U237" i="1" s="1"/>
  <c r="BE238" i="1" l="1"/>
  <c r="BF238" i="1" s="1"/>
  <c r="Z236" i="1"/>
  <c r="AA236" i="1" s="1"/>
  <c r="X235" i="1"/>
  <c r="Y235" i="1" s="1"/>
  <c r="V236" i="1"/>
  <c r="W236" i="1" s="1"/>
  <c r="AY235" i="1"/>
  <c r="AX236" i="1" s="1"/>
  <c r="BA235" i="1"/>
  <c r="AZ236" i="1" s="1"/>
  <c r="AT237" i="1"/>
  <c r="AS238" i="1" s="1"/>
  <c r="AV237" i="1"/>
  <c r="AU238" i="1" s="1"/>
  <c r="AR235" i="1"/>
  <c r="AQ236" i="1" s="1"/>
  <c r="T238" i="1"/>
  <c r="U238" i="1" s="1"/>
  <c r="BE239" i="1" l="1"/>
  <c r="BF239" i="1" s="1"/>
  <c r="Z237" i="1"/>
  <c r="AA237" i="1" s="1"/>
  <c r="X236" i="1"/>
  <c r="Y236" i="1" s="1"/>
  <c r="V237" i="1"/>
  <c r="W237" i="1" s="1"/>
  <c r="AY236" i="1"/>
  <c r="AX237" i="1" s="1"/>
  <c r="BA236" i="1"/>
  <c r="AZ237" i="1" s="1"/>
  <c r="AV238" i="1"/>
  <c r="AU239" i="1" s="1"/>
  <c r="AR236" i="1"/>
  <c r="AQ237" i="1" s="1"/>
  <c r="AT238" i="1"/>
  <c r="AS239" i="1" s="1"/>
  <c r="T239" i="1"/>
  <c r="U239" i="1" s="1"/>
  <c r="BE240" i="1" l="1"/>
  <c r="BF240" i="1" s="1"/>
  <c r="Z238" i="1"/>
  <c r="AA238" i="1" s="1"/>
  <c r="X237" i="1"/>
  <c r="Y237" i="1" s="1"/>
  <c r="V238" i="1"/>
  <c r="W238" i="1" s="1"/>
  <c r="AY237" i="1"/>
  <c r="AX238" i="1" s="1"/>
  <c r="BA237" i="1"/>
  <c r="AZ238" i="1" s="1"/>
  <c r="AT239" i="1"/>
  <c r="AS240" i="1" s="1"/>
  <c r="AR237" i="1"/>
  <c r="AQ238" i="1" s="1"/>
  <c r="AV239" i="1"/>
  <c r="AU240" i="1" s="1"/>
  <c r="T240" i="1"/>
  <c r="U240" i="1" s="1"/>
  <c r="BE241" i="1" l="1"/>
  <c r="BF241" i="1" s="1"/>
  <c r="Z239" i="1"/>
  <c r="AA239" i="1" s="1"/>
  <c r="X238" i="1"/>
  <c r="Y238" i="1" s="1"/>
  <c r="V239" i="1"/>
  <c r="W239" i="1" s="1"/>
  <c r="AY238" i="1"/>
  <c r="AX239" i="1" s="1"/>
  <c r="BA238" i="1"/>
  <c r="AZ239" i="1" s="1"/>
  <c r="AR238" i="1"/>
  <c r="AQ239" i="1" s="1"/>
  <c r="AV240" i="1"/>
  <c r="AU241" i="1" s="1"/>
  <c r="AT240" i="1"/>
  <c r="AS241" i="1" s="1"/>
  <c r="T241" i="1"/>
  <c r="U241" i="1" s="1"/>
  <c r="BE242" i="1" l="1"/>
  <c r="BF242" i="1" s="1"/>
  <c r="Z240" i="1"/>
  <c r="AA240" i="1" s="1"/>
  <c r="X239" i="1"/>
  <c r="Y239" i="1" s="1"/>
  <c r="V240" i="1"/>
  <c r="W240" i="1" s="1"/>
  <c r="AY239" i="1"/>
  <c r="AX240" i="1" s="1"/>
  <c r="BA239" i="1"/>
  <c r="AZ240" i="1" s="1"/>
  <c r="AT241" i="1"/>
  <c r="AS242" i="1" s="1"/>
  <c r="AV241" i="1"/>
  <c r="AU242" i="1" s="1"/>
  <c r="AR239" i="1"/>
  <c r="AQ240" i="1" s="1"/>
  <c r="T242" i="1"/>
  <c r="U242" i="1" s="1"/>
  <c r="BE243" i="1" l="1"/>
  <c r="BF243" i="1" s="1"/>
  <c r="Z241" i="1"/>
  <c r="AA241" i="1" s="1"/>
  <c r="X240" i="1"/>
  <c r="Y240" i="1" s="1"/>
  <c r="V241" i="1"/>
  <c r="W241" i="1" s="1"/>
  <c r="AY240" i="1"/>
  <c r="AX241" i="1" s="1"/>
  <c r="BA240" i="1"/>
  <c r="AZ241" i="1" s="1"/>
  <c r="AR240" i="1"/>
  <c r="AQ241" i="1" s="1"/>
  <c r="AV242" i="1"/>
  <c r="AU243" i="1" s="1"/>
  <c r="AT242" i="1"/>
  <c r="AS243" i="1" s="1"/>
  <c r="T243" i="1"/>
  <c r="U243" i="1" s="1"/>
  <c r="BE244" i="1" l="1"/>
  <c r="BF244" i="1" s="1"/>
  <c r="Z242" i="1"/>
  <c r="AA242" i="1" s="1"/>
  <c r="X241" i="1"/>
  <c r="Y241" i="1" s="1"/>
  <c r="V242" i="1"/>
  <c r="W242" i="1" s="1"/>
  <c r="AY241" i="1"/>
  <c r="AX242" i="1" s="1"/>
  <c r="BA241" i="1"/>
  <c r="AZ242" i="1" s="1"/>
  <c r="AT243" i="1"/>
  <c r="AS244" i="1" s="1"/>
  <c r="AV243" i="1"/>
  <c r="AU244" i="1" s="1"/>
  <c r="AR241" i="1"/>
  <c r="AQ242" i="1" s="1"/>
  <c r="T244" i="1"/>
  <c r="U244" i="1" s="1"/>
  <c r="BE245" i="1" l="1"/>
  <c r="BF245" i="1" s="1"/>
  <c r="Z243" i="1"/>
  <c r="AA243" i="1" s="1"/>
  <c r="X242" i="1"/>
  <c r="Y242" i="1" s="1"/>
  <c r="V243" i="1"/>
  <c r="W243" i="1" s="1"/>
  <c r="AY242" i="1"/>
  <c r="AX243" i="1" s="1"/>
  <c r="BA242" i="1"/>
  <c r="AZ243" i="1" s="1"/>
  <c r="AR242" i="1"/>
  <c r="AQ243" i="1" s="1"/>
  <c r="AV244" i="1"/>
  <c r="AU245" i="1" s="1"/>
  <c r="AT244" i="1"/>
  <c r="AS245" i="1" s="1"/>
  <c r="T245" i="1"/>
  <c r="U245" i="1" s="1"/>
  <c r="BE246" i="1" l="1"/>
  <c r="BF246" i="1" s="1"/>
  <c r="Z244" i="1"/>
  <c r="AA244" i="1" s="1"/>
  <c r="X243" i="1"/>
  <c r="Y243" i="1" s="1"/>
  <c r="V244" i="1"/>
  <c r="W244" i="1" s="1"/>
  <c r="AY243" i="1"/>
  <c r="AX244" i="1" s="1"/>
  <c r="BA243" i="1"/>
  <c r="AZ244" i="1" s="1"/>
  <c r="AT245" i="1"/>
  <c r="AS246" i="1" s="1"/>
  <c r="AV245" i="1"/>
  <c r="AU246" i="1" s="1"/>
  <c r="AR243" i="1"/>
  <c r="AQ244" i="1" s="1"/>
  <c r="T246" i="1"/>
  <c r="U246" i="1" s="1"/>
  <c r="BE247" i="1" l="1"/>
  <c r="BF247" i="1" s="1"/>
  <c r="Z245" i="1"/>
  <c r="AA245" i="1" s="1"/>
  <c r="X244" i="1"/>
  <c r="Y244" i="1" s="1"/>
  <c r="V245" i="1"/>
  <c r="W245" i="1" s="1"/>
  <c r="AY244" i="1"/>
  <c r="AX245" i="1" s="1"/>
  <c r="BA244" i="1"/>
  <c r="AZ245" i="1" s="1"/>
  <c r="AR244" i="1"/>
  <c r="AQ245" i="1" s="1"/>
  <c r="AV246" i="1"/>
  <c r="AU247" i="1" s="1"/>
  <c r="AT246" i="1"/>
  <c r="AS247" i="1" s="1"/>
  <c r="T247" i="1"/>
  <c r="U247" i="1" s="1"/>
  <c r="BE248" i="1" l="1"/>
  <c r="BF248" i="1" s="1"/>
  <c r="Z246" i="1"/>
  <c r="AA246" i="1" s="1"/>
  <c r="X245" i="1"/>
  <c r="Y245" i="1" s="1"/>
  <c r="V246" i="1"/>
  <c r="W246" i="1" s="1"/>
  <c r="AY245" i="1"/>
  <c r="AX246" i="1" s="1"/>
  <c r="BA245" i="1"/>
  <c r="AZ246" i="1" s="1"/>
  <c r="AT247" i="1"/>
  <c r="AS248" i="1" s="1"/>
  <c r="AV247" i="1"/>
  <c r="AU248" i="1" s="1"/>
  <c r="AR245" i="1"/>
  <c r="AQ246" i="1" s="1"/>
  <c r="T248" i="1"/>
  <c r="U248" i="1" s="1"/>
  <c r="BE249" i="1" l="1"/>
  <c r="BF249" i="1" s="1"/>
  <c r="Z247" i="1"/>
  <c r="AA247" i="1" s="1"/>
  <c r="X246" i="1"/>
  <c r="Y246" i="1" s="1"/>
  <c r="V247" i="1"/>
  <c r="W247" i="1" s="1"/>
  <c r="AY246" i="1"/>
  <c r="AX247" i="1" s="1"/>
  <c r="BA246" i="1"/>
  <c r="AZ247" i="1" s="1"/>
  <c r="AR246" i="1"/>
  <c r="AQ247" i="1" s="1"/>
  <c r="AV248" i="1"/>
  <c r="AU249" i="1" s="1"/>
  <c r="AT248" i="1"/>
  <c r="AS249" i="1" s="1"/>
  <c r="T249" i="1"/>
  <c r="U249" i="1" s="1"/>
  <c r="BE250" i="1" l="1"/>
  <c r="BF250" i="1" s="1"/>
  <c r="Z248" i="1"/>
  <c r="AA248" i="1" s="1"/>
  <c r="X247" i="1"/>
  <c r="Y247" i="1" s="1"/>
  <c r="V248" i="1"/>
  <c r="W248" i="1" s="1"/>
  <c r="AY247" i="1"/>
  <c r="AX248" i="1" s="1"/>
  <c r="BA247" i="1"/>
  <c r="AZ248" i="1" s="1"/>
  <c r="AT249" i="1"/>
  <c r="AS250" i="1" s="1"/>
  <c r="AV249" i="1"/>
  <c r="AU250" i="1" s="1"/>
  <c r="AR247" i="1"/>
  <c r="AQ248" i="1" s="1"/>
  <c r="T250" i="1"/>
  <c r="U250" i="1" s="1"/>
  <c r="BE251" i="1" l="1"/>
  <c r="BF251" i="1" s="1"/>
  <c r="Z249" i="1"/>
  <c r="AA249" i="1" s="1"/>
  <c r="X248" i="1"/>
  <c r="Y248" i="1" s="1"/>
  <c r="V249" i="1"/>
  <c r="W249" i="1" s="1"/>
  <c r="AY248" i="1"/>
  <c r="AX249" i="1" s="1"/>
  <c r="BA248" i="1"/>
  <c r="AZ249" i="1" s="1"/>
  <c r="AR248" i="1"/>
  <c r="AQ249" i="1" s="1"/>
  <c r="AV250" i="1"/>
  <c r="AU251" i="1" s="1"/>
  <c r="AT250" i="1"/>
  <c r="AS251" i="1" s="1"/>
  <c r="T251" i="1"/>
  <c r="U251" i="1" s="1"/>
  <c r="BE252" i="1" l="1"/>
  <c r="BF252" i="1" s="1"/>
  <c r="Z250" i="1"/>
  <c r="AA250" i="1" s="1"/>
  <c r="X249" i="1"/>
  <c r="Y249" i="1" s="1"/>
  <c r="V250" i="1"/>
  <c r="W250" i="1" s="1"/>
  <c r="AY249" i="1"/>
  <c r="AX250" i="1" s="1"/>
  <c r="BA249" i="1"/>
  <c r="AZ250" i="1" s="1"/>
  <c r="AT251" i="1"/>
  <c r="AS252" i="1" s="1"/>
  <c r="AV251" i="1"/>
  <c r="AU252" i="1" s="1"/>
  <c r="AR249" i="1"/>
  <c r="AQ250" i="1" s="1"/>
  <c r="T252" i="1"/>
  <c r="U252" i="1" s="1"/>
  <c r="BE253" i="1" l="1"/>
  <c r="BF253" i="1" s="1"/>
  <c r="Z251" i="1"/>
  <c r="AA251" i="1" s="1"/>
  <c r="X250" i="1"/>
  <c r="Y250" i="1" s="1"/>
  <c r="V251" i="1"/>
  <c r="W251" i="1" s="1"/>
  <c r="AY250" i="1"/>
  <c r="AX251" i="1" s="1"/>
  <c r="BA250" i="1"/>
  <c r="AZ251" i="1" s="1"/>
  <c r="AR250" i="1"/>
  <c r="AQ251" i="1" s="1"/>
  <c r="AV252" i="1"/>
  <c r="AU253" i="1" s="1"/>
  <c r="AT252" i="1"/>
  <c r="AS253" i="1" s="1"/>
  <c r="T253" i="1"/>
  <c r="U253" i="1" s="1"/>
  <c r="BE254" i="1" l="1"/>
  <c r="BF254" i="1" s="1"/>
  <c r="Z252" i="1"/>
  <c r="AA252" i="1" s="1"/>
  <c r="X251" i="1"/>
  <c r="Y251" i="1" s="1"/>
  <c r="V252" i="1"/>
  <c r="W252" i="1" s="1"/>
  <c r="AY251" i="1"/>
  <c r="AX252" i="1" s="1"/>
  <c r="BA251" i="1"/>
  <c r="AZ252" i="1" s="1"/>
  <c r="AT253" i="1"/>
  <c r="AS254" i="1" s="1"/>
  <c r="AV253" i="1"/>
  <c r="AU254" i="1" s="1"/>
  <c r="AR251" i="1"/>
  <c r="AQ252" i="1" s="1"/>
  <c r="T254" i="1"/>
  <c r="U254" i="1" s="1"/>
  <c r="BE255" i="1" l="1"/>
  <c r="BF255" i="1" s="1"/>
  <c r="Z253" i="1"/>
  <c r="AA253" i="1" s="1"/>
  <c r="X252" i="1"/>
  <c r="Y252" i="1" s="1"/>
  <c r="V253" i="1"/>
  <c r="W253" i="1" s="1"/>
  <c r="AY252" i="1"/>
  <c r="AX253" i="1" s="1"/>
  <c r="BA252" i="1"/>
  <c r="AZ253" i="1" s="1"/>
  <c r="AV254" i="1"/>
  <c r="AU255" i="1" s="1"/>
  <c r="AR252" i="1"/>
  <c r="AQ253" i="1" s="1"/>
  <c r="AT254" i="1"/>
  <c r="AS255" i="1" s="1"/>
  <c r="T255" i="1"/>
  <c r="U255" i="1" s="1"/>
  <c r="BE256" i="1" l="1"/>
  <c r="BF256" i="1" s="1"/>
  <c r="Z254" i="1"/>
  <c r="AA254" i="1" s="1"/>
  <c r="X253" i="1"/>
  <c r="Y253" i="1" s="1"/>
  <c r="V254" i="1"/>
  <c r="W254" i="1" s="1"/>
  <c r="AY253" i="1"/>
  <c r="AX254" i="1" s="1"/>
  <c r="BA253" i="1"/>
  <c r="AZ254" i="1" s="1"/>
  <c r="AR253" i="1"/>
  <c r="AQ254" i="1" s="1"/>
  <c r="AT255" i="1"/>
  <c r="AS256" i="1" s="1"/>
  <c r="AV255" i="1"/>
  <c r="AU256" i="1" s="1"/>
  <c r="T256" i="1"/>
  <c r="U256" i="1" s="1"/>
  <c r="BE257" i="1" l="1"/>
  <c r="BF257" i="1" s="1"/>
  <c r="Z255" i="1"/>
  <c r="AA255" i="1" s="1"/>
  <c r="X254" i="1"/>
  <c r="Y254" i="1" s="1"/>
  <c r="V255" i="1"/>
  <c r="W255" i="1" s="1"/>
  <c r="AY254" i="1"/>
  <c r="AX255" i="1" s="1"/>
  <c r="BA254" i="1"/>
  <c r="AZ255" i="1" s="1"/>
  <c r="AV256" i="1"/>
  <c r="AU257" i="1" s="1"/>
  <c r="AV257" i="1" s="1"/>
  <c r="AT256" i="1"/>
  <c r="AS257" i="1" s="1"/>
  <c r="AT257" i="1" s="1"/>
  <c r="AR254" i="1"/>
  <c r="AQ255" i="1" s="1"/>
  <c r="Z256" i="1" l="1"/>
  <c r="AA256" i="1" s="1"/>
  <c r="X255" i="1"/>
  <c r="Y255" i="1" s="1"/>
  <c r="V256" i="1"/>
  <c r="W256" i="1" s="1"/>
  <c r="T257" i="1"/>
  <c r="U257" i="1" s="1"/>
  <c r="AY255" i="1"/>
  <c r="AX256" i="1" s="1"/>
  <c r="BA255" i="1"/>
  <c r="AZ256" i="1" s="1"/>
  <c r="AR255" i="1"/>
  <c r="AQ256" i="1" s="1"/>
  <c r="Z257" i="1" l="1"/>
  <c r="AA257" i="1" s="1"/>
  <c r="X256" i="1"/>
  <c r="Y256" i="1" s="1"/>
  <c r="V257" i="1"/>
  <c r="W257" i="1" s="1"/>
  <c r="AY256" i="1"/>
  <c r="AX257" i="1" s="1"/>
  <c r="BA256" i="1"/>
  <c r="AZ257" i="1" s="1"/>
  <c r="AR256" i="1"/>
  <c r="AQ257" i="1" s="1"/>
  <c r="X257" i="1" l="1"/>
  <c r="Y257" i="1" s="1"/>
  <c r="AR257" i="1"/>
  <c r="AY257" i="1"/>
  <c r="BA257" i="1"/>
</calcChain>
</file>

<file path=xl/sharedStrings.xml><?xml version="1.0" encoding="utf-8"?>
<sst xmlns="http://schemas.openxmlformats.org/spreadsheetml/2006/main" count="1134" uniqueCount="181">
  <si>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</si>
  <si>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</si>
  <si>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</si>
  <si>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</si>
  <si>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</si>
  <si>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</si>
  <si>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</si>
  <si>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</si>
  <si>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</si>
  <si>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</si>
  <si>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</si>
  <si>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</si>
  <si>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</si>
  <si>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</si>
  <si>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</si>
  <si>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</si>
  <si>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</si>
  <si>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</si>
  <si>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</si>
  <si>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</si>
  <si>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</si>
  <si>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</si>
  <si>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</si>
  <si>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</si>
  <si>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</si>
  <si>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</si>
  <si>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</si>
  <si>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</si>
  <si>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</si>
  <si>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</si>
  <si>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</si>
  <si>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</si>
  <si>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</si>
  <si>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</si>
  <si>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</si>
  <si>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</si>
  <si>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</si>
  <si>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</si>
  <si>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</si>
  <si>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</si>
  <si>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</si>
  <si>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</si>
  <si>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</si>
  <si>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</si>
  <si>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</si>
  <si>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</si>
  <si>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</si>
  <si>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</si>
  <si>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</si>
  <si>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</si>
  <si>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</si>
  <si>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</si>
  <si>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</si>
  <si>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</si>
  <si>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</si>
  <si>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</si>
  <si>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</si>
  <si>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</si>
  <si>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</si>
  <si>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</si>
  <si>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</si>
  <si>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</si>
  <si>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</si>
  <si>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</si>
  <si>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</si>
  <si>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</si>
  <si>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</si>
  <si>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</si>
  <si>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</si>
  <si>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</si>
  <si>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</si>
  <si>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</si>
  <si>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</si>
  <si>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</si>
  <si>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</si>
  <si>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</si>
  <si>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</si>
  <si>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</si>
  <si>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</si>
  <si>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</si>
  <si>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</si>
  <si>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</si>
  <si>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</si>
  <si>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</si>
  <si>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</si>
  <si>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</si>
  <si>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</si>
  <si>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</si>
  <si>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</si>
  <si>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</si>
  <si>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</si>
  <si>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</si>
  <si>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</si>
  <si>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</si>
  <si>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</si>
  <si>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</si>
  <si>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</si>
  <si>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</si>
  <si>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</si>
  <si>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</si>
  <si>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</si>
  <si>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</si>
  <si>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</si>
  <si>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2-17</t>
  </si>
  <si>
    <t>18-33</t>
  </si>
  <si>
    <t>34-49</t>
  </si>
  <si>
    <t>50-64</t>
  </si>
  <si>
    <t>65-79</t>
  </si>
  <si>
    <t>80-94</t>
  </si>
  <si>
    <t>95-108</t>
  </si>
  <si>
    <t>109-122</t>
  </si>
  <si>
    <t>123-135</t>
  </si>
  <si>
    <t>136-149</t>
  </si>
  <si>
    <t>150-162</t>
  </si>
  <si>
    <t>163-177</t>
  </si>
  <si>
    <t>178-193</t>
  </si>
  <si>
    <t>194-209</t>
  </si>
  <si>
    <t>210-225</t>
  </si>
  <si>
    <t>226-241</t>
  </si>
  <si>
    <t>242-257</t>
  </si>
  <si>
    <t>TOTAL_GAMES_IN_WEEK</t>
  </si>
  <si>
    <t>AMOS_WEEKLY_PERC</t>
  </si>
  <si>
    <t>ELO_WEEKLY_PERC</t>
  </si>
  <si>
    <t>BING_WEEKLY_PERC</t>
  </si>
  <si>
    <t>AMOS_WEEKLY_SUM</t>
  </si>
  <si>
    <t>ELO_WEEKLY_SUM</t>
  </si>
  <si>
    <t>BING_WEEKLY-SUM</t>
  </si>
  <si>
    <t>FPI_WEEKLY_SUM</t>
  </si>
  <si>
    <t>Average</t>
  </si>
  <si>
    <t>20-29</t>
  </si>
  <si>
    <t>0-19</t>
  </si>
  <si>
    <t>30-39</t>
  </si>
  <si>
    <t>40-49</t>
  </si>
  <si>
    <t>51-59</t>
  </si>
  <si>
    <t>60-69</t>
  </si>
  <si>
    <t>70-79</t>
  </si>
  <si>
    <t>80-100</t>
  </si>
  <si>
    <t>AMOS_CORRECT</t>
  </si>
  <si>
    <t>AMOS_TOTAL</t>
  </si>
  <si>
    <t>ELO_TOTAL</t>
  </si>
  <si>
    <t>BING_TOTAL</t>
  </si>
  <si>
    <t>FPI_TOTAL</t>
  </si>
  <si>
    <t>FPI_CORRECT</t>
  </si>
  <si>
    <t>AMOS_PERC</t>
  </si>
  <si>
    <t>Total/Avg Correct</t>
  </si>
  <si>
    <t>ELO_PERC</t>
  </si>
  <si>
    <t>BING_CORRECT</t>
  </si>
  <si>
    <t>BING_PERC</t>
  </si>
  <si>
    <t>FPI_PERC</t>
  </si>
  <si>
    <t>NULL</t>
  </si>
  <si>
    <t>ELO_CORRECT</t>
  </si>
  <si>
    <t>Ranges</t>
  </si>
  <si>
    <t>AVERAGE_WEEKLY</t>
  </si>
  <si>
    <t>HOME_MONEYLINE</t>
  </si>
  <si>
    <t>AWAY_MONEYLINE</t>
  </si>
  <si>
    <t>AMOS_DEDUCT</t>
  </si>
  <si>
    <t>AMOS_APPLIED</t>
  </si>
  <si>
    <t>ELO_DEDUCT</t>
  </si>
  <si>
    <t>ELO_APPLIED</t>
  </si>
  <si>
    <t>BING_DEDUCT</t>
  </si>
  <si>
    <t>BING_APPLIED</t>
  </si>
  <si>
    <t>FPI_DEDUCT</t>
  </si>
  <si>
    <t>FPI_APPLIED</t>
  </si>
  <si>
    <t>AMOS_+60_-40</t>
  </si>
  <si>
    <t>AMOS_+70_-30</t>
  </si>
  <si>
    <t>AMOS_+80_-20</t>
  </si>
  <si>
    <t>DEDUCT</t>
  </si>
  <si>
    <t>BING_+60_-40</t>
  </si>
  <si>
    <t>BING_+70_-30</t>
  </si>
  <si>
    <t>BING_+80_-20</t>
  </si>
  <si>
    <t>FPI_+80_-20</t>
  </si>
  <si>
    <t>Correct Win Perc</t>
  </si>
  <si>
    <t>Corr_Win_Perc_Adj</t>
  </si>
  <si>
    <t>BING_DIS_DED</t>
  </si>
  <si>
    <t>BING_DIS_APP</t>
  </si>
  <si>
    <t>FPI_DIS_DED</t>
  </si>
  <si>
    <t>AMOS_DIS_DED</t>
  </si>
  <si>
    <t>AMOS_DIS_APP</t>
  </si>
  <si>
    <t>ELO_DIS_DED</t>
  </si>
  <si>
    <t>ELO_DIS_APP</t>
  </si>
  <si>
    <t>FPI_DIS_APP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</si>
</sst>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8" fontId="0" fillId="0" borderId="0" xfId="0" applyNumberFormat="1"/>
    <xf numFmtId="0" fontId="16" fillId="0" borderId="9" xfId="17"/>
    <xf numFmtId="49" fontId="0" fillId="0" borderId="0" xfId="0" applyNumberFormat="1" applyAlignment="1">
      <alignment horizontal="center"/>
    </xf>
    <xf numFmtId="49" fontId="16" fillId="0" borderId="9" xfId="17" applyNumberFormat="1" applyAlignment="1">
      <alignment horizontal="center"/>
    </xf>
    <xf numFmtId="0" fontId="16" fillId="0" borderId="9" xfId="17" applyFill="1"/>
    <xf numFmtId="0" fontId="0" fillId="8" borderId="8" xfId="15" applyFont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0" xfId="0" applyFill="1" applyBorder="1"/>
    <xf numFmtId="49" fontId="0" fillId="0" borderId="12" xfId="0" applyNumberFormat="1" applyBorder="1" applyAlignment="1">
      <alignment horizontal="center"/>
    </xf>
    <xf numFmtId="0" fontId="0" fillId="0" borderId="0" xfId="0" applyNumberFormat="1"/>
    <xf numFmtId="0" fontId="0" fillId="0" borderId="11" xfId="0" applyBorder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F45C7"/>
      <color rgb="FFFF5050"/>
      <color rgb="FFA86ED4"/>
      <color rgb="FFED7D3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Successful Prediction Sums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99-AF02-62DE73BF3EE6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99-AF02-62DE73BF3EE6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599-AF02-62DE73BF3EE6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599-AF02-62DE73BF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3736"/>
        <c:axId val="489450456"/>
      </c:lineChart>
      <c:catAx>
        <c:axId val="489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0456"/>
        <c:crosses val="autoZero"/>
        <c:auto val="1"/>
        <c:lblAlgn val="ctr"/>
        <c:lblOffset val="100"/>
        <c:noMultiLvlLbl val="0"/>
      </c:catAx>
      <c:valAx>
        <c:axId val="489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Predictions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2'!$BH$1</c:f>
              <c:strCache>
                <c:ptCount val="1"/>
                <c:pt idx="0">
                  <c:v>Correct Win Perc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2'!$BH$2:$BH$257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0.376611531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0.41146346900000003</c:v>
                </c:pt>
                <c:pt idx="9">
                  <c:v>0.38996651799999998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0.295320421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0.47479695100000002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0.18503925199999999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0.35617417099999998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0.33612778799999998</c:v>
                </c:pt>
                <c:pt idx="79">
                  <c:v>0.78018581899999995</c:v>
                </c:pt>
                <c:pt idx="80">
                  <c:v>0.40641659499999999</c:v>
                </c:pt>
                <c:pt idx="81">
                  <c:v>0.28289872399999999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0.42860668899999999</c:v>
                </c:pt>
                <c:pt idx="89">
                  <c:v>0</c:v>
                </c:pt>
                <c:pt idx="90">
                  <c:v>0.47792074099999998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0.33612778799999998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0.33612778799999998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0.488773346</c:v>
                </c:pt>
                <c:pt idx="103">
                  <c:v>0</c:v>
                </c:pt>
                <c:pt idx="104">
                  <c:v>0.33612778799999998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0.36614534300000001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0.33612778799999998</c:v>
                </c:pt>
                <c:pt idx="120">
                  <c:v>0.36008968899999999</c:v>
                </c:pt>
                <c:pt idx="121">
                  <c:v>0</c:v>
                </c:pt>
                <c:pt idx="122">
                  <c:v>0.455849797</c:v>
                </c:pt>
                <c:pt idx="123">
                  <c:v>0</c:v>
                </c:pt>
                <c:pt idx="124">
                  <c:v>0</c:v>
                </c:pt>
                <c:pt idx="125">
                  <c:v>0.28289872399999999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0.44622159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0.455849856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0.361223876</c:v>
                </c:pt>
                <c:pt idx="142">
                  <c:v>0.449848682</c:v>
                </c:pt>
                <c:pt idx="143">
                  <c:v>0</c:v>
                </c:pt>
                <c:pt idx="144">
                  <c:v>0.28289872399999999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0.397668362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0.38001882999999997</c:v>
                </c:pt>
                <c:pt idx="158">
                  <c:v>0</c:v>
                </c:pt>
                <c:pt idx="159">
                  <c:v>0.33612778799999998</c:v>
                </c:pt>
                <c:pt idx="160">
                  <c:v>0.76934087299999998</c:v>
                </c:pt>
                <c:pt idx="161">
                  <c:v>0.42856824399999999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0.33612778799999998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0.49506253</c:v>
                </c:pt>
                <c:pt idx="178">
                  <c:v>0.40762358900000001</c:v>
                </c:pt>
                <c:pt idx="179">
                  <c:v>0.455849856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0.33612778799999998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0.397257745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0.30220791699999999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0.499581993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0.37878319599999999</c:v>
                </c:pt>
                <c:pt idx="210">
                  <c:v>0.28289872399999999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0.494627178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0.40588521999999999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0.33612778799999998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0.28289872399999999</c:v>
                </c:pt>
                <c:pt idx="234">
                  <c:v>0.71813434399999998</c:v>
                </c:pt>
                <c:pt idx="235">
                  <c:v>0.32765749100000002</c:v>
                </c:pt>
                <c:pt idx="236">
                  <c:v>0.36680632800000001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0.33612778799999998</c:v>
                </c:pt>
                <c:pt idx="249">
                  <c:v>0.83398485200000005</c:v>
                </c:pt>
                <c:pt idx="250">
                  <c:v>0.30220791699999999</c:v>
                </c:pt>
                <c:pt idx="251">
                  <c:v>0</c:v>
                </c:pt>
                <c:pt idx="252">
                  <c:v>0.33612778799999998</c:v>
                </c:pt>
                <c:pt idx="253">
                  <c:v>0.33612778799999998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ADA-BC76-F046D896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62824"/>
        <c:axId val="484557248"/>
      </c:scatterChart>
      <c:valAx>
        <c:axId val="48456282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7248"/>
        <c:crosses val="autoZero"/>
        <c:crossBetween val="midCat"/>
        <c:majorUnit val="10"/>
      </c:valAx>
      <c:valAx>
        <c:axId val="4845572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2'!$BI$1</c:f>
              <c:strCache>
                <c:ptCount val="1"/>
                <c:pt idx="0">
                  <c:v>Corr_Win_Perc_Adj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2'!$BI$2:$BI$257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0.623388469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0.58853653099999992</c:v>
                </c:pt>
                <c:pt idx="9">
                  <c:v>0.61003348199999996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0.704679579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0.52520304899999992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0.81496074800000007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0.64382582900000007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0.66387221200000002</c:v>
                </c:pt>
                <c:pt idx="79">
                  <c:v>0.78018581899999995</c:v>
                </c:pt>
                <c:pt idx="80">
                  <c:v>0.59358340499999995</c:v>
                </c:pt>
                <c:pt idx="81">
                  <c:v>0.71710127599999995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0.57139331100000001</c:v>
                </c:pt>
                <c:pt idx="89">
                  <c:v>0</c:v>
                </c:pt>
                <c:pt idx="90">
                  <c:v>0.52207925900000007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0.66387221200000002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0.66387221200000002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0.511226654</c:v>
                </c:pt>
                <c:pt idx="103">
                  <c:v>0</c:v>
                </c:pt>
                <c:pt idx="104">
                  <c:v>0.66387221200000002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0.63385465699999999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0.66387221200000002</c:v>
                </c:pt>
                <c:pt idx="120">
                  <c:v>0.63991031099999995</c:v>
                </c:pt>
                <c:pt idx="121">
                  <c:v>0</c:v>
                </c:pt>
                <c:pt idx="122">
                  <c:v>0.54415020300000005</c:v>
                </c:pt>
                <c:pt idx="123">
                  <c:v>0</c:v>
                </c:pt>
                <c:pt idx="124">
                  <c:v>0</c:v>
                </c:pt>
                <c:pt idx="125">
                  <c:v>0.71710127599999995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0.55377841000000005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0.54415014400000006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0.63877612400000006</c:v>
                </c:pt>
                <c:pt idx="142">
                  <c:v>0.55015131799999994</c:v>
                </c:pt>
                <c:pt idx="143">
                  <c:v>0</c:v>
                </c:pt>
                <c:pt idx="144">
                  <c:v>0.71710127599999995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0.602331638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0.61998116999999997</c:v>
                </c:pt>
                <c:pt idx="158">
                  <c:v>0</c:v>
                </c:pt>
                <c:pt idx="159">
                  <c:v>0.66387221200000002</c:v>
                </c:pt>
                <c:pt idx="160">
                  <c:v>0.76934087299999998</c:v>
                </c:pt>
                <c:pt idx="161">
                  <c:v>0.57143175599999996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0.66387221200000002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0.50493747</c:v>
                </c:pt>
                <c:pt idx="178">
                  <c:v>0.59237641100000005</c:v>
                </c:pt>
                <c:pt idx="179">
                  <c:v>0.54415014400000006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0.66387221200000002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0.602742255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0.69779208299999995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0.50041800699999994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0.62121680400000001</c:v>
                </c:pt>
                <c:pt idx="210">
                  <c:v>0.71710127599999995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0.505372822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0.59411477999999995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0.66387221200000002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0.71710127599999995</c:v>
                </c:pt>
                <c:pt idx="234">
                  <c:v>0.71813434399999998</c:v>
                </c:pt>
                <c:pt idx="235">
                  <c:v>0.67234250899999992</c:v>
                </c:pt>
                <c:pt idx="236">
                  <c:v>0.63319367199999999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0.66387221200000002</c:v>
                </c:pt>
                <c:pt idx="249">
                  <c:v>0.83398485200000005</c:v>
                </c:pt>
                <c:pt idx="250">
                  <c:v>0.69779208299999995</c:v>
                </c:pt>
                <c:pt idx="251">
                  <c:v>0</c:v>
                </c:pt>
                <c:pt idx="252">
                  <c:v>0.66387221200000002</c:v>
                </c:pt>
                <c:pt idx="253">
                  <c:v>0.66387221200000002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C33-9639-7BA19E5C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96984"/>
        <c:axId val="558387144"/>
      </c:scatterChart>
      <c:valAx>
        <c:axId val="55839698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7144"/>
        <c:crosses val="autoZero"/>
        <c:crossBetween val="midCat"/>
      </c:valAx>
      <c:valAx>
        <c:axId val="5583871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96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2'!$BL$1</c:f>
              <c:strCache>
                <c:ptCount val="1"/>
                <c:pt idx="0">
                  <c:v>AMOS_DIS_APP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2'!$BL$2:$BL$257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5500</c:v>
                </c:pt>
                <c:pt idx="8">
                  <c:v>5500</c:v>
                </c:pt>
                <c:pt idx="9">
                  <c:v>5670</c:v>
                </c:pt>
                <c:pt idx="10">
                  <c:v>5881</c:v>
                </c:pt>
                <c:pt idx="11">
                  <c:v>5881</c:v>
                </c:pt>
                <c:pt idx="12">
                  <c:v>6041</c:v>
                </c:pt>
                <c:pt idx="13">
                  <c:v>6041</c:v>
                </c:pt>
                <c:pt idx="14">
                  <c:v>5941</c:v>
                </c:pt>
                <c:pt idx="15">
                  <c:v>6326</c:v>
                </c:pt>
                <c:pt idx="16">
                  <c:v>6326</c:v>
                </c:pt>
                <c:pt idx="17">
                  <c:v>6326</c:v>
                </c:pt>
                <c:pt idx="18">
                  <c:v>6226</c:v>
                </c:pt>
                <c:pt idx="19">
                  <c:v>6226</c:v>
                </c:pt>
                <c:pt idx="20">
                  <c:v>6226</c:v>
                </c:pt>
                <c:pt idx="21">
                  <c:v>6471</c:v>
                </c:pt>
                <c:pt idx="22">
                  <c:v>6752</c:v>
                </c:pt>
                <c:pt idx="23">
                  <c:v>6885</c:v>
                </c:pt>
                <c:pt idx="24">
                  <c:v>7044</c:v>
                </c:pt>
                <c:pt idx="25">
                  <c:v>7357</c:v>
                </c:pt>
                <c:pt idx="26">
                  <c:v>7357</c:v>
                </c:pt>
                <c:pt idx="27">
                  <c:v>7567</c:v>
                </c:pt>
                <c:pt idx="28">
                  <c:v>7567</c:v>
                </c:pt>
                <c:pt idx="29">
                  <c:v>7567</c:v>
                </c:pt>
                <c:pt idx="30">
                  <c:v>7567</c:v>
                </c:pt>
                <c:pt idx="31">
                  <c:v>7776</c:v>
                </c:pt>
                <c:pt idx="32">
                  <c:v>7939</c:v>
                </c:pt>
                <c:pt idx="33">
                  <c:v>8146</c:v>
                </c:pt>
                <c:pt idx="34">
                  <c:v>8146</c:v>
                </c:pt>
                <c:pt idx="35">
                  <c:v>8146</c:v>
                </c:pt>
                <c:pt idx="36">
                  <c:v>8481</c:v>
                </c:pt>
                <c:pt idx="37">
                  <c:v>8971</c:v>
                </c:pt>
                <c:pt idx="38">
                  <c:v>8971</c:v>
                </c:pt>
                <c:pt idx="39">
                  <c:v>8971</c:v>
                </c:pt>
                <c:pt idx="40">
                  <c:v>10021</c:v>
                </c:pt>
                <c:pt idx="41">
                  <c:v>10021</c:v>
                </c:pt>
                <c:pt idx="42">
                  <c:v>10134</c:v>
                </c:pt>
                <c:pt idx="43">
                  <c:v>10134</c:v>
                </c:pt>
                <c:pt idx="44">
                  <c:v>10134</c:v>
                </c:pt>
                <c:pt idx="45">
                  <c:v>10134</c:v>
                </c:pt>
                <c:pt idx="46">
                  <c:v>10134</c:v>
                </c:pt>
                <c:pt idx="47">
                  <c:v>10234</c:v>
                </c:pt>
                <c:pt idx="48">
                  <c:v>10234</c:v>
                </c:pt>
                <c:pt idx="49">
                  <c:v>10499</c:v>
                </c:pt>
                <c:pt idx="50">
                  <c:v>10624</c:v>
                </c:pt>
                <c:pt idx="51">
                  <c:v>10744</c:v>
                </c:pt>
                <c:pt idx="52">
                  <c:v>10744</c:v>
                </c:pt>
                <c:pt idx="53">
                  <c:v>10644</c:v>
                </c:pt>
                <c:pt idx="54">
                  <c:v>10644</c:v>
                </c:pt>
                <c:pt idx="55">
                  <c:v>10644</c:v>
                </c:pt>
                <c:pt idx="56">
                  <c:v>10644</c:v>
                </c:pt>
                <c:pt idx="57">
                  <c:v>10644</c:v>
                </c:pt>
                <c:pt idx="58">
                  <c:v>10644</c:v>
                </c:pt>
                <c:pt idx="59">
                  <c:v>10644</c:v>
                </c:pt>
                <c:pt idx="60">
                  <c:v>10644</c:v>
                </c:pt>
                <c:pt idx="61">
                  <c:v>10889</c:v>
                </c:pt>
                <c:pt idx="62">
                  <c:v>10789</c:v>
                </c:pt>
                <c:pt idx="63">
                  <c:v>10789</c:v>
                </c:pt>
                <c:pt idx="64">
                  <c:v>10789</c:v>
                </c:pt>
                <c:pt idx="65">
                  <c:v>10789</c:v>
                </c:pt>
                <c:pt idx="66">
                  <c:v>10789</c:v>
                </c:pt>
                <c:pt idx="67">
                  <c:v>10789</c:v>
                </c:pt>
                <c:pt idx="68">
                  <c:v>10891</c:v>
                </c:pt>
                <c:pt idx="69">
                  <c:v>10891</c:v>
                </c:pt>
                <c:pt idx="70">
                  <c:v>10891</c:v>
                </c:pt>
                <c:pt idx="71">
                  <c:v>10891</c:v>
                </c:pt>
                <c:pt idx="72">
                  <c:v>11091</c:v>
                </c:pt>
                <c:pt idx="73">
                  <c:v>11356</c:v>
                </c:pt>
                <c:pt idx="74">
                  <c:v>11602</c:v>
                </c:pt>
                <c:pt idx="75">
                  <c:v>11502</c:v>
                </c:pt>
                <c:pt idx="76">
                  <c:v>11502</c:v>
                </c:pt>
                <c:pt idx="77">
                  <c:v>11502</c:v>
                </c:pt>
                <c:pt idx="78">
                  <c:v>11502</c:v>
                </c:pt>
                <c:pt idx="79">
                  <c:v>11502</c:v>
                </c:pt>
                <c:pt idx="80">
                  <c:v>11615</c:v>
                </c:pt>
                <c:pt idx="81">
                  <c:v>11615</c:v>
                </c:pt>
                <c:pt idx="82">
                  <c:v>11615</c:v>
                </c:pt>
                <c:pt idx="83">
                  <c:v>11615</c:v>
                </c:pt>
                <c:pt idx="84">
                  <c:v>11615</c:v>
                </c:pt>
                <c:pt idx="85">
                  <c:v>11615</c:v>
                </c:pt>
                <c:pt idx="86">
                  <c:v>11515</c:v>
                </c:pt>
                <c:pt idx="87">
                  <c:v>11515</c:v>
                </c:pt>
                <c:pt idx="88">
                  <c:v>11515</c:v>
                </c:pt>
                <c:pt idx="89">
                  <c:v>11515</c:v>
                </c:pt>
                <c:pt idx="90">
                  <c:v>11515</c:v>
                </c:pt>
                <c:pt idx="91">
                  <c:v>11515</c:v>
                </c:pt>
                <c:pt idx="92">
                  <c:v>11515</c:v>
                </c:pt>
                <c:pt idx="93">
                  <c:v>11515</c:v>
                </c:pt>
                <c:pt idx="94">
                  <c:v>11515</c:v>
                </c:pt>
                <c:pt idx="95">
                  <c:v>11775</c:v>
                </c:pt>
                <c:pt idx="96">
                  <c:v>12045</c:v>
                </c:pt>
                <c:pt idx="97">
                  <c:v>12045</c:v>
                </c:pt>
                <c:pt idx="98">
                  <c:v>11945</c:v>
                </c:pt>
                <c:pt idx="99">
                  <c:v>11945</c:v>
                </c:pt>
                <c:pt idx="100">
                  <c:v>12245</c:v>
                </c:pt>
                <c:pt idx="101">
                  <c:v>12245</c:v>
                </c:pt>
                <c:pt idx="102">
                  <c:v>12369</c:v>
                </c:pt>
                <c:pt idx="103">
                  <c:v>12369</c:v>
                </c:pt>
                <c:pt idx="104">
                  <c:v>12369</c:v>
                </c:pt>
                <c:pt idx="105">
                  <c:v>12369</c:v>
                </c:pt>
                <c:pt idx="106">
                  <c:v>12369</c:v>
                </c:pt>
                <c:pt idx="107">
                  <c:v>12684</c:v>
                </c:pt>
                <c:pt idx="108">
                  <c:v>12811</c:v>
                </c:pt>
                <c:pt idx="109">
                  <c:v>12811</c:v>
                </c:pt>
                <c:pt idx="110">
                  <c:v>12981</c:v>
                </c:pt>
                <c:pt idx="111">
                  <c:v>13231</c:v>
                </c:pt>
                <c:pt idx="112">
                  <c:v>13231</c:v>
                </c:pt>
                <c:pt idx="113">
                  <c:v>13231</c:v>
                </c:pt>
                <c:pt idx="114">
                  <c:v>13231</c:v>
                </c:pt>
                <c:pt idx="115">
                  <c:v>13131</c:v>
                </c:pt>
                <c:pt idx="116">
                  <c:v>13131</c:v>
                </c:pt>
                <c:pt idx="117">
                  <c:v>13131</c:v>
                </c:pt>
                <c:pt idx="118">
                  <c:v>13031</c:v>
                </c:pt>
                <c:pt idx="119">
                  <c:v>13031</c:v>
                </c:pt>
                <c:pt idx="120">
                  <c:v>13031</c:v>
                </c:pt>
                <c:pt idx="121">
                  <c:v>13031</c:v>
                </c:pt>
                <c:pt idx="122">
                  <c:v>13136</c:v>
                </c:pt>
                <c:pt idx="123">
                  <c:v>13036</c:v>
                </c:pt>
                <c:pt idx="124">
                  <c:v>13296</c:v>
                </c:pt>
                <c:pt idx="125">
                  <c:v>13296</c:v>
                </c:pt>
                <c:pt idx="126">
                  <c:v>13434</c:v>
                </c:pt>
                <c:pt idx="127">
                  <c:v>13434</c:v>
                </c:pt>
                <c:pt idx="128">
                  <c:v>13637</c:v>
                </c:pt>
                <c:pt idx="129">
                  <c:v>13637</c:v>
                </c:pt>
                <c:pt idx="130">
                  <c:v>13637</c:v>
                </c:pt>
                <c:pt idx="131">
                  <c:v>13749</c:v>
                </c:pt>
                <c:pt idx="132">
                  <c:v>13749</c:v>
                </c:pt>
                <c:pt idx="133">
                  <c:v>14039</c:v>
                </c:pt>
                <c:pt idx="134">
                  <c:v>14039</c:v>
                </c:pt>
                <c:pt idx="135">
                  <c:v>14329</c:v>
                </c:pt>
                <c:pt idx="136">
                  <c:v>14329</c:v>
                </c:pt>
                <c:pt idx="137">
                  <c:v>14329</c:v>
                </c:pt>
                <c:pt idx="138">
                  <c:v>14329</c:v>
                </c:pt>
                <c:pt idx="139">
                  <c:v>14329</c:v>
                </c:pt>
                <c:pt idx="140">
                  <c:v>14329</c:v>
                </c:pt>
                <c:pt idx="141">
                  <c:v>14589</c:v>
                </c:pt>
                <c:pt idx="142">
                  <c:v>14749</c:v>
                </c:pt>
                <c:pt idx="143">
                  <c:v>14749</c:v>
                </c:pt>
                <c:pt idx="144">
                  <c:v>14749</c:v>
                </c:pt>
                <c:pt idx="145">
                  <c:v>14749</c:v>
                </c:pt>
                <c:pt idx="146">
                  <c:v>15164</c:v>
                </c:pt>
                <c:pt idx="147">
                  <c:v>15316</c:v>
                </c:pt>
                <c:pt idx="148">
                  <c:v>15316</c:v>
                </c:pt>
                <c:pt idx="149">
                  <c:v>15586</c:v>
                </c:pt>
                <c:pt idx="150">
                  <c:v>15586</c:v>
                </c:pt>
                <c:pt idx="151">
                  <c:v>15716</c:v>
                </c:pt>
                <c:pt idx="152">
                  <c:v>15716</c:v>
                </c:pt>
                <c:pt idx="153">
                  <c:v>15826</c:v>
                </c:pt>
                <c:pt idx="154">
                  <c:v>15826</c:v>
                </c:pt>
                <c:pt idx="155">
                  <c:v>15979</c:v>
                </c:pt>
                <c:pt idx="156">
                  <c:v>15879</c:v>
                </c:pt>
                <c:pt idx="157">
                  <c:v>16064</c:v>
                </c:pt>
                <c:pt idx="158">
                  <c:v>16444</c:v>
                </c:pt>
                <c:pt idx="159">
                  <c:v>16444</c:v>
                </c:pt>
                <c:pt idx="160">
                  <c:v>16444</c:v>
                </c:pt>
                <c:pt idx="161">
                  <c:v>16444</c:v>
                </c:pt>
                <c:pt idx="162">
                  <c:v>16444</c:v>
                </c:pt>
                <c:pt idx="163">
                  <c:v>16444</c:v>
                </c:pt>
                <c:pt idx="164">
                  <c:v>16444</c:v>
                </c:pt>
                <c:pt idx="165">
                  <c:v>16591</c:v>
                </c:pt>
                <c:pt idx="166">
                  <c:v>16841</c:v>
                </c:pt>
                <c:pt idx="167">
                  <c:v>16741</c:v>
                </c:pt>
                <c:pt idx="168">
                  <c:v>16741</c:v>
                </c:pt>
                <c:pt idx="169">
                  <c:v>16741</c:v>
                </c:pt>
                <c:pt idx="170">
                  <c:v>16741</c:v>
                </c:pt>
                <c:pt idx="171">
                  <c:v>16741</c:v>
                </c:pt>
                <c:pt idx="172">
                  <c:v>16741</c:v>
                </c:pt>
                <c:pt idx="173">
                  <c:v>16741</c:v>
                </c:pt>
                <c:pt idx="174">
                  <c:v>16741</c:v>
                </c:pt>
                <c:pt idx="175">
                  <c:v>16741</c:v>
                </c:pt>
                <c:pt idx="176">
                  <c:v>16741</c:v>
                </c:pt>
                <c:pt idx="177">
                  <c:v>16866</c:v>
                </c:pt>
                <c:pt idx="178">
                  <c:v>16866</c:v>
                </c:pt>
                <c:pt idx="179">
                  <c:v>16866</c:v>
                </c:pt>
                <c:pt idx="180">
                  <c:v>17576</c:v>
                </c:pt>
                <c:pt idx="181">
                  <c:v>17576</c:v>
                </c:pt>
                <c:pt idx="182">
                  <c:v>17576</c:v>
                </c:pt>
                <c:pt idx="183">
                  <c:v>17576</c:v>
                </c:pt>
                <c:pt idx="184">
                  <c:v>17576</c:v>
                </c:pt>
                <c:pt idx="185">
                  <c:v>17836</c:v>
                </c:pt>
                <c:pt idx="186">
                  <c:v>17836</c:v>
                </c:pt>
                <c:pt idx="187">
                  <c:v>17836</c:v>
                </c:pt>
                <c:pt idx="188">
                  <c:v>17836</c:v>
                </c:pt>
                <c:pt idx="189">
                  <c:v>17836</c:v>
                </c:pt>
                <c:pt idx="190">
                  <c:v>17836</c:v>
                </c:pt>
                <c:pt idx="191">
                  <c:v>17836</c:v>
                </c:pt>
                <c:pt idx="192">
                  <c:v>17836</c:v>
                </c:pt>
                <c:pt idx="193">
                  <c:v>18024</c:v>
                </c:pt>
                <c:pt idx="194">
                  <c:v>18024</c:v>
                </c:pt>
                <c:pt idx="195">
                  <c:v>18024</c:v>
                </c:pt>
                <c:pt idx="196">
                  <c:v>18194</c:v>
                </c:pt>
                <c:pt idx="197">
                  <c:v>18474</c:v>
                </c:pt>
                <c:pt idx="198">
                  <c:v>18474</c:v>
                </c:pt>
                <c:pt idx="199">
                  <c:v>18474</c:v>
                </c:pt>
                <c:pt idx="200">
                  <c:v>18474</c:v>
                </c:pt>
                <c:pt idx="201">
                  <c:v>18374</c:v>
                </c:pt>
                <c:pt idx="202">
                  <c:v>18374</c:v>
                </c:pt>
                <c:pt idx="203">
                  <c:v>18374</c:v>
                </c:pt>
                <c:pt idx="204">
                  <c:v>18374</c:v>
                </c:pt>
                <c:pt idx="205">
                  <c:v>18537</c:v>
                </c:pt>
                <c:pt idx="206">
                  <c:v>18537</c:v>
                </c:pt>
                <c:pt idx="207">
                  <c:v>18537</c:v>
                </c:pt>
                <c:pt idx="208">
                  <c:v>18814</c:v>
                </c:pt>
                <c:pt idx="209">
                  <c:v>18929</c:v>
                </c:pt>
                <c:pt idx="210">
                  <c:v>18929</c:v>
                </c:pt>
                <c:pt idx="211">
                  <c:v>18929</c:v>
                </c:pt>
                <c:pt idx="212">
                  <c:v>19249</c:v>
                </c:pt>
                <c:pt idx="213">
                  <c:v>19384</c:v>
                </c:pt>
                <c:pt idx="214">
                  <c:v>19594</c:v>
                </c:pt>
                <c:pt idx="215">
                  <c:v>19594</c:v>
                </c:pt>
                <c:pt idx="216">
                  <c:v>19751</c:v>
                </c:pt>
                <c:pt idx="217">
                  <c:v>20126</c:v>
                </c:pt>
                <c:pt idx="218">
                  <c:v>20126</c:v>
                </c:pt>
                <c:pt idx="219">
                  <c:v>20126</c:v>
                </c:pt>
                <c:pt idx="220">
                  <c:v>20126</c:v>
                </c:pt>
                <c:pt idx="221">
                  <c:v>20126</c:v>
                </c:pt>
                <c:pt idx="222">
                  <c:v>20866</c:v>
                </c:pt>
                <c:pt idx="223">
                  <c:v>20866</c:v>
                </c:pt>
                <c:pt idx="224">
                  <c:v>20866</c:v>
                </c:pt>
                <c:pt idx="225">
                  <c:v>21156</c:v>
                </c:pt>
                <c:pt idx="226">
                  <c:v>21056</c:v>
                </c:pt>
                <c:pt idx="227">
                  <c:v>21411</c:v>
                </c:pt>
                <c:pt idx="228">
                  <c:v>21411</c:v>
                </c:pt>
                <c:pt idx="229">
                  <c:v>21411</c:v>
                </c:pt>
                <c:pt idx="230">
                  <c:v>21411</c:v>
                </c:pt>
                <c:pt idx="231">
                  <c:v>21666</c:v>
                </c:pt>
                <c:pt idx="232">
                  <c:v>21666</c:v>
                </c:pt>
                <c:pt idx="233">
                  <c:v>21666</c:v>
                </c:pt>
                <c:pt idx="234">
                  <c:v>21666</c:v>
                </c:pt>
                <c:pt idx="235">
                  <c:v>21666</c:v>
                </c:pt>
                <c:pt idx="236">
                  <c:v>21666</c:v>
                </c:pt>
                <c:pt idx="237">
                  <c:v>21666</c:v>
                </c:pt>
                <c:pt idx="238">
                  <c:v>21768</c:v>
                </c:pt>
                <c:pt idx="239">
                  <c:v>21768</c:v>
                </c:pt>
                <c:pt idx="240">
                  <c:v>21768</c:v>
                </c:pt>
                <c:pt idx="241">
                  <c:v>21768</c:v>
                </c:pt>
                <c:pt idx="242">
                  <c:v>22148</c:v>
                </c:pt>
                <c:pt idx="243">
                  <c:v>22148</c:v>
                </c:pt>
                <c:pt idx="244">
                  <c:v>22148</c:v>
                </c:pt>
                <c:pt idx="245">
                  <c:v>22463</c:v>
                </c:pt>
                <c:pt idx="246">
                  <c:v>22463</c:v>
                </c:pt>
                <c:pt idx="247">
                  <c:v>22858</c:v>
                </c:pt>
                <c:pt idx="248">
                  <c:v>23138</c:v>
                </c:pt>
                <c:pt idx="249">
                  <c:v>23138</c:v>
                </c:pt>
                <c:pt idx="250">
                  <c:v>23138</c:v>
                </c:pt>
                <c:pt idx="251">
                  <c:v>23038</c:v>
                </c:pt>
                <c:pt idx="252">
                  <c:v>23038</c:v>
                </c:pt>
                <c:pt idx="253">
                  <c:v>23038</c:v>
                </c:pt>
                <c:pt idx="254">
                  <c:v>23038</c:v>
                </c:pt>
                <c:pt idx="255">
                  <c:v>23038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D-4D16-B311-6FF108C9B6FB}"/>
            </c:ext>
          </c:extLst>
        </c:ser>
        <c:ser>
          <c:idx val="1"/>
          <c:order val="1"/>
          <c:tx>
            <c:strRef>
              <c:f>'AMOS 2018 SEASON OUTPUT DRAFT 2'!$BN$1</c:f>
              <c:strCache>
                <c:ptCount val="1"/>
                <c:pt idx="0">
                  <c:v>ELO_DIS_APP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2'!$BN$2:$BN$257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5500</c:v>
                </c:pt>
                <c:pt idx="8">
                  <c:v>5500</c:v>
                </c:pt>
                <c:pt idx="9">
                  <c:v>5770</c:v>
                </c:pt>
                <c:pt idx="10">
                  <c:v>5981</c:v>
                </c:pt>
                <c:pt idx="11">
                  <c:v>5981</c:v>
                </c:pt>
                <c:pt idx="12">
                  <c:v>6141</c:v>
                </c:pt>
                <c:pt idx="13">
                  <c:v>6141</c:v>
                </c:pt>
                <c:pt idx="14">
                  <c:v>6141</c:v>
                </c:pt>
                <c:pt idx="15">
                  <c:v>6526</c:v>
                </c:pt>
                <c:pt idx="16">
                  <c:v>6526</c:v>
                </c:pt>
                <c:pt idx="17">
                  <c:v>6526</c:v>
                </c:pt>
                <c:pt idx="18">
                  <c:v>6426</c:v>
                </c:pt>
                <c:pt idx="19">
                  <c:v>6426</c:v>
                </c:pt>
                <c:pt idx="20">
                  <c:v>6426</c:v>
                </c:pt>
                <c:pt idx="21">
                  <c:v>6671</c:v>
                </c:pt>
                <c:pt idx="22">
                  <c:v>6952</c:v>
                </c:pt>
                <c:pt idx="23">
                  <c:v>6952</c:v>
                </c:pt>
                <c:pt idx="24">
                  <c:v>7111</c:v>
                </c:pt>
                <c:pt idx="25">
                  <c:v>7424</c:v>
                </c:pt>
                <c:pt idx="26">
                  <c:v>7424</c:v>
                </c:pt>
                <c:pt idx="27">
                  <c:v>7424</c:v>
                </c:pt>
                <c:pt idx="28">
                  <c:v>7424</c:v>
                </c:pt>
                <c:pt idx="29">
                  <c:v>7424</c:v>
                </c:pt>
                <c:pt idx="30">
                  <c:v>7424</c:v>
                </c:pt>
                <c:pt idx="31">
                  <c:v>7633</c:v>
                </c:pt>
                <c:pt idx="32">
                  <c:v>7796</c:v>
                </c:pt>
                <c:pt idx="33">
                  <c:v>8003</c:v>
                </c:pt>
                <c:pt idx="34">
                  <c:v>8003</c:v>
                </c:pt>
                <c:pt idx="35">
                  <c:v>8003</c:v>
                </c:pt>
                <c:pt idx="36">
                  <c:v>8338</c:v>
                </c:pt>
                <c:pt idx="37">
                  <c:v>8828</c:v>
                </c:pt>
                <c:pt idx="38">
                  <c:v>8828</c:v>
                </c:pt>
                <c:pt idx="39">
                  <c:v>8828</c:v>
                </c:pt>
                <c:pt idx="40">
                  <c:v>9878</c:v>
                </c:pt>
                <c:pt idx="41">
                  <c:v>9878</c:v>
                </c:pt>
                <c:pt idx="42">
                  <c:v>9991</c:v>
                </c:pt>
                <c:pt idx="43">
                  <c:v>9991</c:v>
                </c:pt>
                <c:pt idx="44">
                  <c:v>9891</c:v>
                </c:pt>
                <c:pt idx="45">
                  <c:v>9891</c:v>
                </c:pt>
                <c:pt idx="46">
                  <c:v>9891</c:v>
                </c:pt>
                <c:pt idx="47">
                  <c:v>10091</c:v>
                </c:pt>
                <c:pt idx="48">
                  <c:v>10091</c:v>
                </c:pt>
                <c:pt idx="49">
                  <c:v>10356</c:v>
                </c:pt>
                <c:pt idx="50">
                  <c:v>10356</c:v>
                </c:pt>
                <c:pt idx="51">
                  <c:v>10356</c:v>
                </c:pt>
                <c:pt idx="52">
                  <c:v>10356</c:v>
                </c:pt>
                <c:pt idx="53">
                  <c:v>10256</c:v>
                </c:pt>
                <c:pt idx="54">
                  <c:v>10256</c:v>
                </c:pt>
                <c:pt idx="55">
                  <c:v>10256</c:v>
                </c:pt>
                <c:pt idx="56">
                  <c:v>10256</c:v>
                </c:pt>
                <c:pt idx="57">
                  <c:v>10256</c:v>
                </c:pt>
                <c:pt idx="58">
                  <c:v>10256</c:v>
                </c:pt>
                <c:pt idx="59">
                  <c:v>10256</c:v>
                </c:pt>
                <c:pt idx="60">
                  <c:v>10256</c:v>
                </c:pt>
                <c:pt idx="61">
                  <c:v>10501</c:v>
                </c:pt>
                <c:pt idx="62">
                  <c:v>10501</c:v>
                </c:pt>
                <c:pt idx="63">
                  <c:v>10501</c:v>
                </c:pt>
                <c:pt idx="64">
                  <c:v>10749</c:v>
                </c:pt>
                <c:pt idx="65">
                  <c:v>10749</c:v>
                </c:pt>
                <c:pt idx="66">
                  <c:v>10749</c:v>
                </c:pt>
                <c:pt idx="67">
                  <c:v>10749</c:v>
                </c:pt>
                <c:pt idx="68">
                  <c:v>10749</c:v>
                </c:pt>
                <c:pt idx="69">
                  <c:v>10749</c:v>
                </c:pt>
                <c:pt idx="70">
                  <c:v>10749</c:v>
                </c:pt>
                <c:pt idx="71">
                  <c:v>10749</c:v>
                </c:pt>
                <c:pt idx="72">
                  <c:v>10749</c:v>
                </c:pt>
                <c:pt idx="73">
                  <c:v>11014</c:v>
                </c:pt>
                <c:pt idx="74">
                  <c:v>11260</c:v>
                </c:pt>
                <c:pt idx="75">
                  <c:v>11160</c:v>
                </c:pt>
                <c:pt idx="76">
                  <c:v>11315</c:v>
                </c:pt>
                <c:pt idx="77">
                  <c:v>11315</c:v>
                </c:pt>
                <c:pt idx="78">
                  <c:v>11315</c:v>
                </c:pt>
                <c:pt idx="79">
                  <c:v>11315</c:v>
                </c:pt>
                <c:pt idx="80">
                  <c:v>11528</c:v>
                </c:pt>
                <c:pt idx="81">
                  <c:v>11528</c:v>
                </c:pt>
                <c:pt idx="82">
                  <c:v>11933</c:v>
                </c:pt>
                <c:pt idx="83">
                  <c:v>12218</c:v>
                </c:pt>
                <c:pt idx="84">
                  <c:v>12218</c:v>
                </c:pt>
                <c:pt idx="85">
                  <c:v>12218</c:v>
                </c:pt>
                <c:pt idx="86">
                  <c:v>12218</c:v>
                </c:pt>
                <c:pt idx="87">
                  <c:v>12218</c:v>
                </c:pt>
                <c:pt idx="88">
                  <c:v>12218</c:v>
                </c:pt>
                <c:pt idx="89">
                  <c:v>12373</c:v>
                </c:pt>
                <c:pt idx="90">
                  <c:v>12273</c:v>
                </c:pt>
                <c:pt idx="91">
                  <c:v>12273</c:v>
                </c:pt>
                <c:pt idx="92">
                  <c:v>12273</c:v>
                </c:pt>
                <c:pt idx="93">
                  <c:v>12273</c:v>
                </c:pt>
                <c:pt idx="94">
                  <c:v>12273</c:v>
                </c:pt>
                <c:pt idx="95">
                  <c:v>12533</c:v>
                </c:pt>
                <c:pt idx="96">
                  <c:v>12803</c:v>
                </c:pt>
                <c:pt idx="97">
                  <c:v>12803</c:v>
                </c:pt>
                <c:pt idx="98">
                  <c:v>12703</c:v>
                </c:pt>
                <c:pt idx="99">
                  <c:v>12703</c:v>
                </c:pt>
                <c:pt idx="100">
                  <c:v>13003</c:v>
                </c:pt>
                <c:pt idx="101">
                  <c:v>13003</c:v>
                </c:pt>
                <c:pt idx="102">
                  <c:v>13227</c:v>
                </c:pt>
                <c:pt idx="103">
                  <c:v>13337</c:v>
                </c:pt>
                <c:pt idx="104">
                  <c:v>13337</c:v>
                </c:pt>
                <c:pt idx="105">
                  <c:v>13337</c:v>
                </c:pt>
                <c:pt idx="106">
                  <c:v>13337</c:v>
                </c:pt>
                <c:pt idx="107">
                  <c:v>13337</c:v>
                </c:pt>
                <c:pt idx="108">
                  <c:v>13464</c:v>
                </c:pt>
                <c:pt idx="109">
                  <c:v>13464</c:v>
                </c:pt>
                <c:pt idx="110">
                  <c:v>13464</c:v>
                </c:pt>
                <c:pt idx="111">
                  <c:v>13714</c:v>
                </c:pt>
                <c:pt idx="112">
                  <c:v>13714</c:v>
                </c:pt>
                <c:pt idx="113">
                  <c:v>13714</c:v>
                </c:pt>
                <c:pt idx="114">
                  <c:v>13714</c:v>
                </c:pt>
                <c:pt idx="115">
                  <c:v>13614</c:v>
                </c:pt>
                <c:pt idx="116">
                  <c:v>13744</c:v>
                </c:pt>
                <c:pt idx="117">
                  <c:v>13744</c:v>
                </c:pt>
                <c:pt idx="118">
                  <c:v>13644</c:v>
                </c:pt>
                <c:pt idx="119">
                  <c:v>13644</c:v>
                </c:pt>
                <c:pt idx="120">
                  <c:v>13644</c:v>
                </c:pt>
                <c:pt idx="121">
                  <c:v>13759</c:v>
                </c:pt>
                <c:pt idx="122">
                  <c:v>13964</c:v>
                </c:pt>
                <c:pt idx="123">
                  <c:v>13964</c:v>
                </c:pt>
                <c:pt idx="124">
                  <c:v>13964</c:v>
                </c:pt>
                <c:pt idx="125">
                  <c:v>13964</c:v>
                </c:pt>
                <c:pt idx="126">
                  <c:v>13964</c:v>
                </c:pt>
                <c:pt idx="127">
                  <c:v>13964</c:v>
                </c:pt>
                <c:pt idx="128">
                  <c:v>14167</c:v>
                </c:pt>
                <c:pt idx="129">
                  <c:v>14167</c:v>
                </c:pt>
                <c:pt idx="130">
                  <c:v>14167</c:v>
                </c:pt>
                <c:pt idx="131">
                  <c:v>14279</c:v>
                </c:pt>
                <c:pt idx="132">
                  <c:v>14279</c:v>
                </c:pt>
                <c:pt idx="133">
                  <c:v>14569</c:v>
                </c:pt>
                <c:pt idx="134">
                  <c:v>14569</c:v>
                </c:pt>
                <c:pt idx="135">
                  <c:v>14569</c:v>
                </c:pt>
                <c:pt idx="136">
                  <c:v>14569</c:v>
                </c:pt>
                <c:pt idx="137">
                  <c:v>14569</c:v>
                </c:pt>
                <c:pt idx="138">
                  <c:v>14569</c:v>
                </c:pt>
                <c:pt idx="139">
                  <c:v>14569</c:v>
                </c:pt>
                <c:pt idx="140">
                  <c:v>14569</c:v>
                </c:pt>
                <c:pt idx="141">
                  <c:v>14929</c:v>
                </c:pt>
                <c:pt idx="142">
                  <c:v>15189</c:v>
                </c:pt>
                <c:pt idx="143">
                  <c:v>15189</c:v>
                </c:pt>
                <c:pt idx="144">
                  <c:v>15189</c:v>
                </c:pt>
                <c:pt idx="145">
                  <c:v>15189</c:v>
                </c:pt>
                <c:pt idx="146">
                  <c:v>15604</c:v>
                </c:pt>
                <c:pt idx="147">
                  <c:v>15856</c:v>
                </c:pt>
                <c:pt idx="148">
                  <c:v>15856</c:v>
                </c:pt>
                <c:pt idx="149">
                  <c:v>16126</c:v>
                </c:pt>
                <c:pt idx="150">
                  <c:v>16126</c:v>
                </c:pt>
                <c:pt idx="151">
                  <c:v>16126</c:v>
                </c:pt>
                <c:pt idx="152">
                  <c:v>16126</c:v>
                </c:pt>
                <c:pt idx="153">
                  <c:v>16236</c:v>
                </c:pt>
                <c:pt idx="154">
                  <c:v>16236</c:v>
                </c:pt>
                <c:pt idx="155">
                  <c:v>16236</c:v>
                </c:pt>
                <c:pt idx="156">
                  <c:v>16136</c:v>
                </c:pt>
                <c:pt idx="157">
                  <c:v>16421</c:v>
                </c:pt>
                <c:pt idx="158">
                  <c:v>16801</c:v>
                </c:pt>
                <c:pt idx="159">
                  <c:v>16801</c:v>
                </c:pt>
                <c:pt idx="160">
                  <c:v>16801</c:v>
                </c:pt>
                <c:pt idx="161">
                  <c:v>16801</c:v>
                </c:pt>
                <c:pt idx="162">
                  <c:v>16801</c:v>
                </c:pt>
                <c:pt idx="163">
                  <c:v>16801</c:v>
                </c:pt>
                <c:pt idx="164">
                  <c:v>16801</c:v>
                </c:pt>
                <c:pt idx="165">
                  <c:v>16948</c:v>
                </c:pt>
                <c:pt idx="166">
                  <c:v>17198</c:v>
                </c:pt>
                <c:pt idx="167">
                  <c:v>17098</c:v>
                </c:pt>
                <c:pt idx="168">
                  <c:v>17098</c:v>
                </c:pt>
                <c:pt idx="169">
                  <c:v>17098</c:v>
                </c:pt>
                <c:pt idx="170">
                  <c:v>17098</c:v>
                </c:pt>
                <c:pt idx="171">
                  <c:v>17098</c:v>
                </c:pt>
                <c:pt idx="172">
                  <c:v>17098</c:v>
                </c:pt>
                <c:pt idx="173">
                  <c:v>17098</c:v>
                </c:pt>
                <c:pt idx="174">
                  <c:v>17098</c:v>
                </c:pt>
                <c:pt idx="175">
                  <c:v>17098</c:v>
                </c:pt>
                <c:pt idx="176">
                  <c:v>17098</c:v>
                </c:pt>
                <c:pt idx="177">
                  <c:v>17323</c:v>
                </c:pt>
                <c:pt idx="178">
                  <c:v>17223</c:v>
                </c:pt>
                <c:pt idx="179">
                  <c:v>17223</c:v>
                </c:pt>
                <c:pt idx="180">
                  <c:v>17933</c:v>
                </c:pt>
                <c:pt idx="181">
                  <c:v>17933</c:v>
                </c:pt>
                <c:pt idx="182">
                  <c:v>17933</c:v>
                </c:pt>
                <c:pt idx="183">
                  <c:v>17933</c:v>
                </c:pt>
                <c:pt idx="184">
                  <c:v>17933</c:v>
                </c:pt>
                <c:pt idx="185">
                  <c:v>18193</c:v>
                </c:pt>
                <c:pt idx="186">
                  <c:v>18193</c:v>
                </c:pt>
                <c:pt idx="187">
                  <c:v>18193</c:v>
                </c:pt>
                <c:pt idx="188">
                  <c:v>18193</c:v>
                </c:pt>
                <c:pt idx="189">
                  <c:v>18193</c:v>
                </c:pt>
                <c:pt idx="190">
                  <c:v>18193</c:v>
                </c:pt>
                <c:pt idx="191">
                  <c:v>18193</c:v>
                </c:pt>
                <c:pt idx="192">
                  <c:v>18193</c:v>
                </c:pt>
                <c:pt idx="193">
                  <c:v>18481</c:v>
                </c:pt>
                <c:pt idx="194">
                  <c:v>18481</c:v>
                </c:pt>
                <c:pt idx="195">
                  <c:v>18481</c:v>
                </c:pt>
                <c:pt idx="196">
                  <c:v>18481</c:v>
                </c:pt>
                <c:pt idx="197">
                  <c:v>18761</c:v>
                </c:pt>
                <c:pt idx="198">
                  <c:v>18761</c:v>
                </c:pt>
                <c:pt idx="199">
                  <c:v>18761</c:v>
                </c:pt>
                <c:pt idx="200">
                  <c:v>18761</c:v>
                </c:pt>
                <c:pt idx="201">
                  <c:v>18661</c:v>
                </c:pt>
                <c:pt idx="202">
                  <c:v>18661</c:v>
                </c:pt>
                <c:pt idx="203">
                  <c:v>18661</c:v>
                </c:pt>
                <c:pt idx="204">
                  <c:v>18561</c:v>
                </c:pt>
                <c:pt idx="205">
                  <c:v>18561</c:v>
                </c:pt>
                <c:pt idx="206">
                  <c:v>18561</c:v>
                </c:pt>
                <c:pt idx="207">
                  <c:v>18561</c:v>
                </c:pt>
                <c:pt idx="208">
                  <c:v>18838</c:v>
                </c:pt>
                <c:pt idx="209">
                  <c:v>19053</c:v>
                </c:pt>
                <c:pt idx="210">
                  <c:v>19053</c:v>
                </c:pt>
                <c:pt idx="211">
                  <c:v>19053</c:v>
                </c:pt>
                <c:pt idx="212">
                  <c:v>19053</c:v>
                </c:pt>
                <c:pt idx="213">
                  <c:v>19188</c:v>
                </c:pt>
                <c:pt idx="214">
                  <c:v>19188</c:v>
                </c:pt>
                <c:pt idx="215">
                  <c:v>19188</c:v>
                </c:pt>
                <c:pt idx="216">
                  <c:v>19345</c:v>
                </c:pt>
                <c:pt idx="217">
                  <c:v>19720</c:v>
                </c:pt>
                <c:pt idx="218">
                  <c:v>19720</c:v>
                </c:pt>
                <c:pt idx="219">
                  <c:v>19720</c:v>
                </c:pt>
                <c:pt idx="220">
                  <c:v>19720</c:v>
                </c:pt>
                <c:pt idx="221">
                  <c:v>19845</c:v>
                </c:pt>
                <c:pt idx="222">
                  <c:v>20585</c:v>
                </c:pt>
                <c:pt idx="223">
                  <c:v>20585</c:v>
                </c:pt>
                <c:pt idx="224">
                  <c:v>20585</c:v>
                </c:pt>
                <c:pt idx="225">
                  <c:v>20875</c:v>
                </c:pt>
                <c:pt idx="226">
                  <c:v>20775</c:v>
                </c:pt>
                <c:pt idx="227">
                  <c:v>20775</c:v>
                </c:pt>
                <c:pt idx="228">
                  <c:v>20775</c:v>
                </c:pt>
                <c:pt idx="229">
                  <c:v>20775</c:v>
                </c:pt>
                <c:pt idx="230">
                  <c:v>20775</c:v>
                </c:pt>
                <c:pt idx="231">
                  <c:v>21030</c:v>
                </c:pt>
                <c:pt idx="232">
                  <c:v>21030</c:v>
                </c:pt>
                <c:pt idx="233">
                  <c:v>21030</c:v>
                </c:pt>
                <c:pt idx="234">
                  <c:v>21030</c:v>
                </c:pt>
                <c:pt idx="235">
                  <c:v>21030</c:v>
                </c:pt>
                <c:pt idx="236">
                  <c:v>21030</c:v>
                </c:pt>
                <c:pt idx="237">
                  <c:v>21030</c:v>
                </c:pt>
                <c:pt idx="238">
                  <c:v>21030</c:v>
                </c:pt>
                <c:pt idx="239">
                  <c:v>21030</c:v>
                </c:pt>
                <c:pt idx="240">
                  <c:v>21030</c:v>
                </c:pt>
                <c:pt idx="241">
                  <c:v>21030</c:v>
                </c:pt>
                <c:pt idx="242">
                  <c:v>21410</c:v>
                </c:pt>
                <c:pt idx="243">
                  <c:v>21410</c:v>
                </c:pt>
                <c:pt idx="244">
                  <c:v>21410</c:v>
                </c:pt>
                <c:pt idx="245">
                  <c:v>21725</c:v>
                </c:pt>
                <c:pt idx="246">
                  <c:v>21725</c:v>
                </c:pt>
                <c:pt idx="247">
                  <c:v>22120</c:v>
                </c:pt>
                <c:pt idx="248">
                  <c:v>22400</c:v>
                </c:pt>
                <c:pt idx="249">
                  <c:v>22400</c:v>
                </c:pt>
                <c:pt idx="250">
                  <c:v>22400</c:v>
                </c:pt>
                <c:pt idx="251">
                  <c:v>22300</c:v>
                </c:pt>
                <c:pt idx="252">
                  <c:v>22300</c:v>
                </c:pt>
                <c:pt idx="253">
                  <c:v>22300</c:v>
                </c:pt>
                <c:pt idx="254">
                  <c:v>22300</c:v>
                </c:pt>
                <c:pt idx="255">
                  <c:v>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D-4D16-B311-6FF108C9B6FB}"/>
            </c:ext>
          </c:extLst>
        </c:ser>
        <c:ser>
          <c:idx val="2"/>
          <c:order val="2"/>
          <c:tx>
            <c:strRef>
              <c:f>'AMOS 2018 SEASON OUTPUT DRAFT 2'!$BP$1</c:f>
              <c:strCache>
                <c:ptCount val="1"/>
                <c:pt idx="0">
                  <c:v>BING_DIS_APP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2'!$BP$2:$BP$257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4900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5400</c:v>
                </c:pt>
                <c:pt idx="8">
                  <c:v>5400</c:v>
                </c:pt>
                <c:pt idx="9">
                  <c:v>5670</c:v>
                </c:pt>
                <c:pt idx="10">
                  <c:v>5881</c:v>
                </c:pt>
                <c:pt idx="11">
                  <c:v>5881</c:v>
                </c:pt>
                <c:pt idx="12">
                  <c:v>5881</c:v>
                </c:pt>
                <c:pt idx="13">
                  <c:v>5881</c:v>
                </c:pt>
                <c:pt idx="14">
                  <c:v>5881</c:v>
                </c:pt>
                <c:pt idx="15">
                  <c:v>6266</c:v>
                </c:pt>
                <c:pt idx="16">
                  <c:v>6266</c:v>
                </c:pt>
                <c:pt idx="17">
                  <c:v>6266</c:v>
                </c:pt>
                <c:pt idx="18">
                  <c:v>6266</c:v>
                </c:pt>
                <c:pt idx="19">
                  <c:v>6266</c:v>
                </c:pt>
                <c:pt idx="20">
                  <c:v>6266</c:v>
                </c:pt>
                <c:pt idx="21">
                  <c:v>6511</c:v>
                </c:pt>
                <c:pt idx="22">
                  <c:v>6792</c:v>
                </c:pt>
                <c:pt idx="23">
                  <c:v>6925</c:v>
                </c:pt>
                <c:pt idx="24">
                  <c:v>6925</c:v>
                </c:pt>
                <c:pt idx="25">
                  <c:v>7238</c:v>
                </c:pt>
                <c:pt idx="26">
                  <c:v>7238</c:v>
                </c:pt>
                <c:pt idx="27">
                  <c:v>7238</c:v>
                </c:pt>
                <c:pt idx="28">
                  <c:v>7238</c:v>
                </c:pt>
                <c:pt idx="29">
                  <c:v>7238</c:v>
                </c:pt>
                <c:pt idx="30">
                  <c:v>7238</c:v>
                </c:pt>
                <c:pt idx="31">
                  <c:v>7238</c:v>
                </c:pt>
                <c:pt idx="32">
                  <c:v>7238</c:v>
                </c:pt>
                <c:pt idx="33">
                  <c:v>7445</c:v>
                </c:pt>
                <c:pt idx="34">
                  <c:v>7445</c:v>
                </c:pt>
                <c:pt idx="35">
                  <c:v>7578</c:v>
                </c:pt>
                <c:pt idx="36">
                  <c:v>7913</c:v>
                </c:pt>
                <c:pt idx="37">
                  <c:v>8403</c:v>
                </c:pt>
                <c:pt idx="38">
                  <c:v>8403</c:v>
                </c:pt>
                <c:pt idx="39">
                  <c:v>8403</c:v>
                </c:pt>
                <c:pt idx="40">
                  <c:v>9453</c:v>
                </c:pt>
                <c:pt idx="41">
                  <c:v>9453</c:v>
                </c:pt>
                <c:pt idx="42">
                  <c:v>9453</c:v>
                </c:pt>
                <c:pt idx="43">
                  <c:v>9453</c:v>
                </c:pt>
                <c:pt idx="44">
                  <c:v>9453</c:v>
                </c:pt>
                <c:pt idx="45">
                  <c:v>9453</c:v>
                </c:pt>
                <c:pt idx="46">
                  <c:v>9723</c:v>
                </c:pt>
                <c:pt idx="47">
                  <c:v>9823</c:v>
                </c:pt>
                <c:pt idx="48">
                  <c:v>9823</c:v>
                </c:pt>
                <c:pt idx="49">
                  <c:v>10088</c:v>
                </c:pt>
                <c:pt idx="50">
                  <c:v>10088</c:v>
                </c:pt>
                <c:pt idx="51">
                  <c:v>10088</c:v>
                </c:pt>
                <c:pt idx="52">
                  <c:v>10088</c:v>
                </c:pt>
                <c:pt idx="53">
                  <c:v>9988</c:v>
                </c:pt>
                <c:pt idx="54">
                  <c:v>9988</c:v>
                </c:pt>
                <c:pt idx="55">
                  <c:v>9988</c:v>
                </c:pt>
                <c:pt idx="56">
                  <c:v>9988</c:v>
                </c:pt>
                <c:pt idx="57">
                  <c:v>9988</c:v>
                </c:pt>
                <c:pt idx="58">
                  <c:v>9988</c:v>
                </c:pt>
                <c:pt idx="59">
                  <c:v>9988</c:v>
                </c:pt>
                <c:pt idx="60">
                  <c:v>9888</c:v>
                </c:pt>
                <c:pt idx="61">
                  <c:v>10133</c:v>
                </c:pt>
                <c:pt idx="62">
                  <c:v>10133</c:v>
                </c:pt>
                <c:pt idx="63">
                  <c:v>10133</c:v>
                </c:pt>
                <c:pt idx="64">
                  <c:v>10133</c:v>
                </c:pt>
                <c:pt idx="65">
                  <c:v>10133</c:v>
                </c:pt>
                <c:pt idx="66">
                  <c:v>10133</c:v>
                </c:pt>
                <c:pt idx="67">
                  <c:v>10133</c:v>
                </c:pt>
                <c:pt idx="68">
                  <c:v>10235</c:v>
                </c:pt>
                <c:pt idx="69">
                  <c:v>10235</c:v>
                </c:pt>
                <c:pt idx="70">
                  <c:v>10235</c:v>
                </c:pt>
                <c:pt idx="71">
                  <c:v>10235</c:v>
                </c:pt>
                <c:pt idx="72">
                  <c:v>10235</c:v>
                </c:pt>
                <c:pt idx="73">
                  <c:v>10500</c:v>
                </c:pt>
                <c:pt idx="74">
                  <c:v>10746</c:v>
                </c:pt>
                <c:pt idx="75">
                  <c:v>10746</c:v>
                </c:pt>
                <c:pt idx="76">
                  <c:v>10746</c:v>
                </c:pt>
                <c:pt idx="77">
                  <c:v>10746</c:v>
                </c:pt>
                <c:pt idx="78">
                  <c:v>10746</c:v>
                </c:pt>
                <c:pt idx="79">
                  <c:v>10746</c:v>
                </c:pt>
                <c:pt idx="80">
                  <c:v>10959</c:v>
                </c:pt>
                <c:pt idx="81">
                  <c:v>10959</c:v>
                </c:pt>
                <c:pt idx="82">
                  <c:v>10959</c:v>
                </c:pt>
                <c:pt idx="83">
                  <c:v>10959</c:v>
                </c:pt>
                <c:pt idx="84">
                  <c:v>10959</c:v>
                </c:pt>
                <c:pt idx="85">
                  <c:v>10959</c:v>
                </c:pt>
                <c:pt idx="86">
                  <c:v>10959</c:v>
                </c:pt>
                <c:pt idx="87">
                  <c:v>11061</c:v>
                </c:pt>
                <c:pt idx="88">
                  <c:v>11061</c:v>
                </c:pt>
                <c:pt idx="89">
                  <c:v>11061</c:v>
                </c:pt>
                <c:pt idx="90">
                  <c:v>11061</c:v>
                </c:pt>
                <c:pt idx="91">
                  <c:v>11061</c:v>
                </c:pt>
                <c:pt idx="92">
                  <c:v>11061</c:v>
                </c:pt>
                <c:pt idx="93">
                  <c:v>11061</c:v>
                </c:pt>
                <c:pt idx="94">
                  <c:v>11061</c:v>
                </c:pt>
                <c:pt idx="95">
                  <c:v>11061</c:v>
                </c:pt>
                <c:pt idx="96">
                  <c:v>11331</c:v>
                </c:pt>
                <c:pt idx="97">
                  <c:v>11331</c:v>
                </c:pt>
                <c:pt idx="98">
                  <c:v>11331</c:v>
                </c:pt>
                <c:pt idx="99">
                  <c:v>11331</c:v>
                </c:pt>
                <c:pt idx="100">
                  <c:v>11631</c:v>
                </c:pt>
                <c:pt idx="101">
                  <c:v>11631</c:v>
                </c:pt>
                <c:pt idx="102">
                  <c:v>11855</c:v>
                </c:pt>
                <c:pt idx="103">
                  <c:v>11965</c:v>
                </c:pt>
                <c:pt idx="104">
                  <c:v>11965</c:v>
                </c:pt>
                <c:pt idx="105">
                  <c:v>11965</c:v>
                </c:pt>
                <c:pt idx="106">
                  <c:v>11965</c:v>
                </c:pt>
                <c:pt idx="107">
                  <c:v>11965</c:v>
                </c:pt>
                <c:pt idx="108">
                  <c:v>11965</c:v>
                </c:pt>
                <c:pt idx="109">
                  <c:v>11965</c:v>
                </c:pt>
                <c:pt idx="110">
                  <c:v>11965</c:v>
                </c:pt>
                <c:pt idx="111">
                  <c:v>12215</c:v>
                </c:pt>
                <c:pt idx="112">
                  <c:v>12215</c:v>
                </c:pt>
                <c:pt idx="113">
                  <c:v>12215</c:v>
                </c:pt>
                <c:pt idx="114">
                  <c:v>12215</c:v>
                </c:pt>
                <c:pt idx="115">
                  <c:v>12215</c:v>
                </c:pt>
                <c:pt idx="116">
                  <c:v>12345</c:v>
                </c:pt>
                <c:pt idx="117">
                  <c:v>12345</c:v>
                </c:pt>
                <c:pt idx="118">
                  <c:v>12245</c:v>
                </c:pt>
                <c:pt idx="119">
                  <c:v>12245</c:v>
                </c:pt>
                <c:pt idx="120">
                  <c:v>12245</c:v>
                </c:pt>
                <c:pt idx="121">
                  <c:v>12360</c:v>
                </c:pt>
                <c:pt idx="122">
                  <c:v>12565</c:v>
                </c:pt>
                <c:pt idx="123">
                  <c:v>12565</c:v>
                </c:pt>
                <c:pt idx="124">
                  <c:v>12565</c:v>
                </c:pt>
                <c:pt idx="125">
                  <c:v>12565</c:v>
                </c:pt>
                <c:pt idx="126">
                  <c:v>12565</c:v>
                </c:pt>
                <c:pt idx="127">
                  <c:v>12565</c:v>
                </c:pt>
                <c:pt idx="128">
                  <c:v>12768</c:v>
                </c:pt>
                <c:pt idx="129">
                  <c:v>12768</c:v>
                </c:pt>
                <c:pt idx="130">
                  <c:v>12768</c:v>
                </c:pt>
                <c:pt idx="131">
                  <c:v>12880</c:v>
                </c:pt>
                <c:pt idx="132">
                  <c:v>12880</c:v>
                </c:pt>
                <c:pt idx="133">
                  <c:v>13170</c:v>
                </c:pt>
                <c:pt idx="134">
                  <c:v>13170</c:v>
                </c:pt>
                <c:pt idx="135">
                  <c:v>13170</c:v>
                </c:pt>
                <c:pt idx="136">
                  <c:v>13170</c:v>
                </c:pt>
                <c:pt idx="137">
                  <c:v>13170</c:v>
                </c:pt>
                <c:pt idx="138">
                  <c:v>13170</c:v>
                </c:pt>
                <c:pt idx="139">
                  <c:v>13170</c:v>
                </c:pt>
                <c:pt idx="140">
                  <c:v>13170</c:v>
                </c:pt>
                <c:pt idx="141">
                  <c:v>13530</c:v>
                </c:pt>
                <c:pt idx="142">
                  <c:v>13790</c:v>
                </c:pt>
                <c:pt idx="143">
                  <c:v>13790</c:v>
                </c:pt>
                <c:pt idx="144">
                  <c:v>13790</c:v>
                </c:pt>
                <c:pt idx="145">
                  <c:v>13790</c:v>
                </c:pt>
                <c:pt idx="146">
                  <c:v>14205</c:v>
                </c:pt>
                <c:pt idx="147">
                  <c:v>14457</c:v>
                </c:pt>
                <c:pt idx="148">
                  <c:v>14457</c:v>
                </c:pt>
                <c:pt idx="149">
                  <c:v>14727</c:v>
                </c:pt>
                <c:pt idx="150">
                  <c:v>14727</c:v>
                </c:pt>
                <c:pt idx="151">
                  <c:v>14727</c:v>
                </c:pt>
                <c:pt idx="152">
                  <c:v>14727</c:v>
                </c:pt>
                <c:pt idx="153">
                  <c:v>14837</c:v>
                </c:pt>
                <c:pt idx="154">
                  <c:v>14837</c:v>
                </c:pt>
                <c:pt idx="155">
                  <c:v>14837</c:v>
                </c:pt>
                <c:pt idx="156">
                  <c:v>14837</c:v>
                </c:pt>
                <c:pt idx="157">
                  <c:v>15122</c:v>
                </c:pt>
                <c:pt idx="158">
                  <c:v>15502</c:v>
                </c:pt>
                <c:pt idx="159">
                  <c:v>15502</c:v>
                </c:pt>
                <c:pt idx="160">
                  <c:v>15502</c:v>
                </c:pt>
                <c:pt idx="161">
                  <c:v>15502</c:v>
                </c:pt>
                <c:pt idx="162">
                  <c:v>15502</c:v>
                </c:pt>
                <c:pt idx="163">
                  <c:v>15502</c:v>
                </c:pt>
                <c:pt idx="164">
                  <c:v>15502</c:v>
                </c:pt>
                <c:pt idx="165">
                  <c:v>15502</c:v>
                </c:pt>
                <c:pt idx="166">
                  <c:v>15752</c:v>
                </c:pt>
                <c:pt idx="167">
                  <c:v>15652</c:v>
                </c:pt>
                <c:pt idx="168">
                  <c:v>15652</c:v>
                </c:pt>
                <c:pt idx="169">
                  <c:v>15652</c:v>
                </c:pt>
                <c:pt idx="170">
                  <c:v>15652</c:v>
                </c:pt>
                <c:pt idx="171">
                  <c:v>15652</c:v>
                </c:pt>
                <c:pt idx="172">
                  <c:v>15652</c:v>
                </c:pt>
                <c:pt idx="173">
                  <c:v>15652</c:v>
                </c:pt>
                <c:pt idx="174">
                  <c:v>15652</c:v>
                </c:pt>
                <c:pt idx="175">
                  <c:v>15652</c:v>
                </c:pt>
                <c:pt idx="176">
                  <c:v>15652</c:v>
                </c:pt>
                <c:pt idx="177">
                  <c:v>15777</c:v>
                </c:pt>
                <c:pt idx="178">
                  <c:v>15777</c:v>
                </c:pt>
                <c:pt idx="179">
                  <c:v>15777</c:v>
                </c:pt>
                <c:pt idx="180">
                  <c:v>16487</c:v>
                </c:pt>
                <c:pt idx="181">
                  <c:v>16487</c:v>
                </c:pt>
                <c:pt idx="182">
                  <c:v>16487</c:v>
                </c:pt>
                <c:pt idx="183">
                  <c:v>16487</c:v>
                </c:pt>
                <c:pt idx="184">
                  <c:v>16487</c:v>
                </c:pt>
                <c:pt idx="185">
                  <c:v>16747</c:v>
                </c:pt>
                <c:pt idx="186">
                  <c:v>16747</c:v>
                </c:pt>
                <c:pt idx="187">
                  <c:v>16747</c:v>
                </c:pt>
                <c:pt idx="188">
                  <c:v>16747</c:v>
                </c:pt>
                <c:pt idx="189">
                  <c:v>16747</c:v>
                </c:pt>
                <c:pt idx="190">
                  <c:v>16747</c:v>
                </c:pt>
                <c:pt idx="191">
                  <c:v>16747</c:v>
                </c:pt>
                <c:pt idx="192">
                  <c:v>16747</c:v>
                </c:pt>
                <c:pt idx="193">
                  <c:v>17035</c:v>
                </c:pt>
                <c:pt idx="194">
                  <c:v>17172</c:v>
                </c:pt>
                <c:pt idx="195">
                  <c:v>17172</c:v>
                </c:pt>
                <c:pt idx="196">
                  <c:v>17172</c:v>
                </c:pt>
                <c:pt idx="197">
                  <c:v>17452</c:v>
                </c:pt>
                <c:pt idx="198">
                  <c:v>17452</c:v>
                </c:pt>
                <c:pt idx="199">
                  <c:v>17452</c:v>
                </c:pt>
                <c:pt idx="200">
                  <c:v>17452</c:v>
                </c:pt>
                <c:pt idx="201">
                  <c:v>17352</c:v>
                </c:pt>
                <c:pt idx="202">
                  <c:v>17352</c:v>
                </c:pt>
                <c:pt idx="203">
                  <c:v>17352</c:v>
                </c:pt>
                <c:pt idx="204">
                  <c:v>17352</c:v>
                </c:pt>
                <c:pt idx="205">
                  <c:v>17352</c:v>
                </c:pt>
                <c:pt idx="206">
                  <c:v>17352</c:v>
                </c:pt>
                <c:pt idx="207">
                  <c:v>17352</c:v>
                </c:pt>
                <c:pt idx="208">
                  <c:v>17629</c:v>
                </c:pt>
                <c:pt idx="209">
                  <c:v>17844</c:v>
                </c:pt>
                <c:pt idx="210">
                  <c:v>17844</c:v>
                </c:pt>
                <c:pt idx="211">
                  <c:v>17844</c:v>
                </c:pt>
                <c:pt idx="212">
                  <c:v>17844</c:v>
                </c:pt>
                <c:pt idx="213">
                  <c:v>17844</c:v>
                </c:pt>
                <c:pt idx="214">
                  <c:v>17844</c:v>
                </c:pt>
                <c:pt idx="215">
                  <c:v>17844</c:v>
                </c:pt>
                <c:pt idx="216">
                  <c:v>17844</c:v>
                </c:pt>
                <c:pt idx="217">
                  <c:v>18219</c:v>
                </c:pt>
                <c:pt idx="218">
                  <c:v>18219</c:v>
                </c:pt>
                <c:pt idx="219">
                  <c:v>18119</c:v>
                </c:pt>
                <c:pt idx="220">
                  <c:v>18119</c:v>
                </c:pt>
                <c:pt idx="221">
                  <c:v>18119</c:v>
                </c:pt>
                <c:pt idx="222">
                  <c:v>18859</c:v>
                </c:pt>
                <c:pt idx="223">
                  <c:v>18859</c:v>
                </c:pt>
                <c:pt idx="224">
                  <c:v>18859</c:v>
                </c:pt>
                <c:pt idx="225">
                  <c:v>19149</c:v>
                </c:pt>
                <c:pt idx="226">
                  <c:v>19049</c:v>
                </c:pt>
                <c:pt idx="227">
                  <c:v>19049</c:v>
                </c:pt>
                <c:pt idx="228">
                  <c:v>19049</c:v>
                </c:pt>
                <c:pt idx="229">
                  <c:v>19049</c:v>
                </c:pt>
                <c:pt idx="230">
                  <c:v>19049</c:v>
                </c:pt>
                <c:pt idx="231">
                  <c:v>19304</c:v>
                </c:pt>
                <c:pt idx="232">
                  <c:v>19304</c:v>
                </c:pt>
                <c:pt idx="233">
                  <c:v>19204</c:v>
                </c:pt>
                <c:pt idx="234">
                  <c:v>19316</c:v>
                </c:pt>
                <c:pt idx="235">
                  <c:v>19316</c:v>
                </c:pt>
                <c:pt idx="236">
                  <c:v>19316</c:v>
                </c:pt>
                <c:pt idx="237">
                  <c:v>19316</c:v>
                </c:pt>
                <c:pt idx="238">
                  <c:v>19316</c:v>
                </c:pt>
                <c:pt idx="239">
                  <c:v>19316</c:v>
                </c:pt>
                <c:pt idx="240">
                  <c:v>19316</c:v>
                </c:pt>
                <c:pt idx="241">
                  <c:v>19316</c:v>
                </c:pt>
                <c:pt idx="242">
                  <c:v>19696</c:v>
                </c:pt>
                <c:pt idx="243">
                  <c:v>19696</c:v>
                </c:pt>
                <c:pt idx="244">
                  <c:v>19696</c:v>
                </c:pt>
                <c:pt idx="245">
                  <c:v>20011</c:v>
                </c:pt>
                <c:pt idx="246">
                  <c:v>20011</c:v>
                </c:pt>
                <c:pt idx="247">
                  <c:v>20406</c:v>
                </c:pt>
                <c:pt idx="248">
                  <c:v>20786</c:v>
                </c:pt>
                <c:pt idx="249">
                  <c:v>20786</c:v>
                </c:pt>
                <c:pt idx="250">
                  <c:v>20686</c:v>
                </c:pt>
                <c:pt idx="251">
                  <c:v>20686</c:v>
                </c:pt>
                <c:pt idx="252">
                  <c:v>20686</c:v>
                </c:pt>
                <c:pt idx="253">
                  <c:v>20686</c:v>
                </c:pt>
                <c:pt idx="254">
                  <c:v>20686</c:v>
                </c:pt>
                <c:pt idx="255">
                  <c:v>20686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D-4D16-B311-6FF108C9B6FB}"/>
            </c:ext>
          </c:extLst>
        </c:ser>
        <c:ser>
          <c:idx val="3"/>
          <c:order val="3"/>
          <c:tx>
            <c:strRef>
              <c:f>'AMOS 2018 SEASON OUTPUT DRAFT 2'!$BR$1</c:f>
              <c:strCache>
                <c:ptCount val="1"/>
                <c:pt idx="0">
                  <c:v>FPI_DIS_APP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2'!$BR$2:$BR$257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4900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5400</c:v>
                </c:pt>
                <c:pt idx="8">
                  <c:v>5300</c:v>
                </c:pt>
                <c:pt idx="9">
                  <c:v>5570</c:v>
                </c:pt>
                <c:pt idx="10">
                  <c:v>5781</c:v>
                </c:pt>
                <c:pt idx="11">
                  <c:v>5781</c:v>
                </c:pt>
                <c:pt idx="12">
                  <c:v>5781</c:v>
                </c:pt>
                <c:pt idx="13">
                  <c:v>5781</c:v>
                </c:pt>
                <c:pt idx="14">
                  <c:v>5781</c:v>
                </c:pt>
                <c:pt idx="15">
                  <c:v>6166</c:v>
                </c:pt>
                <c:pt idx="16">
                  <c:v>6166</c:v>
                </c:pt>
                <c:pt idx="17">
                  <c:v>6166</c:v>
                </c:pt>
                <c:pt idx="18">
                  <c:v>6166</c:v>
                </c:pt>
                <c:pt idx="19">
                  <c:v>6066</c:v>
                </c:pt>
                <c:pt idx="20">
                  <c:v>6066</c:v>
                </c:pt>
                <c:pt idx="21">
                  <c:v>6311</c:v>
                </c:pt>
                <c:pt idx="22">
                  <c:v>6592</c:v>
                </c:pt>
                <c:pt idx="23">
                  <c:v>6592</c:v>
                </c:pt>
                <c:pt idx="24">
                  <c:v>6751</c:v>
                </c:pt>
                <c:pt idx="25">
                  <c:v>7064</c:v>
                </c:pt>
                <c:pt idx="26">
                  <c:v>7064</c:v>
                </c:pt>
                <c:pt idx="27">
                  <c:v>7064</c:v>
                </c:pt>
                <c:pt idx="28">
                  <c:v>7064</c:v>
                </c:pt>
                <c:pt idx="29">
                  <c:v>7179</c:v>
                </c:pt>
                <c:pt idx="30">
                  <c:v>7179</c:v>
                </c:pt>
                <c:pt idx="31">
                  <c:v>7179</c:v>
                </c:pt>
                <c:pt idx="32">
                  <c:v>7179</c:v>
                </c:pt>
                <c:pt idx="33">
                  <c:v>7386</c:v>
                </c:pt>
                <c:pt idx="34">
                  <c:v>7386</c:v>
                </c:pt>
                <c:pt idx="35">
                  <c:v>7386</c:v>
                </c:pt>
                <c:pt idx="36">
                  <c:v>7721</c:v>
                </c:pt>
                <c:pt idx="37">
                  <c:v>8211</c:v>
                </c:pt>
                <c:pt idx="38">
                  <c:v>8211</c:v>
                </c:pt>
                <c:pt idx="39">
                  <c:v>8211</c:v>
                </c:pt>
                <c:pt idx="40">
                  <c:v>9261</c:v>
                </c:pt>
                <c:pt idx="41">
                  <c:v>9261</c:v>
                </c:pt>
                <c:pt idx="42">
                  <c:v>9374</c:v>
                </c:pt>
                <c:pt idx="43">
                  <c:v>9374</c:v>
                </c:pt>
                <c:pt idx="44">
                  <c:v>9374</c:v>
                </c:pt>
                <c:pt idx="45">
                  <c:v>9374</c:v>
                </c:pt>
                <c:pt idx="46">
                  <c:v>9374</c:v>
                </c:pt>
                <c:pt idx="47">
                  <c:v>9474</c:v>
                </c:pt>
                <c:pt idx="48">
                  <c:v>9474</c:v>
                </c:pt>
                <c:pt idx="49">
                  <c:v>9739</c:v>
                </c:pt>
                <c:pt idx="50">
                  <c:v>9739</c:v>
                </c:pt>
                <c:pt idx="51">
                  <c:v>9739</c:v>
                </c:pt>
                <c:pt idx="52">
                  <c:v>9739</c:v>
                </c:pt>
                <c:pt idx="53">
                  <c:v>9639</c:v>
                </c:pt>
                <c:pt idx="54">
                  <c:v>9639</c:v>
                </c:pt>
                <c:pt idx="55">
                  <c:v>9639</c:v>
                </c:pt>
                <c:pt idx="56">
                  <c:v>9639</c:v>
                </c:pt>
                <c:pt idx="57">
                  <c:v>9639</c:v>
                </c:pt>
                <c:pt idx="58">
                  <c:v>9639</c:v>
                </c:pt>
                <c:pt idx="59">
                  <c:v>9639</c:v>
                </c:pt>
                <c:pt idx="60">
                  <c:v>9639</c:v>
                </c:pt>
                <c:pt idx="61">
                  <c:v>9884</c:v>
                </c:pt>
                <c:pt idx="62">
                  <c:v>9884</c:v>
                </c:pt>
                <c:pt idx="63">
                  <c:v>9884</c:v>
                </c:pt>
                <c:pt idx="64">
                  <c:v>9884</c:v>
                </c:pt>
                <c:pt idx="65">
                  <c:v>9884</c:v>
                </c:pt>
                <c:pt idx="66">
                  <c:v>9884</c:v>
                </c:pt>
                <c:pt idx="67">
                  <c:v>9884</c:v>
                </c:pt>
                <c:pt idx="68">
                  <c:v>9986</c:v>
                </c:pt>
                <c:pt idx="69">
                  <c:v>9986</c:v>
                </c:pt>
                <c:pt idx="70">
                  <c:v>9986</c:v>
                </c:pt>
                <c:pt idx="71">
                  <c:v>9986</c:v>
                </c:pt>
                <c:pt idx="72">
                  <c:v>9986</c:v>
                </c:pt>
                <c:pt idx="73">
                  <c:v>10251</c:v>
                </c:pt>
                <c:pt idx="74">
                  <c:v>10497</c:v>
                </c:pt>
                <c:pt idx="75">
                  <c:v>10497</c:v>
                </c:pt>
                <c:pt idx="76">
                  <c:v>10497</c:v>
                </c:pt>
                <c:pt idx="77">
                  <c:v>10497</c:v>
                </c:pt>
                <c:pt idx="78">
                  <c:v>10397</c:v>
                </c:pt>
                <c:pt idx="79">
                  <c:v>10397</c:v>
                </c:pt>
                <c:pt idx="80">
                  <c:v>10610</c:v>
                </c:pt>
                <c:pt idx="81">
                  <c:v>10610</c:v>
                </c:pt>
                <c:pt idx="82">
                  <c:v>10610</c:v>
                </c:pt>
                <c:pt idx="83">
                  <c:v>10610</c:v>
                </c:pt>
                <c:pt idx="84">
                  <c:v>10610</c:v>
                </c:pt>
                <c:pt idx="85">
                  <c:v>10735</c:v>
                </c:pt>
                <c:pt idx="86">
                  <c:v>10735</c:v>
                </c:pt>
                <c:pt idx="87">
                  <c:v>10837</c:v>
                </c:pt>
                <c:pt idx="88">
                  <c:v>10837</c:v>
                </c:pt>
                <c:pt idx="89">
                  <c:v>10992</c:v>
                </c:pt>
                <c:pt idx="90">
                  <c:v>10992</c:v>
                </c:pt>
                <c:pt idx="91">
                  <c:v>10992</c:v>
                </c:pt>
                <c:pt idx="92">
                  <c:v>10992</c:v>
                </c:pt>
                <c:pt idx="93">
                  <c:v>10992</c:v>
                </c:pt>
                <c:pt idx="94">
                  <c:v>10892</c:v>
                </c:pt>
                <c:pt idx="95">
                  <c:v>10892</c:v>
                </c:pt>
                <c:pt idx="96">
                  <c:v>11162</c:v>
                </c:pt>
                <c:pt idx="97">
                  <c:v>11162</c:v>
                </c:pt>
                <c:pt idx="98">
                  <c:v>11062</c:v>
                </c:pt>
                <c:pt idx="99">
                  <c:v>11062</c:v>
                </c:pt>
                <c:pt idx="100">
                  <c:v>11362</c:v>
                </c:pt>
                <c:pt idx="101">
                  <c:v>11362</c:v>
                </c:pt>
                <c:pt idx="102">
                  <c:v>11586</c:v>
                </c:pt>
                <c:pt idx="103">
                  <c:v>11586</c:v>
                </c:pt>
                <c:pt idx="104">
                  <c:v>11586</c:v>
                </c:pt>
                <c:pt idx="105">
                  <c:v>11586</c:v>
                </c:pt>
                <c:pt idx="106">
                  <c:v>11586</c:v>
                </c:pt>
                <c:pt idx="107">
                  <c:v>11586</c:v>
                </c:pt>
                <c:pt idx="108">
                  <c:v>11586</c:v>
                </c:pt>
                <c:pt idx="109">
                  <c:v>11586</c:v>
                </c:pt>
                <c:pt idx="110">
                  <c:v>11586</c:v>
                </c:pt>
                <c:pt idx="111">
                  <c:v>11736</c:v>
                </c:pt>
                <c:pt idx="112">
                  <c:v>11736</c:v>
                </c:pt>
                <c:pt idx="113">
                  <c:v>11736</c:v>
                </c:pt>
                <c:pt idx="114">
                  <c:v>11736</c:v>
                </c:pt>
                <c:pt idx="115">
                  <c:v>11636</c:v>
                </c:pt>
                <c:pt idx="116">
                  <c:v>11636</c:v>
                </c:pt>
                <c:pt idx="117">
                  <c:v>11636</c:v>
                </c:pt>
                <c:pt idx="118">
                  <c:v>11536</c:v>
                </c:pt>
                <c:pt idx="119">
                  <c:v>11536</c:v>
                </c:pt>
                <c:pt idx="120">
                  <c:v>11536</c:v>
                </c:pt>
                <c:pt idx="121">
                  <c:v>11651</c:v>
                </c:pt>
                <c:pt idx="122">
                  <c:v>11856</c:v>
                </c:pt>
                <c:pt idx="123">
                  <c:v>11856</c:v>
                </c:pt>
                <c:pt idx="124">
                  <c:v>11856</c:v>
                </c:pt>
                <c:pt idx="125">
                  <c:v>11856</c:v>
                </c:pt>
                <c:pt idx="126">
                  <c:v>11856</c:v>
                </c:pt>
                <c:pt idx="127">
                  <c:v>11856</c:v>
                </c:pt>
                <c:pt idx="128">
                  <c:v>11959</c:v>
                </c:pt>
                <c:pt idx="129">
                  <c:v>11959</c:v>
                </c:pt>
                <c:pt idx="130">
                  <c:v>11959</c:v>
                </c:pt>
                <c:pt idx="131">
                  <c:v>11959</c:v>
                </c:pt>
                <c:pt idx="132">
                  <c:v>11959</c:v>
                </c:pt>
                <c:pt idx="133">
                  <c:v>12249</c:v>
                </c:pt>
                <c:pt idx="134">
                  <c:v>12249</c:v>
                </c:pt>
                <c:pt idx="135">
                  <c:v>12249</c:v>
                </c:pt>
                <c:pt idx="136">
                  <c:v>12249</c:v>
                </c:pt>
                <c:pt idx="137">
                  <c:v>12249</c:v>
                </c:pt>
                <c:pt idx="138">
                  <c:v>12249</c:v>
                </c:pt>
                <c:pt idx="139">
                  <c:v>12249</c:v>
                </c:pt>
                <c:pt idx="140">
                  <c:v>12249</c:v>
                </c:pt>
                <c:pt idx="141">
                  <c:v>12609</c:v>
                </c:pt>
                <c:pt idx="142">
                  <c:v>12869</c:v>
                </c:pt>
                <c:pt idx="143">
                  <c:v>12869</c:v>
                </c:pt>
                <c:pt idx="144">
                  <c:v>12869</c:v>
                </c:pt>
                <c:pt idx="145">
                  <c:v>12869</c:v>
                </c:pt>
                <c:pt idx="146">
                  <c:v>13284</c:v>
                </c:pt>
                <c:pt idx="147">
                  <c:v>13536</c:v>
                </c:pt>
                <c:pt idx="148">
                  <c:v>13536</c:v>
                </c:pt>
                <c:pt idx="149">
                  <c:v>13806</c:v>
                </c:pt>
                <c:pt idx="150">
                  <c:v>13806</c:v>
                </c:pt>
                <c:pt idx="151">
                  <c:v>13806</c:v>
                </c:pt>
                <c:pt idx="152">
                  <c:v>13806</c:v>
                </c:pt>
                <c:pt idx="153">
                  <c:v>13806</c:v>
                </c:pt>
                <c:pt idx="154">
                  <c:v>13806</c:v>
                </c:pt>
                <c:pt idx="155">
                  <c:v>13806</c:v>
                </c:pt>
                <c:pt idx="156">
                  <c:v>13806</c:v>
                </c:pt>
                <c:pt idx="157">
                  <c:v>14091</c:v>
                </c:pt>
                <c:pt idx="158">
                  <c:v>14471</c:v>
                </c:pt>
                <c:pt idx="159">
                  <c:v>14471</c:v>
                </c:pt>
                <c:pt idx="160">
                  <c:v>14471</c:v>
                </c:pt>
                <c:pt idx="161">
                  <c:v>14471</c:v>
                </c:pt>
                <c:pt idx="162">
                  <c:v>14471</c:v>
                </c:pt>
                <c:pt idx="163">
                  <c:v>14471</c:v>
                </c:pt>
                <c:pt idx="164">
                  <c:v>14471</c:v>
                </c:pt>
                <c:pt idx="165">
                  <c:v>14618</c:v>
                </c:pt>
                <c:pt idx="166">
                  <c:v>14868</c:v>
                </c:pt>
                <c:pt idx="167">
                  <c:v>14768</c:v>
                </c:pt>
                <c:pt idx="168">
                  <c:v>14768</c:v>
                </c:pt>
                <c:pt idx="169">
                  <c:v>14768</c:v>
                </c:pt>
                <c:pt idx="170">
                  <c:v>14768</c:v>
                </c:pt>
                <c:pt idx="171">
                  <c:v>14768</c:v>
                </c:pt>
                <c:pt idx="172">
                  <c:v>14768</c:v>
                </c:pt>
                <c:pt idx="173">
                  <c:v>14768</c:v>
                </c:pt>
                <c:pt idx="174">
                  <c:v>14768</c:v>
                </c:pt>
                <c:pt idx="175">
                  <c:v>14768</c:v>
                </c:pt>
                <c:pt idx="176">
                  <c:v>14768</c:v>
                </c:pt>
                <c:pt idx="177">
                  <c:v>14993</c:v>
                </c:pt>
                <c:pt idx="178">
                  <c:v>14993</c:v>
                </c:pt>
                <c:pt idx="179">
                  <c:v>14993</c:v>
                </c:pt>
                <c:pt idx="180">
                  <c:v>15703</c:v>
                </c:pt>
                <c:pt idx="181">
                  <c:v>15703</c:v>
                </c:pt>
                <c:pt idx="182">
                  <c:v>15703</c:v>
                </c:pt>
                <c:pt idx="183">
                  <c:v>15703</c:v>
                </c:pt>
                <c:pt idx="184">
                  <c:v>15703</c:v>
                </c:pt>
                <c:pt idx="185">
                  <c:v>15963</c:v>
                </c:pt>
                <c:pt idx="186">
                  <c:v>15963</c:v>
                </c:pt>
                <c:pt idx="187">
                  <c:v>15963</c:v>
                </c:pt>
                <c:pt idx="188">
                  <c:v>15963</c:v>
                </c:pt>
                <c:pt idx="189">
                  <c:v>15963</c:v>
                </c:pt>
                <c:pt idx="190">
                  <c:v>15963</c:v>
                </c:pt>
                <c:pt idx="191">
                  <c:v>15963</c:v>
                </c:pt>
                <c:pt idx="192">
                  <c:v>15963</c:v>
                </c:pt>
                <c:pt idx="193">
                  <c:v>16251</c:v>
                </c:pt>
                <c:pt idx="194">
                  <c:v>16251</c:v>
                </c:pt>
                <c:pt idx="195">
                  <c:v>16251</c:v>
                </c:pt>
                <c:pt idx="196">
                  <c:v>16251</c:v>
                </c:pt>
                <c:pt idx="197">
                  <c:v>16531</c:v>
                </c:pt>
                <c:pt idx="198">
                  <c:v>16531</c:v>
                </c:pt>
                <c:pt idx="199">
                  <c:v>16531</c:v>
                </c:pt>
                <c:pt idx="200">
                  <c:v>16531</c:v>
                </c:pt>
                <c:pt idx="201">
                  <c:v>16431</c:v>
                </c:pt>
                <c:pt idx="202">
                  <c:v>16431</c:v>
                </c:pt>
                <c:pt idx="203">
                  <c:v>16431</c:v>
                </c:pt>
                <c:pt idx="204">
                  <c:v>16431</c:v>
                </c:pt>
                <c:pt idx="205">
                  <c:v>16431</c:v>
                </c:pt>
                <c:pt idx="206">
                  <c:v>16431</c:v>
                </c:pt>
                <c:pt idx="207">
                  <c:v>16431</c:v>
                </c:pt>
                <c:pt idx="208">
                  <c:v>16708</c:v>
                </c:pt>
                <c:pt idx="209">
                  <c:v>16923</c:v>
                </c:pt>
                <c:pt idx="210">
                  <c:v>16923</c:v>
                </c:pt>
                <c:pt idx="211">
                  <c:v>16923</c:v>
                </c:pt>
                <c:pt idx="212">
                  <c:v>16923</c:v>
                </c:pt>
                <c:pt idx="213">
                  <c:v>16923</c:v>
                </c:pt>
                <c:pt idx="214">
                  <c:v>16923</c:v>
                </c:pt>
                <c:pt idx="215">
                  <c:v>16923</c:v>
                </c:pt>
                <c:pt idx="216">
                  <c:v>16923</c:v>
                </c:pt>
                <c:pt idx="217">
                  <c:v>17298</c:v>
                </c:pt>
                <c:pt idx="218">
                  <c:v>17298</c:v>
                </c:pt>
                <c:pt idx="219">
                  <c:v>17198</c:v>
                </c:pt>
                <c:pt idx="220">
                  <c:v>17198</c:v>
                </c:pt>
                <c:pt idx="221">
                  <c:v>17323</c:v>
                </c:pt>
                <c:pt idx="222">
                  <c:v>18063</c:v>
                </c:pt>
                <c:pt idx="223">
                  <c:v>18063</c:v>
                </c:pt>
                <c:pt idx="224">
                  <c:v>18063</c:v>
                </c:pt>
                <c:pt idx="225">
                  <c:v>18353</c:v>
                </c:pt>
                <c:pt idx="226">
                  <c:v>18253</c:v>
                </c:pt>
                <c:pt idx="227">
                  <c:v>18253</c:v>
                </c:pt>
                <c:pt idx="228">
                  <c:v>18253</c:v>
                </c:pt>
                <c:pt idx="229">
                  <c:v>18253</c:v>
                </c:pt>
                <c:pt idx="230">
                  <c:v>18253</c:v>
                </c:pt>
                <c:pt idx="231">
                  <c:v>18508</c:v>
                </c:pt>
                <c:pt idx="232">
                  <c:v>18508</c:v>
                </c:pt>
                <c:pt idx="233">
                  <c:v>18508</c:v>
                </c:pt>
                <c:pt idx="234">
                  <c:v>18508</c:v>
                </c:pt>
                <c:pt idx="235">
                  <c:v>18508</c:v>
                </c:pt>
                <c:pt idx="236">
                  <c:v>18508</c:v>
                </c:pt>
                <c:pt idx="237">
                  <c:v>18508</c:v>
                </c:pt>
                <c:pt idx="238">
                  <c:v>18508</c:v>
                </c:pt>
                <c:pt idx="239">
                  <c:v>18508</c:v>
                </c:pt>
                <c:pt idx="240">
                  <c:v>18508</c:v>
                </c:pt>
                <c:pt idx="241">
                  <c:v>18508</c:v>
                </c:pt>
                <c:pt idx="242">
                  <c:v>18888</c:v>
                </c:pt>
                <c:pt idx="243">
                  <c:v>18888</c:v>
                </c:pt>
                <c:pt idx="244">
                  <c:v>18888</c:v>
                </c:pt>
                <c:pt idx="245">
                  <c:v>19203</c:v>
                </c:pt>
                <c:pt idx="246">
                  <c:v>19203</c:v>
                </c:pt>
                <c:pt idx="247">
                  <c:v>19598</c:v>
                </c:pt>
                <c:pt idx="248">
                  <c:v>19978</c:v>
                </c:pt>
                <c:pt idx="249">
                  <c:v>19978</c:v>
                </c:pt>
                <c:pt idx="250">
                  <c:v>19978</c:v>
                </c:pt>
                <c:pt idx="251">
                  <c:v>19978</c:v>
                </c:pt>
                <c:pt idx="252">
                  <c:v>19978</c:v>
                </c:pt>
                <c:pt idx="253">
                  <c:v>19978</c:v>
                </c:pt>
                <c:pt idx="254">
                  <c:v>19978</c:v>
                </c:pt>
                <c:pt idx="255">
                  <c:v>19978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D-4D16-B311-6FF108C9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04136"/>
        <c:axId val="536405776"/>
      </c:lineChart>
      <c:catAx>
        <c:axId val="53640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5776"/>
        <c:crosses val="autoZero"/>
        <c:auto val="1"/>
        <c:lblAlgn val="ctr"/>
        <c:lblOffset val="100"/>
        <c:noMultiLvlLbl val="0"/>
      </c:catAx>
      <c:valAx>
        <c:axId val="53640577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 Percentages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2'!$AI$1</c:f>
              <c:strCache>
                <c:ptCount val="1"/>
                <c:pt idx="0">
                  <c:v>AMOS_WEEKLY_PERC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2'!$AI$2:$AI$18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0.46153846153846156</c:v>
                </c:pt>
                <c:pt idx="9">
                  <c:v>0.7142857142857143</c:v>
                </c:pt>
                <c:pt idx="10">
                  <c:v>0.46153846153846156</c:v>
                </c:pt>
                <c:pt idx="11">
                  <c:v>0.8</c:v>
                </c:pt>
                <c:pt idx="12">
                  <c:v>0.625</c:v>
                </c:pt>
                <c:pt idx="13">
                  <c:v>0.4375</c:v>
                </c:pt>
                <c:pt idx="14">
                  <c:v>0.4375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A-4EDA-84DD-B8DDFC31F7B7}"/>
            </c:ext>
          </c:extLst>
        </c:ser>
        <c:ser>
          <c:idx val="1"/>
          <c:order val="1"/>
          <c:tx>
            <c:strRef>
              <c:f>'AMOS 2018 SEASON OUTPUT DRAFT 2'!$AJ$1</c:f>
              <c:strCache>
                <c:ptCount val="1"/>
                <c:pt idx="0">
                  <c:v>ELO_WEEKLY_PERC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2'!$AJ$2:$AJ$18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0.53846153846153844</c:v>
                </c:pt>
                <c:pt idx="11">
                  <c:v>0.8</c:v>
                </c:pt>
                <c:pt idx="12">
                  <c:v>0.5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A-4EDA-84DD-B8DDFC31F7B7}"/>
            </c:ext>
          </c:extLst>
        </c:ser>
        <c:ser>
          <c:idx val="2"/>
          <c:order val="2"/>
          <c:tx>
            <c:strRef>
              <c:f>'AMOS 2018 SEASON OUTPUT DRAFT 2'!$AK$1</c:f>
              <c:strCache>
                <c:ptCount val="1"/>
                <c:pt idx="0">
                  <c:v>BING_WEEKLY_PERC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2'!$AK$2:$AK$18</c:f>
              <c:numCache>
                <c:formatCode>General</c:formatCode>
                <c:ptCount val="17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0.61538461538461542</c:v>
                </c:pt>
                <c:pt idx="11">
                  <c:v>0.73333333333333328</c:v>
                </c:pt>
                <c:pt idx="12">
                  <c:v>0.625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A-4EDA-84DD-B8DDFC31F7B7}"/>
            </c:ext>
          </c:extLst>
        </c:ser>
        <c:ser>
          <c:idx val="3"/>
          <c:order val="3"/>
          <c:tx>
            <c:strRef>
              <c:f>'AMOS 2018 SEASON OUTPUT DRAFT 2'!$AL$1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2'!$AL$2:$AL$18</c:f>
              <c:numCache>
                <c:formatCode>General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0.6875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0.6428571428571429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0.69230769230769229</c:v>
                </c:pt>
                <c:pt idx="11">
                  <c:v>0.8</c:v>
                </c:pt>
                <c:pt idx="12">
                  <c:v>0.5625</c:v>
                </c:pt>
                <c:pt idx="13">
                  <c:v>0.5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A-4EDA-84DD-B8DDFC31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5912"/>
        <c:axId val="536352632"/>
      </c:lineChart>
      <c:catAx>
        <c:axId val="53635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632"/>
        <c:crosses val="autoZero"/>
        <c:auto val="1"/>
        <c:lblAlgn val="ctr"/>
        <c:lblOffset val="100"/>
        <c:noMultiLvlLbl val="0"/>
      </c:catAx>
      <c:valAx>
        <c:axId val="53635263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 Percentage based on number of games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 Predictions Per</a:t>
            </a:r>
            <a:r>
              <a:rPr lang="en-CA" baseline="0"/>
              <a:t>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2'!$AD$24</c:f>
              <c:strCache>
                <c:ptCount val="1"/>
                <c:pt idx="0">
                  <c:v>AMOS_CORRECT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2'!$AD$25:$AD$32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918-B63D-7581F98B095A}"/>
            </c:ext>
          </c:extLst>
        </c:ser>
        <c:ser>
          <c:idx val="1"/>
          <c:order val="1"/>
          <c:tx>
            <c:strRef>
              <c:f>'AMOS 2018 SEASON OUTPUT DRAFT 2'!$AG$24</c:f>
              <c:strCache>
                <c:ptCount val="1"/>
                <c:pt idx="0">
                  <c:v>ELO_CORRECT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2'!$AG$25:$AG$32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  <c:pt idx="5">
                  <c:v>42</c:v>
                </c:pt>
                <c:pt idx="6">
                  <c:v>29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918-B63D-7581F98B095A}"/>
            </c:ext>
          </c:extLst>
        </c:ser>
        <c:ser>
          <c:idx val="2"/>
          <c:order val="2"/>
          <c:tx>
            <c:strRef>
              <c:f>'AMOS 2018 SEASON OUTPUT DRAFT 2'!$AJ$24</c:f>
              <c:strCache>
                <c:ptCount val="1"/>
                <c:pt idx="0">
                  <c:v>BING_CORRECT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2'!$AJ$25:$AJ$32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59</c:v>
                </c:pt>
                <c:pt idx="6">
                  <c:v>38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918-B63D-7581F98B095A}"/>
            </c:ext>
          </c:extLst>
        </c:ser>
        <c:ser>
          <c:idx val="3"/>
          <c:order val="3"/>
          <c:tx>
            <c:strRef>
              <c:f>'AMOS 2018 SEASON OUTPUT DRAFT 2'!$AM$24</c:f>
              <c:strCache>
                <c:ptCount val="1"/>
                <c:pt idx="0">
                  <c:v>FPI_CORRECT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2'!$AM$25:$AM$32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42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918-B63D-7581F98B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18472"/>
        <c:axId val="360153672"/>
      </c:barChart>
      <c:catAx>
        <c:axId val="3589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</a:t>
                </a:r>
                <a:r>
                  <a:rPr lang="en-CA" baseline="0"/>
                  <a:t> Ranges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3672"/>
        <c:crosses val="autoZero"/>
        <c:auto val="1"/>
        <c:lblAlgn val="ctr"/>
        <c:lblOffset val="100"/>
        <c:noMultiLvlLbl val="0"/>
      </c:catAx>
      <c:valAx>
        <c:axId val="360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Predicitons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E9C-A6A5-8C53D3A25F36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E9C-A6A5-8C53D3A25F36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7-4E9C-A6A5-8C53D3A25F36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7-4E9C-A6A5-8C53D3A2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2336"/>
        <c:axId val="552649488"/>
      </c:line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Successfull Predictions Per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5CA-9040-5FEC77172FD2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5CA-9040-5FEC77172FD2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5-45CA-9040-5FEC77172FD2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5-45CA-9040-5FEC771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6952"/>
        <c:axId val="614056296"/>
      </c:barChart>
      <c:catAx>
        <c:axId val="614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296"/>
        <c:crosses val="autoZero"/>
        <c:auto val="1"/>
        <c:lblAlgn val="ctr"/>
        <c:lblOffset val="100"/>
        <c:noMultiLvlLbl val="0"/>
      </c:catAx>
      <c:valAx>
        <c:axId val="614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DA9-B3F3-B8F050318EC2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DA9-B3F3-B8F050318EC2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DA9-B3F3-B8F050318EC2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DA9-B3F3-B8F0503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42336"/>
        <c:axId val="552649488"/>
      </c:bar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2'!$AC$25</c:f>
              <c:strCache>
                <c:ptCount val="1"/>
                <c:pt idx="0">
                  <c:v>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2'!$AD$25:$AE$25,'AMOS 2018 SEASON OUTPUT DRAFT 2'!$AG$25:$AH$25,'AMOS 2018 SEASON OUTPUT DRAFT 2'!$AJ$25:$AK$25,'AMOS 2018 SEASON OUTPUT DRAFT 2'!$AM$25:$AN$25)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115-BA75-E922B433EA3D}"/>
            </c:ext>
          </c:extLst>
        </c:ser>
        <c:ser>
          <c:idx val="1"/>
          <c:order val="1"/>
          <c:tx>
            <c:strRef>
              <c:f>'AMOS 2018 SEASON OUTPUT DRAFT 2'!$AC$26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2'!$AD$26:$AE$26,'AMOS 2018 SEASON OUTPUT DRAFT 2'!$AG$26:$AH$26,'AMOS 2018 SEASON OUTPUT DRAFT 2'!$AJ$26:$AK$26,'AMOS 2018 SEASON OUTPUT DRAFT 2'!$AM$26:$AN$26)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115-BA75-E922B433EA3D}"/>
            </c:ext>
          </c:extLst>
        </c:ser>
        <c:ser>
          <c:idx val="2"/>
          <c:order val="2"/>
          <c:tx>
            <c:strRef>
              <c:f>'AMOS 2018 SEASON OUTPUT DRAFT 2'!$AC$27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2'!$AD$27:$AE$27,'AMOS 2018 SEASON OUTPUT DRAFT 2'!$AG$27:$AH$27,'AMOS 2018 SEASON OUTPUT DRAFT 2'!$AJ$27:$AK$27,'AMOS 2018 SEASON OUTPUT DRAFT 2'!$AM$27:$AN$27)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16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12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4-4115-BA75-E922B433EA3D}"/>
            </c:ext>
          </c:extLst>
        </c:ser>
        <c:ser>
          <c:idx val="3"/>
          <c:order val="3"/>
          <c:tx>
            <c:strRef>
              <c:f>'AMOS 2018 SEASON OUTPUT DRAFT 2'!$AC$28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2'!$AD$28:$AE$28,'AMOS 2018 SEASON OUTPUT DRAFT 2'!$AG$28:$AH$28,'AMOS 2018 SEASON OUTPUT DRAFT 2'!$AJ$28:$AK$28,'AMOS 2018 SEASON OUTPUT DRAFT 2'!$AM$28:$AN$28)</c:f>
              <c:numCache>
                <c:formatCode>General</c:formatCode>
                <c:ptCount val="8"/>
                <c:pt idx="0">
                  <c:v>17</c:v>
                </c:pt>
                <c:pt idx="1">
                  <c:v>41</c:v>
                </c:pt>
                <c:pt idx="2">
                  <c:v>12</c:v>
                </c:pt>
                <c:pt idx="3">
                  <c:v>28</c:v>
                </c:pt>
                <c:pt idx="4">
                  <c:v>16</c:v>
                </c:pt>
                <c:pt idx="5">
                  <c:v>33</c:v>
                </c:pt>
                <c:pt idx="6">
                  <c:v>18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4-4115-BA75-E922B433EA3D}"/>
            </c:ext>
          </c:extLst>
        </c:ser>
        <c:ser>
          <c:idx val="4"/>
          <c:order val="4"/>
          <c:tx>
            <c:strRef>
              <c:f>'AMOS 2018 SEASON OUTPUT DRAFT 2'!$AC$29</c:f>
              <c:strCache>
                <c:ptCount val="1"/>
                <c:pt idx="0">
                  <c:v>51-59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2'!$AD$29:$AE$29,'AMOS 2018 SEASON OUTPUT DRAFT 2'!$AG$29:$AH$29,'AMOS 2018 SEASON OUTPUT DRAFT 2'!$AJ$29:$AK$29,'AMOS 2018 SEASON OUTPUT DRAFT 2'!$AM$29:$AN$29)</c:f>
              <c:numCache>
                <c:formatCode>General</c:formatCode>
                <c:ptCount val="8"/>
                <c:pt idx="0">
                  <c:v>14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21</c:v>
                </c:pt>
                <c:pt idx="5">
                  <c:v>43</c:v>
                </c:pt>
                <c:pt idx="6">
                  <c:v>23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4-4115-BA75-E922B433EA3D}"/>
            </c:ext>
          </c:extLst>
        </c:ser>
        <c:ser>
          <c:idx val="5"/>
          <c:order val="5"/>
          <c:tx>
            <c:strRef>
              <c:f>'AMOS 2018 SEASON OUTPUT DRAFT 2'!$AC$30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2'!$AD$30:$AE$30,'AMOS 2018 SEASON OUTPUT DRAFT 2'!$AG$30:$AH$30,'AMOS 2018 SEASON OUTPUT DRAFT 2'!$AJ$30:$AK$30,'AMOS 2018 SEASON OUTPUT DRAFT 2'!$AM$30:$AN$30)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42</c:v>
                </c:pt>
                <c:pt idx="3">
                  <c:v>70</c:v>
                </c:pt>
                <c:pt idx="4">
                  <c:v>59</c:v>
                </c:pt>
                <c:pt idx="5">
                  <c:v>85</c:v>
                </c:pt>
                <c:pt idx="6">
                  <c:v>36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4-4115-BA75-E922B433EA3D}"/>
            </c:ext>
          </c:extLst>
        </c:ser>
        <c:ser>
          <c:idx val="6"/>
          <c:order val="6"/>
          <c:tx>
            <c:strRef>
              <c:f>'AMOS 2018 SEASON OUTPUT DRAFT 2'!$AC$31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2'!$AD$31:$AE$31,'AMOS 2018 SEASON OUTPUT DRAFT 2'!$AG$31:$AH$31,'AMOS 2018 SEASON OUTPUT DRAFT 2'!$AJ$31:$AK$31,'AMOS 2018 SEASON OUTPUT DRAFT 2'!$AM$31:$AN$31)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4-4115-BA75-E922B433EA3D}"/>
            </c:ext>
          </c:extLst>
        </c:ser>
        <c:ser>
          <c:idx val="7"/>
          <c:order val="7"/>
          <c:tx>
            <c:strRef>
              <c:f>'AMOS 2018 SEASON OUTPUT DRAFT 2'!$AC$32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2'!$AD$32:$AE$32,'AMOS 2018 SEASON OUTPUT DRAFT 2'!$AG$32:$AH$32,'AMOS 2018 SEASON OUTPUT DRAFT 2'!$AJ$32:$AK$32,'AMOS 2018 SEASON OUTPUT DRAFT 2'!$AM$32:$AN$32)</c:f>
              <c:numCache>
                <c:formatCode>General</c:formatCode>
                <c:ptCount val="8"/>
                <c:pt idx="0">
                  <c:v>22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4</c:v>
                </c:pt>
                <c:pt idx="5">
                  <c:v>4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4-4115-BA75-E922B433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8592"/>
        <c:axId val="614054328"/>
      </c:barChart>
      <c:catAx>
        <c:axId val="61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4328"/>
        <c:crosses val="autoZero"/>
        <c:auto val="1"/>
        <c:lblAlgn val="ctr"/>
        <c:lblOffset val="100"/>
        <c:noMultiLvlLbl val="0"/>
      </c:catAx>
      <c:valAx>
        <c:axId val="614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2'!$AM$1</c:f>
              <c:strCache>
                <c:ptCount val="1"/>
                <c:pt idx="0">
                  <c:v>AVERAGE_WEEKLY</c:v>
                </c:pt>
              </c:strCache>
            </c:strRef>
          </c:tx>
          <c:spPr>
            <a:solidFill>
              <a:schemeClr val="bg2">
                <a:lumMod val="25000"/>
                <a:alpha val="40000"/>
              </a:schemeClr>
            </a:solidFill>
            <a:ln>
              <a:noFill/>
            </a:ln>
            <a:effectLst/>
          </c:spPr>
          <c:val>
            <c:numRef>
              <c:f>'AMOS 2018 SEASON OUTPUT DRAFT 2'!$AM$2:$AM$18</c:f>
              <c:numCache>
                <c:formatCode>General</c:formatCode>
                <c:ptCount val="17"/>
                <c:pt idx="0">
                  <c:v>9.25</c:v>
                </c:pt>
                <c:pt idx="1">
                  <c:v>9</c:v>
                </c:pt>
                <c:pt idx="2">
                  <c:v>9.75</c:v>
                </c:pt>
                <c:pt idx="3">
                  <c:v>10</c:v>
                </c:pt>
                <c:pt idx="4">
                  <c:v>9.25</c:v>
                </c:pt>
                <c:pt idx="5">
                  <c:v>11</c:v>
                </c:pt>
                <c:pt idx="6">
                  <c:v>8.75</c:v>
                </c:pt>
                <c:pt idx="7">
                  <c:v>9.75</c:v>
                </c:pt>
                <c:pt idx="8">
                  <c:v>7.5</c:v>
                </c:pt>
                <c:pt idx="9">
                  <c:v>8.5</c:v>
                </c:pt>
                <c:pt idx="10">
                  <c:v>7.5</c:v>
                </c:pt>
                <c:pt idx="11">
                  <c:v>11.75</c:v>
                </c:pt>
                <c:pt idx="12">
                  <c:v>9.25</c:v>
                </c:pt>
                <c:pt idx="13">
                  <c:v>7.75</c:v>
                </c:pt>
                <c:pt idx="14">
                  <c:v>8.75</c:v>
                </c:pt>
                <c:pt idx="15">
                  <c:v>10.5</c:v>
                </c:pt>
                <c:pt idx="16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1544"/>
        <c:axId val="485202200"/>
      </c:areaChart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7-42F9-8F13-F7E7E9ACEE24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rgbClr val="ED7D31">
                  <a:alpha val="83137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7-42F9-8F13-F7E7E9ACEE24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7-42F9-8F13-F7E7E9ACEE24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rgbClr val="A86ED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F45C7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1544"/>
        <c:axId val="485202200"/>
      </c:lineChart>
      <c:catAx>
        <c:axId val="4852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2200"/>
        <c:crosses val="autoZero"/>
        <c:auto val="1"/>
        <c:lblAlgn val="ctr"/>
        <c:lblOffset val="100"/>
        <c:noMultiLvlLbl val="0"/>
      </c:catAx>
      <c:valAx>
        <c:axId val="485202200"/>
        <c:scaling>
          <c:orientation val="minMax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1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2'!$AF$37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'AMOS 2018 SEASON OUTPUT DRAFT 2'!$U$38:$U$45</c:f>
              <c:numCache>
                <c:formatCode>General</c:formatCode>
                <c:ptCount val="8"/>
                <c:pt idx="0">
                  <c:v>4285</c:v>
                </c:pt>
                <c:pt idx="1">
                  <c:v>3845</c:v>
                </c:pt>
                <c:pt idx="2">
                  <c:v>3945</c:v>
                </c:pt>
                <c:pt idx="3">
                  <c:v>4045</c:v>
                </c:pt>
                <c:pt idx="4">
                  <c:v>2895</c:v>
                </c:pt>
                <c:pt idx="5">
                  <c:v>2995</c:v>
                </c:pt>
                <c:pt idx="6">
                  <c:v>3108</c:v>
                </c:pt>
                <c:pt idx="7">
                  <c:v>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85120"/>
        <c:axId val="467680200"/>
      </c:areaChart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007-9BCF-EAB82653703D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007-9BCF-EAB82653703D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007-9BCF-EAB82653703D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rgbClr val="8F45C7"/>
            </a:solidFill>
            <a:ln>
              <a:noFill/>
            </a:ln>
            <a:effectLst/>
          </c:spPr>
          <c:invertIfNegative val="0"/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685120"/>
        <c:axId val="467680200"/>
      </c:barChart>
      <c:catAx>
        <c:axId val="4676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0200"/>
        <c:crosses val="autoZero"/>
        <c:auto val="1"/>
        <c:lblAlgn val="ctr"/>
        <c:lblOffset val="100"/>
        <c:noMultiLvlLbl val="0"/>
      </c:catAx>
      <c:valAx>
        <c:axId val="4676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A833-D278-428B-86CC-487E40FA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11</xdr:col>
      <xdr:colOff>9524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ADC3-821D-4D77-89F0-8E242729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190499</xdr:rowOff>
    </xdr:from>
    <xdr:to>
      <xdr:col>10</xdr:col>
      <xdr:colOff>600074</xdr:colOff>
      <xdr:row>71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3FCB1-A797-43DA-A617-123DC02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600074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86F29-C2F4-4A5C-BE8A-0236882C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448235</xdr:colOff>
      <xdr:row>51</xdr:row>
      <xdr:rowOff>22410</xdr:rowOff>
    </xdr:from>
    <xdr:to>
      <xdr:col>33</xdr:col>
      <xdr:colOff>457759</xdr:colOff>
      <xdr:row>71</xdr:row>
      <xdr:rowOff>31935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D67D-F621-47C4-AD69-6D1BA680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118223</xdr:colOff>
      <xdr:row>51</xdr:row>
      <xdr:rowOff>24653</xdr:rowOff>
    </xdr:from>
    <xdr:to>
      <xdr:col>22</xdr:col>
      <xdr:colOff>108697</xdr:colOff>
      <xdr:row>71</xdr:row>
      <xdr:rowOff>24653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42816-A2D3-470D-AB78-44CC9423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10</xdr:col>
      <xdr:colOff>600074</xdr:colOff>
      <xdr:row>142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1147-21D4-45DB-B0A0-B9A1A3FD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10</xdr:col>
      <xdr:colOff>582706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ADC60-C111-415B-A677-482C69E80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145</xdr:row>
      <xdr:rowOff>190499</xdr:rowOff>
    </xdr:from>
    <xdr:to>
      <xdr:col>10</xdr:col>
      <xdr:colOff>608134</xdr:colOff>
      <xdr:row>166</xdr:row>
      <xdr:rowOff>7326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63FF2-8173-408E-842A-7D4317EF1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218</xdr:row>
      <xdr:rowOff>180974</xdr:rowOff>
    </xdr:from>
    <xdr:to>
      <xdr:col>14</xdr:col>
      <xdr:colOff>0</xdr:colOff>
      <xdr:row>247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9E3087-D7F8-44A1-8E4B-09EB8207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249</xdr:row>
      <xdr:rowOff>190499</xdr:rowOff>
    </xdr:from>
    <xdr:to>
      <xdr:col>14</xdr:col>
      <xdr:colOff>0</xdr:colOff>
      <xdr:row>278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48FC40-0F93-4AC8-8242-96266CC44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280</xdr:row>
      <xdr:rowOff>190499</xdr:rowOff>
    </xdr:from>
    <xdr:to>
      <xdr:col>14</xdr:col>
      <xdr:colOff>0</xdr:colOff>
      <xdr:row>307</xdr:row>
      <xdr:rowOff>104774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675C5E-8E35-41E7-99F3-42DD81E42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59"/>
  <sheetViews>
    <sheetView tabSelected="1" topLeftCell="S1" zoomScale="80" zoomScaleNormal="80" workbookViewId="0">
      <selection activeCell="AD11" sqref="AD11"/>
    </sheetView>
  </sheetViews>
  <sheetFormatPr defaultRowHeight="15" x14ac:dyDescent="0.25"/>
  <cols>
    <col min="2" max="2" width="11.42578125" customWidth="1"/>
    <col min="3" max="3" width="9.140625" customWidth="1"/>
    <col min="4" max="4" width="12.28515625" customWidth="1"/>
    <col min="5" max="5" width="23.140625" customWidth="1"/>
    <col min="6" max="6" width="23.42578125" customWidth="1"/>
    <col min="7" max="7" width="16.140625" customWidth="1"/>
    <col min="8" max="8" width="14.7109375" customWidth="1"/>
    <col min="9" max="9" width="30" customWidth="1"/>
    <col min="10" max="10" width="27.5703125" customWidth="1"/>
    <col min="11" max="11" width="29.28515625" customWidth="1"/>
    <col min="12" max="12" width="27.5703125" customWidth="1"/>
    <col min="13" max="13" width="17.5703125" customWidth="1"/>
    <col min="14" max="14" width="21.42578125" customWidth="1"/>
    <col min="15" max="15" width="19.42578125" customWidth="1"/>
    <col min="16" max="16" width="21" customWidth="1"/>
    <col min="17" max="17" width="23" customWidth="1"/>
    <col min="18" max="18" width="21.7109375" style="17" customWidth="1"/>
    <col min="19" max="19" width="22.85546875" style="12" customWidth="1"/>
    <col min="20" max="21" width="18.7109375" customWidth="1"/>
    <col min="22" max="22" width="17.7109375" customWidth="1"/>
    <col min="23" max="23" width="24.28515625" customWidth="1"/>
    <col min="24" max="24" width="20.85546875" customWidth="1"/>
    <col min="25" max="25" width="18.140625" customWidth="1"/>
    <col min="26" max="26" width="20" customWidth="1"/>
    <col min="27" max="27" width="17.28515625" customWidth="1"/>
    <col min="28" max="28" width="17.42578125" customWidth="1"/>
    <col min="29" max="29" width="17.85546875" customWidth="1"/>
    <col min="30" max="30" width="18.85546875" customWidth="1"/>
    <col min="43" max="43" width="15.5703125" customWidth="1"/>
    <col min="44" max="44" width="18" customWidth="1"/>
    <col min="45" max="46" width="18.140625" customWidth="1"/>
    <col min="47" max="47" width="18.42578125" customWidth="1"/>
    <col min="48" max="48" width="18.85546875" customWidth="1"/>
    <col min="49" max="49" width="9.42578125" customWidth="1"/>
    <col min="50" max="50" width="18.28515625" customWidth="1"/>
    <col min="51" max="51" width="18.140625" customWidth="1"/>
    <col min="52" max="55" width="18.28515625" customWidth="1"/>
    <col min="57" max="57" width="18.5703125" customWidth="1"/>
    <col min="58" max="58" width="18.28515625" customWidth="1"/>
    <col min="60" max="60" width="18.140625" customWidth="1"/>
    <col min="61" max="61" width="19.5703125" customWidth="1"/>
    <col min="63" max="67" width="18.28515625" customWidth="1"/>
    <col min="68" max="68" width="18" customWidth="1"/>
    <col min="69" max="69" width="18.28515625" customWidth="1"/>
    <col min="70" max="70" width="18.5703125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6" t="s">
        <v>153</v>
      </c>
      <c r="S1" s="16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C1" s="3"/>
      <c r="AD1" t="s">
        <v>124</v>
      </c>
      <c r="AE1" t="s">
        <v>125</v>
      </c>
      <c r="AF1" t="s">
        <v>126</v>
      </c>
      <c r="AG1" t="s">
        <v>127</v>
      </c>
      <c r="AH1" t="s">
        <v>120</v>
      </c>
      <c r="AI1" t="s">
        <v>121</v>
      </c>
      <c r="AJ1" t="s">
        <v>122</v>
      </c>
      <c r="AK1" t="s">
        <v>123</v>
      </c>
      <c r="AL1" t="s">
        <v>127</v>
      </c>
      <c r="AM1" t="s">
        <v>152</v>
      </c>
      <c r="AQ1" t="s">
        <v>166</v>
      </c>
      <c r="AR1" t="s">
        <v>163</v>
      </c>
      <c r="AS1" t="s">
        <v>166</v>
      </c>
      <c r="AT1" t="s">
        <v>164</v>
      </c>
      <c r="AU1" t="s">
        <v>166</v>
      </c>
      <c r="AV1" t="s">
        <v>165</v>
      </c>
      <c r="AX1" t="s">
        <v>166</v>
      </c>
      <c r="AY1" t="s">
        <v>167</v>
      </c>
      <c r="AZ1" t="s">
        <v>166</v>
      </c>
      <c r="BA1" t="s">
        <v>168</v>
      </c>
      <c r="BB1" t="s">
        <v>166</v>
      </c>
      <c r="BC1" t="s">
        <v>169</v>
      </c>
      <c r="BE1" t="s">
        <v>166</v>
      </c>
      <c r="BF1" t="s">
        <v>170</v>
      </c>
      <c r="BH1" t="s">
        <v>171</v>
      </c>
      <c r="BI1" t="s">
        <v>172</v>
      </c>
      <c r="BK1" t="s">
        <v>176</v>
      </c>
      <c r="BL1" t="s">
        <v>177</v>
      </c>
      <c r="BM1" t="s">
        <v>178</v>
      </c>
      <c r="BN1" t="s">
        <v>179</v>
      </c>
      <c r="BO1" t="s">
        <v>173</v>
      </c>
      <c r="BP1" t="s">
        <v>174</v>
      </c>
      <c r="BQ1" t="s">
        <v>175</v>
      </c>
      <c r="BR1" t="s">
        <v>180</v>
      </c>
    </row>
    <row r="2" spans="1:70" x14ac:dyDescent="0.2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1</v>
      </c>
      <c r="N2">
        <v>1</v>
      </c>
      <c r="O2">
        <v>1</v>
      </c>
      <c r="P2">
        <v>1</v>
      </c>
      <c r="Q2">
        <v>1</v>
      </c>
      <c r="R2" s="15">
        <v>-105</v>
      </c>
      <c r="S2" s="12">
        <v>-105</v>
      </c>
      <c r="T2">
        <f>IF(I2&gt;0.5, IF(R2&lt;0, R2 + 5000, 5000 - 100),  IF(S2&lt;0, S2 + 5000, 5000 - 100))</f>
        <v>4895</v>
      </c>
      <c r="U2">
        <f>IF(N2=1, IF(I2&gt;0.5, T2+100+ABS(R2), T2+100+ABS(S2)), T2)</f>
        <v>5100</v>
      </c>
      <c r="V2">
        <f>IF(J2&gt;0.5, IF(R2&lt;0, R2 + 5000, 5000 - 100),  IF(S2&lt;0, S2 + 5000, 5000 - 100))</f>
        <v>4895</v>
      </c>
      <c r="W2">
        <f>IF(O2=1, IF(J2&gt;0.5, V2+100+ABS(R2), V2+100+ABS(S2)), V2)</f>
        <v>5100</v>
      </c>
      <c r="X2">
        <f>IF(K2&gt;0.5, IF(R2&lt;0, R2 + 5000, 5000 - 100),  IF(S2&lt;0, S2 + 5000, 5000 - 100))</f>
        <v>4895</v>
      </c>
      <c r="Y2">
        <f>IF(P2=1, IF(K2&gt;0.5, X2+100+ABS(R2), X2+100+ABS(S2)), X2)</f>
        <v>5100</v>
      </c>
      <c r="Z2">
        <f>IF(L2&gt;0.5, IF(R2&lt;0, R2 + 5000, 5000 - 100),  IF(S2&lt;0, S2 + 5000, 5000 - 100))</f>
        <v>4895</v>
      </c>
      <c r="AA2">
        <f>IF(Q2=1, IF(L2&gt;0.5, Z2+100+ABS(R2), Z2+100+ABS(S2)), Z2)</f>
        <v>5100</v>
      </c>
      <c r="AC2" s="3" t="s">
        <v>103</v>
      </c>
      <c r="AD2">
        <f>SUM(N2:N17)</f>
        <v>10</v>
      </c>
      <c r="AE2">
        <f>SUM(O2:O17)</f>
        <v>10</v>
      </c>
      <c r="AF2">
        <f>SUM(P2:P17)</f>
        <v>9</v>
      </c>
      <c r="AG2">
        <f>SUM(Q2:Q17)</f>
        <v>8</v>
      </c>
      <c r="AH2">
        <f>SUM(17-1)</f>
        <v>16</v>
      </c>
      <c r="AI2">
        <f>SUM(AD2/AH2)</f>
        <v>0.625</v>
      </c>
      <c r="AJ2">
        <f>SUM(AE2/AH2)</f>
        <v>0.625</v>
      </c>
      <c r="AK2">
        <f>SUM(AF2/AH2)</f>
        <v>0.5625</v>
      </c>
      <c r="AL2">
        <f>SUM(AG2/AH2)</f>
        <v>0.5</v>
      </c>
      <c r="AM2">
        <f>AVERAGE(AD2:AG2)</f>
        <v>9.25</v>
      </c>
      <c r="AQ2">
        <f>IF(I2&gt;=0.6, IF(R2&lt;0, R2+5000, 5000-100), IF(I2&lt;=0.4, IF(S2&lt;0, S2+5000, 5000-100), 5000))</f>
        <v>4895</v>
      </c>
      <c r="AR2">
        <f>IF(AND(I2&gt;=0.6, N2=1), AQ2+100+ABS(R2), IF(AND(I2&lt;=0.4, N2=1), AQ2+100+ABS(S2), AQ2))</f>
        <v>5100</v>
      </c>
      <c r="AS2">
        <f>IF(I2&gt;=0.7, IF(R2&lt;0, R2+5000, 5000-R2), IF(I2&lt;=0.3, IF(S2&lt;0, S2+5000, 5000-S2), 5000))</f>
        <v>5000</v>
      </c>
      <c r="AT2">
        <f>IF(AND(I2&gt;=0.7, N2=1), AS2+100+ABS(R2), IF(AND(I2&lt;=0.3, N2=1), AS2+100+ABS(S2), AS2))</f>
        <v>5000</v>
      </c>
      <c r="AU2">
        <f>IF(I2&gt;=0.8, IF(R2&lt;0, R2+5000, 5000-R2), IF(I2&lt;=0.2, IF(S2&lt;0, S2+5000, 5000-S2), 5000))</f>
        <v>5000</v>
      </c>
      <c r="AV2">
        <f>IF(AND(I2&gt;=0.8, N2=1), AU2+100+ABS(R2), IF(AND(I2&lt;=0.2, N2=1), AU2+100+ABS(S2), AU2))</f>
        <v>5000</v>
      </c>
      <c r="AX2">
        <f>IF(K2&gt;=0.6, IF(R2&lt;0, R2+5000, 5000-R2), IF(K2&lt;=0.4, IF(S2&lt;0, S2+5000, 5000-S2), 5000))</f>
        <v>5000</v>
      </c>
      <c r="AY2">
        <f>IF(AND(K2&gt;=0.6, P2=1), AX2+100+ABS(R2), IF(AND(K2&lt;=0.4, P2=1), AX2+100+ABS(S2), AX2))</f>
        <v>5000</v>
      </c>
      <c r="AZ2">
        <f>IF(K2&gt;=0.7, IF(R2&lt;0, R2+5000, 5000-R2), IF(K2&lt;=0.3, IF(S2&lt;0, S2+5000, 5000-S2), 5000))</f>
        <v>5000</v>
      </c>
      <c r="BA2">
        <f>IF(AND(K2&gt;=0.7, P2=1), AX2+100+ABS(R2), IF(AND(K2&lt;=0.3, P2=1), AX2+100+ABS(S2), AX2))</f>
        <v>5000</v>
      </c>
      <c r="BB2">
        <f>IF(K2&gt;=0.8, IF(R2&lt;0, R2+5000, 5000-R2), IF(K2&lt;=0.2, IF(S2&lt;0, S2+5000, 5000-S2), 5000))</f>
        <v>5000</v>
      </c>
      <c r="BC2">
        <f>IF(AND(K2&gt;=0.8, P2=1), BB2+100+ABS(R2), IF(AND(K2&lt;=0.2, P2=1), BB2+100+ABS(S2), BB2))</f>
        <v>5000</v>
      </c>
      <c r="BE2">
        <f>IF(L2&gt;=0.8, IF(R2&lt;0, R2+5000, 5000-100), IF(L2&lt;=0.2, IF(S2&lt;0, S2+5000, 5000-100), 5000))</f>
        <v>5000</v>
      </c>
      <c r="BF2">
        <f>IF(AND(L2&gt;=0.8, Q2=1), BE2+100+ABS(R2), IF(AND(L2&lt;=0.2, Q2=1), BE2+100+ABS(S2), BE2))</f>
        <v>5000</v>
      </c>
      <c r="BH2">
        <f>IF(N2=1, I2, 0)</f>
        <v>0.692196488</v>
      </c>
      <c r="BI2">
        <f>IF(BH2&lt;0.5,IF(BH2&lt;&gt;0,ABS(BH2-0.5)+0.5,BH2), BH2)</f>
        <v>0.692196488</v>
      </c>
      <c r="BK2">
        <f>IF(I2&gt;0.5, IF(R2&gt;0, 5000 - 100, 5000),  IF(S2&gt;0, 5000 - 100, 5000))</f>
        <v>5000</v>
      </c>
      <c r="BL2">
        <f>IF(AND(N2=1, I2&gt;0.5), IF(R2&gt;0, BK2+100+ABS(R2), BK2), IF(S2&gt;0, BK2+100+ABS(S2), BK2))</f>
        <v>5000</v>
      </c>
      <c r="BM2">
        <f>IF(J2&gt;0.5, IF(R2&gt;0, 5000 - 100, 5000),  IF(S2&gt;0, 5000 - 100, 5000))</f>
        <v>5000</v>
      </c>
      <c r="BN2">
        <f>IF(AND(O2=1, J2&gt;0.5), IF(R2&gt;0, BM2+100+ABS(R2), BM2), IF(S2&gt;0, BM2+100+ABS(S2), BM2))</f>
        <v>5000</v>
      </c>
      <c r="BO2">
        <f>IF(K2&gt;0.5, IF(R2&gt;0, 5000 - 100, 5000),  IF(S2&gt;0, 5000 - 100, 5000))</f>
        <v>5000</v>
      </c>
      <c r="BP2">
        <f>IF(AND(P2=1, K2&gt;0.5), IF(R2&gt;0, BO2+100+ABS(R2), BO2), IF(S2&gt;0, BO2+100+ABS(S2), BO2))</f>
        <v>5000</v>
      </c>
      <c r="BQ2">
        <f>IF(L2&gt;0.5, IF(R2&gt;0, 5000 - 100, 5000),  IF(S2&gt;0, 5000 - 100, 5000))</f>
        <v>5000</v>
      </c>
      <c r="BR2">
        <f>IF(AND(Q2=1, L2&gt;0.5), IF(R2&gt;0, BQ2+100+ABS(R2), BQ2), IF(S2&gt;0, BQ2+100+ABS(S2), BQ2))</f>
        <v>5000</v>
      </c>
    </row>
    <row r="3" spans="1:70" x14ac:dyDescent="0.2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1</v>
      </c>
      <c r="N3">
        <v>1</v>
      </c>
      <c r="O3">
        <v>1</v>
      </c>
      <c r="P3">
        <v>1</v>
      </c>
      <c r="Q3">
        <v>1</v>
      </c>
      <c r="R3" s="15">
        <v>-340</v>
      </c>
      <c r="S3" s="12">
        <v>310</v>
      </c>
      <c r="T3">
        <f>IF(I3&gt;0.5, IF(R3&lt;0, R3 + U2, U2 - 100),  IF(S3&lt;0, S3 + U2, U2 - 100))</f>
        <v>4760</v>
      </c>
      <c r="U3">
        <f t="shared" ref="U3:U66" si="0">IF(N3=1, IF(I3&gt;0.5, T3+100+ABS(R3), T3+100+ABS(S3)), T3)</f>
        <v>5200</v>
      </c>
      <c r="V3">
        <f>IF(J3&gt;0.5, IF(R3&lt;0, R3 + W2, W2 - 100),  IF(S3&lt;0, S3 + W2, W2 - 100))</f>
        <v>4760</v>
      </c>
      <c r="W3">
        <f t="shared" ref="W3:W66" si="1">IF(O3=1, IF(J3&gt;0.5, V3+100+ABS(R3), V3+100+ABS(S3)), V3)</f>
        <v>5200</v>
      </c>
      <c r="X3">
        <f>IF(K3&gt;0.5, IF(R3&lt;0, R3 + Y2, Y2 - 100),  IF(S3&lt;0, S3 + Y2, Y2 - 100))</f>
        <v>4760</v>
      </c>
      <c r="Y3">
        <f t="shared" ref="Y3:Y66" si="2">IF(P3=1, IF(K3&gt;0.5, X3+100+ABS(R3), X3+100+ABS(S3)), X3)</f>
        <v>5200</v>
      </c>
      <c r="Z3">
        <f>IF(L3&gt;0.5, IF(R3&lt;0, R3 + AA2, AA2 - 100),  IF(S3&lt;0, S3 + AA2, AA2 - 100))</f>
        <v>4760</v>
      </c>
      <c r="AA3">
        <f t="shared" ref="AA3:AA66" si="3">IF(Q3=1, IF(L3&gt;0.5, Z3+100+ABS(R3), Z3+100+ABS(S3)), Z3)</f>
        <v>5200</v>
      </c>
      <c r="AC3" s="3" t="s">
        <v>104</v>
      </c>
      <c r="AD3">
        <f>SUM(N18:N33)</f>
        <v>8</v>
      </c>
      <c r="AE3">
        <f>SUM(O18:O33)</f>
        <v>8</v>
      </c>
      <c r="AF3">
        <f>SUM(P18:P33)</f>
        <v>10</v>
      </c>
      <c r="AG3">
        <f>SUM(Q18:Q33)</f>
        <v>10</v>
      </c>
      <c r="AH3">
        <f>SUM(33-17)</f>
        <v>16</v>
      </c>
      <c r="AI3">
        <f t="shared" ref="AI3:AI18" si="4">SUM(AD3/AH3)</f>
        <v>0.5</v>
      </c>
      <c r="AJ3">
        <f t="shared" ref="AJ3:AJ18" si="5">SUM(AE3/AH3)</f>
        <v>0.5</v>
      </c>
      <c r="AK3">
        <f t="shared" ref="AK3:AK18" si="6">SUM(AF3/AH3)</f>
        <v>0.625</v>
      </c>
      <c r="AL3">
        <f t="shared" ref="AL3:AL18" si="7">SUM(AG3/AH3)</f>
        <v>0.625</v>
      </c>
      <c r="AM3">
        <f t="shared" ref="AM3:AM18" si="8">AVERAGE(AD3:AG3)</f>
        <v>9</v>
      </c>
      <c r="AQ3">
        <f>IF(I3&gt;=0.6, IF(R3&lt;0, R3+AR2, AR2-100), IF(I3&lt;=0.4, IF(S3&lt;0, S3+AR2, AR2-100), AR2))</f>
        <v>4760</v>
      </c>
      <c r="AR3">
        <f t="shared" ref="AR3:AR66" si="9">IF(AND(I3&gt;=0.6, N3=1), AQ3+100+ABS(R3), IF(AND(I3&lt;=0.4, N3=1), AQ3+100+ABS(S3), AQ3))</f>
        <v>5200</v>
      </c>
      <c r="AS3">
        <f>IF(I3&gt;=0.7, IF(R3&lt;0, R3+AT2, AT2-R3), IF(I3&lt;=0.3, IF(S3&lt;0, S3+AT2, AT2-S3), AT2))</f>
        <v>4660</v>
      </c>
      <c r="AT3">
        <f t="shared" ref="AT3:AT66" si="10">IF(AND(I3&gt;=0.7, N3=1), AS3+100+ABS(R3), IF(AND(I3&lt;=0.3, N3=1), AS3+100+ABS(S3), AS3))</f>
        <v>5100</v>
      </c>
      <c r="AU3">
        <f>IF(I3&gt;=0.8, IF(R3&lt;0, R3+AV2, AV2-R3), IF(I3&lt;=0.2, IF(S3&lt;0, S3+AV2, AV2-S3), AV2))</f>
        <v>5000</v>
      </c>
      <c r="AV3">
        <f t="shared" ref="AV3:AV66" si="11">IF(AND(I3&gt;=0.8, N3=1), AU3+100+ABS(R3), IF(AND(I3&lt;=0.2, N3=1), AU3+100+ABS(S3), AU3))</f>
        <v>5000</v>
      </c>
      <c r="AX3">
        <f>IF(K3&gt;=0.6, IF(R3&lt;0, R3+AY2, AY2-R3), IF(K3&lt;=0.4, IF(S3&lt;0, S3+AY2, AY2-S3), AY2))</f>
        <v>4660</v>
      </c>
      <c r="AY3">
        <f t="shared" ref="AY3:AY66" si="12">IF(AND(K3&gt;=0.6, P3=1), AX3+100+ABS(R3), IF(AND(K3&lt;=0.4, P3=1), AX3+100+ABS(S3), AX3))</f>
        <v>5100</v>
      </c>
      <c r="AZ3">
        <f>IF(K3&gt;=0.7, IF(R3&lt;0, R3+BA2, BA2-R3), IF(K3&lt;=0.3, IF(S3&lt;0, S3+BA2, BA2-S3), BA2))</f>
        <v>5000</v>
      </c>
      <c r="BA3">
        <f t="shared" ref="BA3:BA66" si="13">IF(AND(K3&gt;=0.7, P3=1), AX3+100+ABS(R3), IF(AND(K3&lt;=0.3, P3=1), AX3+100+ABS(S3), AX3))</f>
        <v>4660</v>
      </c>
      <c r="BB3">
        <f>IF(K3&gt;=0.8, IF(R3&lt;0, R3+BC2, BC2-R3), IF(K3&lt;=0.2, IF(S3&lt;0, S3+BC2, BC2-S3), BC2))</f>
        <v>5000</v>
      </c>
      <c r="BC3">
        <f t="shared" ref="BC3:BC66" si="14">IF(AND(K3&gt;=0.8, P3=1), BB3+100+ABS(R3), IF(AND(K3&lt;=0.2, P3=1), BB3+100+ABS(S3), BB3))</f>
        <v>5000</v>
      </c>
      <c r="BE3">
        <f>IF(L3&gt;=0.8, IF(R3&lt;0, R3+BF2, BF2-100), IF(L3&lt;=0.2, IF(S3&lt;0, S3+BF2, BF2-100), BF2))</f>
        <v>4660</v>
      </c>
      <c r="BF3">
        <f t="shared" ref="BF3:BF66" si="15">IF(AND(L3&gt;=0.8, Q3=1), BE3+100+ABS(R3), IF(AND(L3&lt;=0.2, Q3=1), BE3+100+ABS(S3), BE3))</f>
        <v>5100</v>
      </c>
      <c r="BH3">
        <f t="shared" ref="BH3:BH66" si="16">IF(N3=1, I3, 0)</f>
        <v>0.72514486300000003</v>
      </c>
      <c r="BI3">
        <f t="shared" ref="BI3:BI66" si="17">IF(BH3&lt;0.5,IF(BH3&lt;&gt;0,ABS(BH3-0.5)+0.5,BH3), BH3)</f>
        <v>0.72514486300000003</v>
      </c>
      <c r="BK3">
        <f>IF(I3&gt;0.5, IF(R3&gt;0, BL2 - 100, BL2),  IF(S3&gt;0, BL2 - 100, BL2))</f>
        <v>5000</v>
      </c>
      <c r="BL3">
        <f t="shared" ref="BL3:BL66" si="18">IF(AND(N3=1, I3&gt;0.5), IF(R3&gt;0, BK3+100+ABS(R3), BK3), IF(S3&gt;0, BK3+100+ABS(S3), BK3))</f>
        <v>5000</v>
      </c>
      <c r="BM3">
        <f>IF(J3&gt;0.5, IF(R3&gt;0, BN2 - 100, BN2),  IF(S3&gt;0, BN2 - 100, BN2))</f>
        <v>5000</v>
      </c>
      <c r="BN3">
        <f t="shared" ref="BN3:BN66" si="19">IF(AND(O3=1, J3&gt;0.5), IF(R3&gt;0, BM3+100+ABS(R3), BM3), IF(S3&gt;0, BM3+100+ABS(S3), BM3))</f>
        <v>5000</v>
      </c>
      <c r="BO3">
        <f>IF(K3&gt;0.5, IF(R3&gt;0, BP2 - 100, BP2),  IF(S3&gt;0, BP2 - 100, BP2))</f>
        <v>5000</v>
      </c>
      <c r="BP3">
        <f t="shared" ref="BP3:BP66" si="20">IF(AND(P3=1, K3&gt;0.5), IF(R3&gt;0, BO3+100+ABS(R3), BO3), IF(S3&gt;0, BO3+100+ABS(S3), BO3))</f>
        <v>5000</v>
      </c>
      <c r="BQ3">
        <f>IF(L3&gt;0.5, IF(R3&gt;0, BR2 - 100, BR2),  IF(S3&gt;0, BR2 - 100, BR2))</f>
        <v>5000</v>
      </c>
      <c r="BR3">
        <f t="shared" ref="BR3:BR66" si="21">IF(AND(Q3=1, L3&gt;0.5), IF(R3&gt;0, BQ3+100+ABS(R3), BQ3), IF(S3&gt;0, BQ3+100+ABS(S3), BQ3))</f>
        <v>5000</v>
      </c>
    </row>
    <row r="4" spans="1:70" x14ac:dyDescent="0.2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</v>
      </c>
      <c r="N4">
        <v>0</v>
      </c>
      <c r="O4">
        <v>0</v>
      </c>
      <c r="P4">
        <v>0</v>
      </c>
      <c r="Q4">
        <v>0</v>
      </c>
      <c r="R4" s="15">
        <v>160</v>
      </c>
      <c r="S4" s="12">
        <v>-170</v>
      </c>
      <c r="T4">
        <f t="shared" ref="T4:T67" si="22">IF(I4&gt;0.5, IF(R4&lt;0, R4 + U3, U3 - 100),  IF(S4&lt;0, S4 + U3, U3 - 100))</f>
        <v>5030</v>
      </c>
      <c r="U4">
        <f t="shared" si="0"/>
        <v>5030</v>
      </c>
      <c r="V4">
        <f t="shared" ref="V4:V67" si="23">IF(J4&gt;0.5, IF(R4&lt;0, R4 + W3, W3 - 100),  IF(S4&lt;0, S4 + W3, W3 - 100))</f>
        <v>5030</v>
      </c>
      <c r="W4">
        <f t="shared" si="1"/>
        <v>5030</v>
      </c>
      <c r="X4">
        <f t="shared" ref="X4:X67" si="24">IF(K4&gt;0.5, IF(R4&lt;0, R4 + Y3, Y3 - 100),  IF(S4&lt;0, S4 + Y3, Y3 - 100))</f>
        <v>5030</v>
      </c>
      <c r="Y4">
        <f t="shared" si="2"/>
        <v>5030</v>
      </c>
      <c r="Z4">
        <f t="shared" ref="Z4:Z67" si="25">IF(L4&gt;0.5, IF(R4&lt;0, R4 + AA3, AA3 - 100),  IF(S4&lt;0, S4 + AA3, AA3 - 100))</f>
        <v>5030</v>
      </c>
      <c r="AA4">
        <f t="shared" si="3"/>
        <v>5030</v>
      </c>
      <c r="AC4" s="3" t="s">
        <v>105</v>
      </c>
      <c r="AD4">
        <f>SUM(N34:N49)</f>
        <v>10</v>
      </c>
      <c r="AE4">
        <f>SUM(O34:O49)</f>
        <v>8</v>
      </c>
      <c r="AF4">
        <f>SUM(P34:P49)</f>
        <v>10</v>
      </c>
      <c r="AG4">
        <f>SUM(Q34:Q49)</f>
        <v>11</v>
      </c>
      <c r="AH4">
        <f>SUM(49-33)</f>
        <v>16</v>
      </c>
      <c r="AI4">
        <f t="shared" si="4"/>
        <v>0.625</v>
      </c>
      <c r="AJ4">
        <f t="shared" si="5"/>
        <v>0.5</v>
      </c>
      <c r="AK4">
        <f t="shared" si="6"/>
        <v>0.625</v>
      </c>
      <c r="AL4">
        <f t="shared" si="7"/>
        <v>0.6875</v>
      </c>
      <c r="AM4">
        <f t="shared" si="8"/>
        <v>9.75</v>
      </c>
      <c r="AQ4">
        <f t="shared" ref="AQ4:AQ67" si="26">IF(I4&gt;=0.6, IF(R4&lt;0, R4+AR3, AR3-100), IF(I4&lt;=0.4, IF(S4&lt;0, S4+AR3, AR3-100), AR3))</f>
        <v>5030</v>
      </c>
      <c r="AR4">
        <f t="shared" si="9"/>
        <v>5030</v>
      </c>
      <c r="AS4">
        <f t="shared" ref="AS4:AS67" si="27">IF(I4&gt;=0.7, IF(R4&lt;0, R4+AT3, AT3-R4), IF(I4&lt;=0.3, IF(S4&lt;0, S4+AT3, AT3-S4), AT3))</f>
        <v>5100</v>
      </c>
      <c r="AT4">
        <f t="shared" si="10"/>
        <v>5100</v>
      </c>
      <c r="AU4">
        <f t="shared" ref="AU4:AU67" si="28">IF(I4&gt;=0.8, IF(R4&lt;0, R4+AV3, AV3-R4), IF(I4&lt;=0.2, IF(S4&lt;0, S4+AV3, AV3-S4), AV3))</f>
        <v>5000</v>
      </c>
      <c r="AV4">
        <f t="shared" si="11"/>
        <v>5000</v>
      </c>
      <c r="AX4">
        <f t="shared" ref="AX4:AX67" si="29">IF(K4&gt;=0.6, IF(R4&lt;0, R4+AY3, AY3-R4), IF(K4&lt;=0.4, IF(S4&lt;0, S4+AY3, AY3-S4), AY3))</f>
        <v>4930</v>
      </c>
      <c r="AY4">
        <f t="shared" si="12"/>
        <v>4930</v>
      </c>
      <c r="AZ4">
        <f t="shared" ref="AZ4:AZ67" si="30">IF(K4&gt;=0.7, IF(R4&lt;0, R4+BA3, BA3-R4), IF(K4&lt;=0.3, IF(S4&lt;0, S4+BA3, BA3-S4), BA3))</f>
        <v>4490</v>
      </c>
      <c r="BA4">
        <f t="shared" si="13"/>
        <v>4930</v>
      </c>
      <c r="BB4">
        <f t="shared" ref="BB4:BB67" si="31">IF(K4&gt;=0.8, IF(R4&lt;0, R4+BC3, BC3-R4), IF(K4&lt;=0.2, IF(S4&lt;0, S4+BC3, BC3-S4), BC3))</f>
        <v>5000</v>
      </c>
      <c r="BC4">
        <f t="shared" si="14"/>
        <v>5000</v>
      </c>
      <c r="BE4">
        <f t="shared" ref="BE4:BE67" si="32">IF(L4&gt;=0.8, IF(R4&lt;0, R4+BF3, BF3-100), IF(L4&lt;=0.2, IF(S4&lt;0, S4+BF3, BF3-100), BF3))</f>
        <v>5100</v>
      </c>
      <c r="BF4">
        <f t="shared" si="15"/>
        <v>5100</v>
      </c>
      <c r="BH4">
        <f t="shared" si="16"/>
        <v>0</v>
      </c>
      <c r="BI4">
        <f t="shared" si="17"/>
        <v>0</v>
      </c>
      <c r="BK4">
        <f t="shared" ref="BK4:BK67" si="33">IF(I4&gt;0.5, IF(R4&gt;0, BL3 - 100, BL3),  IF(S4&gt;0, BL3 - 100, BL3))</f>
        <v>5000</v>
      </c>
      <c r="BL4">
        <f t="shared" si="18"/>
        <v>5000</v>
      </c>
      <c r="BM4">
        <f t="shared" ref="BM4:BM67" si="34">IF(J4&gt;0.5, IF(R4&gt;0, BN3 - 100, BN3),  IF(S4&gt;0, BN3 - 100, BN3))</f>
        <v>5000</v>
      </c>
      <c r="BN4">
        <f t="shared" si="19"/>
        <v>5000</v>
      </c>
      <c r="BO4">
        <f t="shared" ref="BO4:BO67" si="35">IF(K4&gt;0.5, IF(R4&gt;0, BP3 - 100, BP3),  IF(S4&gt;0, BP3 - 100, BP3))</f>
        <v>5000</v>
      </c>
      <c r="BP4">
        <f t="shared" si="20"/>
        <v>5000</v>
      </c>
      <c r="BQ4">
        <f t="shared" ref="BQ4:BQ67" si="36">IF(L4&gt;0.5, IF(R4&gt;0, BR3 - 100, BR3),  IF(S4&gt;0, BR3 - 100, BR3))</f>
        <v>5000</v>
      </c>
      <c r="BR4">
        <f t="shared" si="21"/>
        <v>5000</v>
      </c>
    </row>
    <row r="5" spans="1:70" x14ac:dyDescent="0.2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</v>
      </c>
      <c r="N5">
        <v>1</v>
      </c>
      <c r="O5">
        <v>1</v>
      </c>
      <c r="P5">
        <v>0</v>
      </c>
      <c r="Q5">
        <v>0</v>
      </c>
      <c r="R5" s="15">
        <v>102</v>
      </c>
      <c r="S5" s="12">
        <v>-112</v>
      </c>
      <c r="T5">
        <f t="shared" si="22"/>
        <v>4918</v>
      </c>
      <c r="U5">
        <f t="shared" si="0"/>
        <v>5130</v>
      </c>
      <c r="V5">
        <f t="shared" si="23"/>
        <v>4918</v>
      </c>
      <c r="W5">
        <f t="shared" si="1"/>
        <v>5130</v>
      </c>
      <c r="X5">
        <f t="shared" si="24"/>
        <v>4930</v>
      </c>
      <c r="Y5">
        <f t="shared" si="2"/>
        <v>4930</v>
      </c>
      <c r="Z5">
        <f t="shared" si="25"/>
        <v>4930</v>
      </c>
      <c r="AA5">
        <f t="shared" si="3"/>
        <v>4930</v>
      </c>
      <c r="AC5" s="3" t="s">
        <v>106</v>
      </c>
      <c r="AD5">
        <f>SUM(N50:N64)</f>
        <v>8</v>
      </c>
      <c r="AE5">
        <f>SUM(O50:O64)</f>
        <v>11</v>
      </c>
      <c r="AF5">
        <f>SUM(P50:P64)</f>
        <v>10</v>
      </c>
      <c r="AG5">
        <f>SUM(Q50:Q64)</f>
        <v>11</v>
      </c>
      <c r="AH5">
        <f>SUM(64-49)</f>
        <v>15</v>
      </c>
      <c r="AI5">
        <f t="shared" si="4"/>
        <v>0.53333333333333333</v>
      </c>
      <c r="AJ5">
        <f t="shared" si="5"/>
        <v>0.73333333333333328</v>
      </c>
      <c r="AK5">
        <f t="shared" si="6"/>
        <v>0.66666666666666663</v>
      </c>
      <c r="AL5">
        <f t="shared" si="7"/>
        <v>0.73333333333333328</v>
      </c>
      <c r="AM5">
        <f t="shared" si="8"/>
        <v>10</v>
      </c>
      <c r="AQ5">
        <f t="shared" si="26"/>
        <v>4918</v>
      </c>
      <c r="AR5">
        <f t="shared" si="9"/>
        <v>5130</v>
      </c>
      <c r="AS5">
        <f t="shared" si="27"/>
        <v>5100</v>
      </c>
      <c r="AT5">
        <f t="shared" si="10"/>
        <v>5100</v>
      </c>
      <c r="AU5">
        <f t="shared" si="28"/>
        <v>5000</v>
      </c>
      <c r="AV5">
        <f t="shared" si="11"/>
        <v>5000</v>
      </c>
      <c r="AX5">
        <f t="shared" si="29"/>
        <v>4828</v>
      </c>
      <c r="AY5">
        <f t="shared" si="12"/>
        <v>4828</v>
      </c>
      <c r="AZ5">
        <f t="shared" si="30"/>
        <v>4930</v>
      </c>
      <c r="BA5">
        <f t="shared" si="13"/>
        <v>4828</v>
      </c>
      <c r="BB5">
        <f t="shared" si="31"/>
        <v>5000</v>
      </c>
      <c r="BC5">
        <f t="shared" si="14"/>
        <v>5000</v>
      </c>
      <c r="BE5">
        <f t="shared" si="32"/>
        <v>5100</v>
      </c>
      <c r="BF5">
        <f t="shared" si="15"/>
        <v>5100</v>
      </c>
      <c r="BH5">
        <f t="shared" si="16"/>
        <v>0.376611531</v>
      </c>
      <c r="BI5">
        <f t="shared" si="17"/>
        <v>0.623388469</v>
      </c>
      <c r="BK5">
        <f t="shared" si="33"/>
        <v>5000</v>
      </c>
      <c r="BL5">
        <f t="shared" si="18"/>
        <v>5000</v>
      </c>
      <c r="BM5">
        <f t="shared" si="34"/>
        <v>5000</v>
      </c>
      <c r="BN5">
        <f t="shared" si="19"/>
        <v>5000</v>
      </c>
      <c r="BO5">
        <f t="shared" si="35"/>
        <v>4900</v>
      </c>
      <c r="BP5">
        <f t="shared" si="20"/>
        <v>4900</v>
      </c>
      <c r="BQ5">
        <f t="shared" si="36"/>
        <v>4900</v>
      </c>
      <c r="BR5">
        <f t="shared" si="21"/>
        <v>4900</v>
      </c>
    </row>
    <row r="6" spans="1:70" x14ac:dyDescent="0.2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1</v>
      </c>
      <c r="N6">
        <v>1</v>
      </c>
      <c r="O6">
        <v>1</v>
      </c>
      <c r="P6">
        <v>0</v>
      </c>
      <c r="Q6">
        <v>0</v>
      </c>
      <c r="R6" s="15">
        <v>-108</v>
      </c>
      <c r="S6" s="12">
        <v>-102</v>
      </c>
      <c r="T6">
        <f t="shared" si="22"/>
        <v>5022</v>
      </c>
      <c r="U6">
        <f t="shared" si="0"/>
        <v>5230</v>
      </c>
      <c r="V6">
        <f t="shared" si="23"/>
        <v>5022</v>
      </c>
      <c r="W6">
        <f t="shared" si="1"/>
        <v>5230</v>
      </c>
      <c r="X6">
        <f t="shared" si="24"/>
        <v>4828</v>
      </c>
      <c r="Y6">
        <f t="shared" si="2"/>
        <v>4828</v>
      </c>
      <c r="Z6">
        <f t="shared" si="25"/>
        <v>4828</v>
      </c>
      <c r="AA6">
        <f t="shared" si="3"/>
        <v>4828</v>
      </c>
      <c r="AC6" s="3" t="s">
        <v>107</v>
      </c>
      <c r="AD6">
        <f>SUM(N65:N79)</f>
        <v>7</v>
      </c>
      <c r="AE6">
        <f>SUM(O65:O79)</f>
        <v>10</v>
      </c>
      <c r="AF6">
        <f>SUM(P65:P79)</f>
        <v>10</v>
      </c>
      <c r="AG6">
        <f>SUM(Q65:Q79)</f>
        <v>10</v>
      </c>
      <c r="AH6">
        <f>SUM(79-64)</f>
        <v>15</v>
      </c>
      <c r="AI6">
        <f t="shared" si="4"/>
        <v>0.46666666666666667</v>
      </c>
      <c r="AJ6">
        <f t="shared" si="5"/>
        <v>0.66666666666666663</v>
      </c>
      <c r="AK6">
        <f t="shared" si="6"/>
        <v>0.66666666666666663</v>
      </c>
      <c r="AL6">
        <f t="shared" si="7"/>
        <v>0.66666666666666663</v>
      </c>
      <c r="AM6">
        <f t="shared" si="8"/>
        <v>9.25</v>
      </c>
      <c r="AQ6">
        <f t="shared" si="26"/>
        <v>5022</v>
      </c>
      <c r="AR6">
        <f t="shared" si="9"/>
        <v>5230</v>
      </c>
      <c r="AS6">
        <f t="shared" si="27"/>
        <v>4992</v>
      </c>
      <c r="AT6">
        <f t="shared" si="10"/>
        <v>5200</v>
      </c>
      <c r="AU6">
        <f t="shared" si="28"/>
        <v>5000</v>
      </c>
      <c r="AV6">
        <f t="shared" si="11"/>
        <v>5000</v>
      </c>
      <c r="AX6">
        <f t="shared" si="29"/>
        <v>4828</v>
      </c>
      <c r="AY6">
        <f t="shared" si="12"/>
        <v>4828</v>
      </c>
      <c r="AZ6">
        <f t="shared" si="30"/>
        <v>4828</v>
      </c>
      <c r="BA6">
        <f t="shared" si="13"/>
        <v>4828</v>
      </c>
      <c r="BB6">
        <f t="shared" si="31"/>
        <v>5000</v>
      </c>
      <c r="BC6">
        <f t="shared" si="14"/>
        <v>5000</v>
      </c>
      <c r="BE6">
        <f t="shared" si="32"/>
        <v>5100</v>
      </c>
      <c r="BF6">
        <f t="shared" si="15"/>
        <v>5100</v>
      </c>
      <c r="BH6">
        <f t="shared" si="16"/>
        <v>0.70317381599999995</v>
      </c>
      <c r="BI6">
        <f t="shared" si="17"/>
        <v>0.70317381599999995</v>
      </c>
      <c r="BK6">
        <f t="shared" si="33"/>
        <v>5000</v>
      </c>
      <c r="BL6">
        <f t="shared" si="18"/>
        <v>5000</v>
      </c>
      <c r="BM6">
        <f t="shared" si="34"/>
        <v>5000</v>
      </c>
      <c r="BN6">
        <f t="shared" si="19"/>
        <v>5000</v>
      </c>
      <c r="BO6">
        <f t="shared" si="35"/>
        <v>4900</v>
      </c>
      <c r="BP6">
        <f t="shared" si="20"/>
        <v>4900</v>
      </c>
      <c r="BQ6">
        <f t="shared" si="36"/>
        <v>4900</v>
      </c>
      <c r="BR6">
        <f t="shared" si="21"/>
        <v>4900</v>
      </c>
    </row>
    <row r="7" spans="1:70" x14ac:dyDescent="0.2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1</v>
      </c>
      <c r="N7">
        <v>1</v>
      </c>
      <c r="O7">
        <v>1</v>
      </c>
      <c r="P7">
        <v>1</v>
      </c>
      <c r="Q7">
        <v>1</v>
      </c>
      <c r="R7" s="15">
        <v>-260</v>
      </c>
      <c r="S7" s="12">
        <v>240</v>
      </c>
      <c r="T7">
        <f t="shared" si="22"/>
        <v>4970</v>
      </c>
      <c r="U7">
        <f t="shared" si="0"/>
        <v>5330</v>
      </c>
      <c r="V7">
        <f t="shared" si="23"/>
        <v>4970</v>
      </c>
      <c r="W7">
        <f t="shared" si="1"/>
        <v>5330</v>
      </c>
      <c r="X7">
        <f t="shared" si="24"/>
        <v>4568</v>
      </c>
      <c r="Y7">
        <f t="shared" si="2"/>
        <v>4928</v>
      </c>
      <c r="Z7">
        <f t="shared" si="25"/>
        <v>4568</v>
      </c>
      <c r="AA7">
        <f t="shared" si="3"/>
        <v>4928</v>
      </c>
      <c r="AC7" s="3" t="s">
        <v>108</v>
      </c>
      <c r="AD7">
        <f>SUM(N80:N94)</f>
        <v>11</v>
      </c>
      <c r="AE7">
        <f>SUM(O80:O94)</f>
        <v>11</v>
      </c>
      <c r="AF7">
        <f>SUM(P80:P94)</f>
        <v>11</v>
      </c>
      <c r="AG7">
        <f>SUM(Q80:Q94)</f>
        <v>11</v>
      </c>
      <c r="AH7">
        <f>SUM(94-79)</f>
        <v>15</v>
      </c>
      <c r="AI7">
        <f t="shared" si="4"/>
        <v>0.73333333333333328</v>
      </c>
      <c r="AJ7">
        <f t="shared" si="5"/>
        <v>0.73333333333333328</v>
      </c>
      <c r="AK7">
        <f t="shared" si="6"/>
        <v>0.73333333333333328</v>
      </c>
      <c r="AL7">
        <f t="shared" si="7"/>
        <v>0.73333333333333328</v>
      </c>
      <c r="AM7">
        <f t="shared" si="8"/>
        <v>11</v>
      </c>
      <c r="AQ7">
        <f t="shared" si="26"/>
        <v>4970</v>
      </c>
      <c r="AR7">
        <f t="shared" si="9"/>
        <v>5330</v>
      </c>
      <c r="AS7">
        <f t="shared" si="27"/>
        <v>5200</v>
      </c>
      <c r="AT7">
        <f t="shared" si="10"/>
        <v>5200</v>
      </c>
      <c r="AU7">
        <f t="shared" si="28"/>
        <v>5000</v>
      </c>
      <c r="AV7">
        <f t="shared" si="11"/>
        <v>5000</v>
      </c>
      <c r="AX7">
        <f t="shared" si="29"/>
        <v>4568</v>
      </c>
      <c r="AY7">
        <f t="shared" si="12"/>
        <v>4928</v>
      </c>
      <c r="AZ7">
        <f t="shared" si="30"/>
        <v>4828</v>
      </c>
      <c r="BA7">
        <f t="shared" si="13"/>
        <v>4568</v>
      </c>
      <c r="BB7">
        <f t="shared" si="31"/>
        <v>5000</v>
      </c>
      <c r="BC7">
        <f t="shared" si="14"/>
        <v>5000</v>
      </c>
      <c r="BE7">
        <f t="shared" si="32"/>
        <v>5100</v>
      </c>
      <c r="BF7">
        <f t="shared" si="15"/>
        <v>5100</v>
      </c>
      <c r="BH7">
        <f t="shared" si="16"/>
        <v>0.69011723999999997</v>
      </c>
      <c r="BI7">
        <f t="shared" si="17"/>
        <v>0.69011723999999997</v>
      </c>
      <c r="BK7">
        <f t="shared" si="33"/>
        <v>5000</v>
      </c>
      <c r="BL7">
        <f t="shared" si="18"/>
        <v>5000</v>
      </c>
      <c r="BM7">
        <f t="shared" si="34"/>
        <v>5000</v>
      </c>
      <c r="BN7">
        <f t="shared" si="19"/>
        <v>5000</v>
      </c>
      <c r="BO7">
        <f t="shared" si="35"/>
        <v>4900</v>
      </c>
      <c r="BP7">
        <f t="shared" si="20"/>
        <v>4900</v>
      </c>
      <c r="BQ7">
        <f t="shared" si="36"/>
        <v>4900</v>
      </c>
      <c r="BR7">
        <f t="shared" si="21"/>
        <v>4900</v>
      </c>
    </row>
    <row r="8" spans="1:70" x14ac:dyDescent="0.2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1</v>
      </c>
      <c r="N8">
        <v>1</v>
      </c>
      <c r="O8">
        <v>1</v>
      </c>
      <c r="P8">
        <v>1</v>
      </c>
      <c r="Q8">
        <v>1</v>
      </c>
      <c r="R8" s="15">
        <v>-245</v>
      </c>
      <c r="S8" s="12">
        <v>225</v>
      </c>
      <c r="T8">
        <f t="shared" si="22"/>
        <v>5085</v>
      </c>
      <c r="U8">
        <f t="shared" si="0"/>
        <v>5430</v>
      </c>
      <c r="V8">
        <f t="shared" si="23"/>
        <v>5085</v>
      </c>
      <c r="W8">
        <f t="shared" si="1"/>
        <v>5430</v>
      </c>
      <c r="X8">
        <f t="shared" si="24"/>
        <v>4683</v>
      </c>
      <c r="Y8">
        <f t="shared" si="2"/>
        <v>5028</v>
      </c>
      <c r="Z8">
        <f t="shared" si="25"/>
        <v>4683</v>
      </c>
      <c r="AA8">
        <f t="shared" si="3"/>
        <v>5028</v>
      </c>
      <c r="AC8" s="3" t="s">
        <v>109</v>
      </c>
      <c r="AD8">
        <f>SUM(N95:N108)</f>
        <v>8</v>
      </c>
      <c r="AE8">
        <f>SUM(O95:O108)</f>
        <v>8</v>
      </c>
      <c r="AF8">
        <f>SUM(P95:P108)</f>
        <v>11</v>
      </c>
      <c r="AG8">
        <f>SUM(Q95:Q108)</f>
        <v>8</v>
      </c>
      <c r="AH8">
        <f>SUM(108-94)</f>
        <v>14</v>
      </c>
      <c r="AI8">
        <f t="shared" si="4"/>
        <v>0.5714285714285714</v>
      </c>
      <c r="AJ8">
        <f t="shared" si="5"/>
        <v>0.5714285714285714</v>
      </c>
      <c r="AK8" s="6">
        <f t="shared" si="6"/>
        <v>0.7857142857142857</v>
      </c>
      <c r="AL8">
        <f t="shared" si="7"/>
        <v>0.5714285714285714</v>
      </c>
      <c r="AM8">
        <f t="shared" si="8"/>
        <v>8.75</v>
      </c>
      <c r="AQ8">
        <f t="shared" si="26"/>
        <v>5085</v>
      </c>
      <c r="AR8">
        <f t="shared" si="9"/>
        <v>5430</v>
      </c>
      <c r="AS8">
        <f t="shared" si="27"/>
        <v>4955</v>
      </c>
      <c r="AT8">
        <f t="shared" si="10"/>
        <v>5300</v>
      </c>
      <c r="AU8">
        <f t="shared" si="28"/>
        <v>4755</v>
      </c>
      <c r="AV8">
        <f t="shared" si="11"/>
        <v>5100</v>
      </c>
      <c r="AX8">
        <f t="shared" si="29"/>
        <v>4683</v>
      </c>
      <c r="AY8">
        <f t="shared" si="12"/>
        <v>5028</v>
      </c>
      <c r="AZ8">
        <f t="shared" si="30"/>
        <v>4323</v>
      </c>
      <c r="BA8">
        <f t="shared" si="13"/>
        <v>5028</v>
      </c>
      <c r="BB8">
        <f t="shared" si="31"/>
        <v>5000</v>
      </c>
      <c r="BC8">
        <f t="shared" si="14"/>
        <v>5000</v>
      </c>
      <c r="BE8">
        <f t="shared" si="32"/>
        <v>5100</v>
      </c>
      <c r="BF8">
        <f t="shared" si="15"/>
        <v>5100</v>
      </c>
      <c r="BH8">
        <f t="shared" si="16"/>
        <v>0.81842315200000004</v>
      </c>
      <c r="BI8">
        <f t="shared" si="17"/>
        <v>0.81842315200000004</v>
      </c>
      <c r="BK8">
        <f t="shared" si="33"/>
        <v>5000</v>
      </c>
      <c r="BL8">
        <f t="shared" si="18"/>
        <v>5000</v>
      </c>
      <c r="BM8">
        <f t="shared" si="34"/>
        <v>5000</v>
      </c>
      <c r="BN8">
        <f t="shared" si="19"/>
        <v>5000</v>
      </c>
      <c r="BO8">
        <f t="shared" si="35"/>
        <v>4900</v>
      </c>
      <c r="BP8">
        <f t="shared" si="20"/>
        <v>4900</v>
      </c>
      <c r="BQ8">
        <f t="shared" si="36"/>
        <v>4900</v>
      </c>
      <c r="BR8">
        <f t="shared" si="21"/>
        <v>4900</v>
      </c>
    </row>
    <row r="9" spans="1:70" x14ac:dyDescent="0.2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</v>
      </c>
      <c r="N9">
        <v>0</v>
      </c>
      <c r="O9">
        <v>0</v>
      </c>
      <c r="P9">
        <v>0</v>
      </c>
      <c r="Q9">
        <v>0</v>
      </c>
      <c r="R9" s="15">
        <v>-450</v>
      </c>
      <c r="S9" s="12">
        <v>400</v>
      </c>
      <c r="T9">
        <f t="shared" si="22"/>
        <v>4980</v>
      </c>
      <c r="U9">
        <f t="shared" si="0"/>
        <v>4980</v>
      </c>
      <c r="V9">
        <f t="shared" si="23"/>
        <v>4980</v>
      </c>
      <c r="W9">
        <f t="shared" si="1"/>
        <v>4980</v>
      </c>
      <c r="X9">
        <f t="shared" si="24"/>
        <v>4578</v>
      </c>
      <c r="Y9">
        <f t="shared" si="2"/>
        <v>4578</v>
      </c>
      <c r="Z9">
        <f t="shared" si="25"/>
        <v>4578</v>
      </c>
      <c r="AA9">
        <f t="shared" si="3"/>
        <v>4578</v>
      </c>
      <c r="AC9" s="3" t="s">
        <v>110</v>
      </c>
      <c r="AD9">
        <f>SUM(N109:N122)</f>
        <v>8</v>
      </c>
      <c r="AE9">
        <f>SUM(O109:O122)</f>
        <v>11</v>
      </c>
      <c r="AF9">
        <f>SUM(P109:P122)</f>
        <v>11</v>
      </c>
      <c r="AG9">
        <f>SUM(Q109:Q122)</f>
        <v>9</v>
      </c>
      <c r="AH9">
        <f>SUM(122-108)</f>
        <v>14</v>
      </c>
      <c r="AI9">
        <f t="shared" si="4"/>
        <v>0.5714285714285714</v>
      </c>
      <c r="AJ9">
        <f t="shared" si="5"/>
        <v>0.7857142857142857</v>
      </c>
      <c r="AK9">
        <f t="shared" si="6"/>
        <v>0.7857142857142857</v>
      </c>
      <c r="AL9">
        <f t="shared" si="7"/>
        <v>0.6428571428571429</v>
      </c>
      <c r="AM9">
        <f t="shared" si="8"/>
        <v>9.75</v>
      </c>
      <c r="AQ9">
        <f t="shared" si="26"/>
        <v>4980</v>
      </c>
      <c r="AR9">
        <f t="shared" si="9"/>
        <v>4980</v>
      </c>
      <c r="AS9">
        <f t="shared" si="27"/>
        <v>5300</v>
      </c>
      <c r="AT9">
        <f t="shared" si="10"/>
        <v>5300</v>
      </c>
      <c r="AU9">
        <f t="shared" si="28"/>
        <v>5100</v>
      </c>
      <c r="AV9">
        <f t="shared" si="11"/>
        <v>5100</v>
      </c>
      <c r="AX9">
        <f t="shared" si="29"/>
        <v>4578</v>
      </c>
      <c r="AY9">
        <f t="shared" si="12"/>
        <v>4578</v>
      </c>
      <c r="AZ9">
        <f t="shared" si="30"/>
        <v>4578</v>
      </c>
      <c r="BA9">
        <f t="shared" si="13"/>
        <v>4578</v>
      </c>
      <c r="BB9">
        <f t="shared" si="31"/>
        <v>5000</v>
      </c>
      <c r="BC9">
        <f t="shared" si="14"/>
        <v>5000</v>
      </c>
      <c r="BE9">
        <f t="shared" si="32"/>
        <v>4650</v>
      </c>
      <c r="BF9">
        <f t="shared" si="15"/>
        <v>4650</v>
      </c>
      <c r="BH9">
        <f t="shared" si="16"/>
        <v>0</v>
      </c>
      <c r="BI9">
        <f t="shared" si="17"/>
        <v>0</v>
      </c>
      <c r="BK9">
        <f t="shared" si="33"/>
        <v>5000</v>
      </c>
      <c r="BL9">
        <f t="shared" si="18"/>
        <v>5500</v>
      </c>
      <c r="BM9">
        <f t="shared" si="34"/>
        <v>5000</v>
      </c>
      <c r="BN9">
        <f t="shared" si="19"/>
        <v>5500</v>
      </c>
      <c r="BO9">
        <f t="shared" si="35"/>
        <v>4900</v>
      </c>
      <c r="BP9">
        <f t="shared" si="20"/>
        <v>5400</v>
      </c>
      <c r="BQ9">
        <f t="shared" si="36"/>
        <v>4900</v>
      </c>
      <c r="BR9">
        <f t="shared" si="21"/>
        <v>5400</v>
      </c>
    </row>
    <row r="10" spans="1:70" x14ac:dyDescent="0.2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</v>
      </c>
      <c r="N10">
        <v>1</v>
      </c>
      <c r="O10">
        <v>1</v>
      </c>
      <c r="P10">
        <v>1</v>
      </c>
      <c r="Q10">
        <v>0</v>
      </c>
      <c r="R10" s="15">
        <v>123</v>
      </c>
      <c r="S10" s="12">
        <v>-133</v>
      </c>
      <c r="T10">
        <f t="shared" si="22"/>
        <v>4847</v>
      </c>
      <c r="U10">
        <f t="shared" si="0"/>
        <v>5080</v>
      </c>
      <c r="V10">
        <f t="shared" si="23"/>
        <v>4847</v>
      </c>
      <c r="W10">
        <f t="shared" si="1"/>
        <v>5080</v>
      </c>
      <c r="X10">
        <f t="shared" si="24"/>
        <v>4445</v>
      </c>
      <c r="Y10">
        <f t="shared" si="2"/>
        <v>4678</v>
      </c>
      <c r="Z10">
        <f t="shared" si="25"/>
        <v>4478</v>
      </c>
      <c r="AA10">
        <f t="shared" si="3"/>
        <v>4478</v>
      </c>
      <c r="AC10" s="3" t="s">
        <v>111</v>
      </c>
      <c r="AD10">
        <f>SUM(N123:N135)</f>
        <v>6</v>
      </c>
      <c r="AE10">
        <f>SUM(O123:O135)</f>
        <v>8</v>
      </c>
      <c r="AF10">
        <f>SUM(P123:P135)</f>
        <v>8</v>
      </c>
      <c r="AG10">
        <f>SUM(Q123:Q135)</f>
        <v>8</v>
      </c>
      <c r="AH10">
        <f>SUM(135-122)</f>
        <v>13</v>
      </c>
      <c r="AI10">
        <f t="shared" si="4"/>
        <v>0.46153846153846156</v>
      </c>
      <c r="AJ10">
        <f t="shared" si="5"/>
        <v>0.61538461538461542</v>
      </c>
      <c r="AK10">
        <f t="shared" si="6"/>
        <v>0.61538461538461542</v>
      </c>
      <c r="AL10">
        <f t="shared" si="7"/>
        <v>0.61538461538461542</v>
      </c>
      <c r="AM10">
        <f t="shared" si="8"/>
        <v>7.5</v>
      </c>
      <c r="AQ10">
        <f t="shared" si="26"/>
        <v>4980</v>
      </c>
      <c r="AR10">
        <f t="shared" si="9"/>
        <v>4980</v>
      </c>
      <c r="AS10">
        <f t="shared" si="27"/>
        <v>5300</v>
      </c>
      <c r="AT10">
        <f t="shared" si="10"/>
        <v>5300</v>
      </c>
      <c r="AU10">
        <f t="shared" si="28"/>
        <v>5100</v>
      </c>
      <c r="AV10">
        <f t="shared" si="11"/>
        <v>5100</v>
      </c>
      <c r="AX10">
        <f t="shared" si="29"/>
        <v>4578</v>
      </c>
      <c r="AY10">
        <f t="shared" si="12"/>
        <v>4578</v>
      </c>
      <c r="AZ10">
        <f t="shared" si="30"/>
        <v>4578</v>
      </c>
      <c r="BA10">
        <f t="shared" si="13"/>
        <v>4578</v>
      </c>
      <c r="BB10">
        <f t="shared" si="31"/>
        <v>5000</v>
      </c>
      <c r="BC10">
        <f t="shared" si="14"/>
        <v>5000</v>
      </c>
      <c r="BE10">
        <f t="shared" si="32"/>
        <v>4650</v>
      </c>
      <c r="BF10">
        <f t="shared" si="15"/>
        <v>4650</v>
      </c>
      <c r="BH10">
        <f t="shared" si="16"/>
        <v>0.41146346900000003</v>
      </c>
      <c r="BI10">
        <f t="shared" si="17"/>
        <v>0.58853653099999992</v>
      </c>
      <c r="BK10">
        <f t="shared" si="33"/>
        <v>5500</v>
      </c>
      <c r="BL10">
        <f t="shared" si="18"/>
        <v>5500</v>
      </c>
      <c r="BM10">
        <f t="shared" si="34"/>
        <v>5500</v>
      </c>
      <c r="BN10">
        <f t="shared" si="19"/>
        <v>5500</v>
      </c>
      <c r="BO10">
        <f t="shared" si="35"/>
        <v>5400</v>
      </c>
      <c r="BP10">
        <f t="shared" si="20"/>
        <v>5400</v>
      </c>
      <c r="BQ10">
        <f t="shared" si="36"/>
        <v>5300</v>
      </c>
      <c r="BR10">
        <f t="shared" si="21"/>
        <v>5300</v>
      </c>
    </row>
    <row r="11" spans="1:70" x14ac:dyDescent="0.2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</v>
      </c>
      <c r="N11">
        <v>1</v>
      </c>
      <c r="O11">
        <v>0</v>
      </c>
      <c r="P11">
        <v>0</v>
      </c>
      <c r="Q11">
        <v>0</v>
      </c>
      <c r="R11" s="15">
        <v>-185</v>
      </c>
      <c r="S11" s="12">
        <v>170</v>
      </c>
      <c r="T11">
        <f t="shared" si="22"/>
        <v>4980</v>
      </c>
      <c r="U11">
        <f t="shared" si="0"/>
        <v>5250</v>
      </c>
      <c r="V11">
        <f t="shared" si="23"/>
        <v>4895</v>
      </c>
      <c r="W11">
        <f t="shared" si="1"/>
        <v>4895</v>
      </c>
      <c r="X11">
        <f t="shared" si="24"/>
        <v>4493</v>
      </c>
      <c r="Y11">
        <f t="shared" si="2"/>
        <v>4493</v>
      </c>
      <c r="Z11">
        <f t="shared" si="25"/>
        <v>4293</v>
      </c>
      <c r="AA11">
        <f t="shared" si="3"/>
        <v>4293</v>
      </c>
      <c r="AC11" s="3" t="s">
        <v>112</v>
      </c>
      <c r="AD11">
        <f>SUM(N136:N149)</f>
        <v>10</v>
      </c>
      <c r="AE11">
        <f>SUM(O136:O149)</f>
        <v>8</v>
      </c>
      <c r="AF11">
        <f>SUM(P136:P149)</f>
        <v>8</v>
      </c>
      <c r="AG11">
        <f>SUM(Q136:Q149)</f>
        <v>8</v>
      </c>
      <c r="AH11">
        <f>SUM(149-135)</f>
        <v>14</v>
      </c>
      <c r="AI11" s="6">
        <f t="shared" si="4"/>
        <v>0.7142857142857143</v>
      </c>
      <c r="AJ11">
        <f t="shared" si="5"/>
        <v>0.5714285714285714</v>
      </c>
      <c r="AK11">
        <f t="shared" si="6"/>
        <v>0.5714285714285714</v>
      </c>
      <c r="AL11">
        <f t="shared" si="7"/>
        <v>0.5714285714285714</v>
      </c>
      <c r="AM11">
        <f t="shared" si="8"/>
        <v>8.5</v>
      </c>
      <c r="AQ11">
        <f t="shared" si="26"/>
        <v>4880</v>
      </c>
      <c r="AR11">
        <f t="shared" si="9"/>
        <v>5150</v>
      </c>
      <c r="AS11">
        <f t="shared" si="27"/>
        <v>5300</v>
      </c>
      <c r="AT11">
        <f t="shared" si="10"/>
        <v>5300</v>
      </c>
      <c r="AU11">
        <f t="shared" si="28"/>
        <v>5100</v>
      </c>
      <c r="AV11">
        <f t="shared" si="11"/>
        <v>5100</v>
      </c>
      <c r="AX11">
        <f t="shared" si="29"/>
        <v>4578</v>
      </c>
      <c r="AY11">
        <f t="shared" si="12"/>
        <v>4578</v>
      </c>
      <c r="AZ11">
        <f t="shared" si="30"/>
        <v>4578</v>
      </c>
      <c r="BA11">
        <f t="shared" si="13"/>
        <v>4578</v>
      </c>
      <c r="BB11">
        <f t="shared" si="31"/>
        <v>5000</v>
      </c>
      <c r="BC11">
        <f t="shared" si="14"/>
        <v>5000</v>
      </c>
      <c r="BE11">
        <f t="shared" si="32"/>
        <v>4650</v>
      </c>
      <c r="BF11">
        <f t="shared" si="15"/>
        <v>4650</v>
      </c>
      <c r="BH11">
        <f t="shared" si="16"/>
        <v>0.38996651799999998</v>
      </c>
      <c r="BI11">
        <f t="shared" si="17"/>
        <v>0.61003348199999996</v>
      </c>
      <c r="BK11">
        <f t="shared" si="33"/>
        <v>5400</v>
      </c>
      <c r="BL11">
        <f t="shared" si="18"/>
        <v>5670</v>
      </c>
      <c r="BM11">
        <f t="shared" si="34"/>
        <v>5500</v>
      </c>
      <c r="BN11">
        <f t="shared" si="19"/>
        <v>5770</v>
      </c>
      <c r="BO11">
        <f t="shared" si="35"/>
        <v>5400</v>
      </c>
      <c r="BP11">
        <f t="shared" si="20"/>
        <v>5670</v>
      </c>
      <c r="BQ11">
        <f t="shared" si="36"/>
        <v>5300</v>
      </c>
      <c r="BR11">
        <f t="shared" si="21"/>
        <v>5570</v>
      </c>
    </row>
    <row r="12" spans="1:70" x14ac:dyDescent="0.2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</v>
      </c>
      <c r="N12">
        <v>0</v>
      </c>
      <c r="O12">
        <v>0</v>
      </c>
      <c r="P12">
        <v>0</v>
      </c>
      <c r="Q12">
        <v>0</v>
      </c>
      <c r="R12" s="15">
        <v>-121</v>
      </c>
      <c r="S12" s="12">
        <v>111</v>
      </c>
      <c r="T12">
        <f t="shared" si="22"/>
        <v>5129</v>
      </c>
      <c r="U12">
        <f t="shared" si="0"/>
        <v>5129</v>
      </c>
      <c r="V12">
        <f t="shared" si="23"/>
        <v>4774</v>
      </c>
      <c r="W12">
        <f t="shared" si="1"/>
        <v>4774</v>
      </c>
      <c r="X12">
        <f t="shared" si="24"/>
        <v>4372</v>
      </c>
      <c r="Y12">
        <f t="shared" si="2"/>
        <v>4372</v>
      </c>
      <c r="Z12">
        <f t="shared" si="25"/>
        <v>4172</v>
      </c>
      <c r="AA12">
        <f t="shared" si="3"/>
        <v>4172</v>
      </c>
      <c r="AC12" s="3" t="s">
        <v>113</v>
      </c>
      <c r="AD12">
        <f>SUM(N150:N162)</f>
        <v>6</v>
      </c>
      <c r="AE12">
        <f>SUM(O150:O162)</f>
        <v>7</v>
      </c>
      <c r="AF12">
        <f>SUM(P150:P162)</f>
        <v>8</v>
      </c>
      <c r="AG12">
        <f>SUM(Q150:Q162)</f>
        <v>9</v>
      </c>
      <c r="AH12">
        <f>SUM(162-149)</f>
        <v>13</v>
      </c>
      <c r="AI12">
        <f t="shared" si="4"/>
        <v>0.46153846153846156</v>
      </c>
      <c r="AJ12">
        <f t="shared" si="5"/>
        <v>0.53846153846153844</v>
      </c>
      <c r="AK12">
        <f t="shared" si="6"/>
        <v>0.61538461538461542</v>
      </c>
      <c r="AL12">
        <f t="shared" si="7"/>
        <v>0.69230769230769229</v>
      </c>
      <c r="AM12">
        <f t="shared" si="8"/>
        <v>7.5</v>
      </c>
      <c r="AQ12">
        <f t="shared" si="26"/>
        <v>5029</v>
      </c>
      <c r="AR12">
        <f t="shared" si="9"/>
        <v>5029</v>
      </c>
      <c r="AS12">
        <f t="shared" si="27"/>
        <v>5300</v>
      </c>
      <c r="AT12">
        <f t="shared" si="10"/>
        <v>5300</v>
      </c>
      <c r="AU12">
        <f t="shared" si="28"/>
        <v>5100</v>
      </c>
      <c r="AV12">
        <f t="shared" si="11"/>
        <v>5100</v>
      </c>
      <c r="AX12">
        <f t="shared" si="29"/>
        <v>4457</v>
      </c>
      <c r="AY12">
        <f t="shared" si="12"/>
        <v>4457</v>
      </c>
      <c r="AZ12">
        <f t="shared" si="30"/>
        <v>4578</v>
      </c>
      <c r="BA12">
        <f t="shared" si="13"/>
        <v>4457</v>
      </c>
      <c r="BB12">
        <f t="shared" si="31"/>
        <v>5000</v>
      </c>
      <c r="BC12">
        <f t="shared" si="14"/>
        <v>5000</v>
      </c>
      <c r="BE12">
        <f t="shared" si="32"/>
        <v>4650</v>
      </c>
      <c r="BF12">
        <f t="shared" si="15"/>
        <v>4650</v>
      </c>
      <c r="BH12">
        <f t="shared" si="16"/>
        <v>0</v>
      </c>
      <c r="BI12">
        <f t="shared" si="17"/>
        <v>0</v>
      </c>
      <c r="BK12">
        <f t="shared" si="33"/>
        <v>5670</v>
      </c>
      <c r="BL12">
        <f t="shared" si="18"/>
        <v>5881</v>
      </c>
      <c r="BM12">
        <f t="shared" si="34"/>
        <v>5770</v>
      </c>
      <c r="BN12">
        <f t="shared" si="19"/>
        <v>5981</v>
      </c>
      <c r="BO12">
        <f t="shared" si="35"/>
        <v>5670</v>
      </c>
      <c r="BP12">
        <f t="shared" si="20"/>
        <v>5881</v>
      </c>
      <c r="BQ12">
        <f t="shared" si="36"/>
        <v>5570</v>
      </c>
      <c r="BR12">
        <f t="shared" si="21"/>
        <v>5781</v>
      </c>
    </row>
    <row r="13" spans="1:70" x14ac:dyDescent="0.2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1</v>
      </c>
      <c r="N13">
        <v>1</v>
      </c>
      <c r="O13">
        <v>1</v>
      </c>
      <c r="P13">
        <v>1</v>
      </c>
      <c r="Q13">
        <v>1</v>
      </c>
      <c r="R13" s="15">
        <v>-145</v>
      </c>
      <c r="S13" s="12">
        <v>135</v>
      </c>
      <c r="T13">
        <f t="shared" si="22"/>
        <v>4984</v>
      </c>
      <c r="U13">
        <f t="shared" si="0"/>
        <v>5229</v>
      </c>
      <c r="V13">
        <f t="shared" si="23"/>
        <v>4629</v>
      </c>
      <c r="W13">
        <f t="shared" si="1"/>
        <v>4874</v>
      </c>
      <c r="X13">
        <f t="shared" si="24"/>
        <v>4227</v>
      </c>
      <c r="Y13">
        <f t="shared" si="2"/>
        <v>4472</v>
      </c>
      <c r="Z13">
        <f t="shared" si="25"/>
        <v>4027</v>
      </c>
      <c r="AA13">
        <f t="shared" si="3"/>
        <v>4272</v>
      </c>
      <c r="AC13" s="3" t="s">
        <v>114</v>
      </c>
      <c r="AD13">
        <f>SUM(N163:N177)</f>
        <v>12</v>
      </c>
      <c r="AE13">
        <f>SUM(O163:O177)</f>
        <v>12</v>
      </c>
      <c r="AF13">
        <f>SUM(P163:P177)</f>
        <v>11</v>
      </c>
      <c r="AG13">
        <f>SUM(Q163:Q177)</f>
        <v>12</v>
      </c>
      <c r="AH13">
        <f>SUM(177-162)</f>
        <v>15</v>
      </c>
      <c r="AI13">
        <f t="shared" si="4"/>
        <v>0.8</v>
      </c>
      <c r="AJ13">
        <f t="shared" si="5"/>
        <v>0.8</v>
      </c>
      <c r="AK13">
        <f t="shared" si="6"/>
        <v>0.73333333333333328</v>
      </c>
      <c r="AL13">
        <f t="shared" si="7"/>
        <v>0.8</v>
      </c>
      <c r="AM13">
        <f t="shared" si="8"/>
        <v>11.75</v>
      </c>
      <c r="AQ13">
        <f t="shared" si="26"/>
        <v>4884</v>
      </c>
      <c r="AR13">
        <f t="shared" si="9"/>
        <v>5129</v>
      </c>
      <c r="AS13">
        <f t="shared" si="27"/>
        <v>5300</v>
      </c>
      <c r="AT13">
        <f t="shared" si="10"/>
        <v>5300</v>
      </c>
      <c r="AU13">
        <f t="shared" si="28"/>
        <v>5100</v>
      </c>
      <c r="AV13">
        <f t="shared" si="11"/>
        <v>5100</v>
      </c>
      <c r="AX13">
        <f t="shared" si="29"/>
        <v>4457</v>
      </c>
      <c r="AY13">
        <f t="shared" si="12"/>
        <v>4457</v>
      </c>
      <c r="AZ13">
        <f t="shared" si="30"/>
        <v>4457</v>
      </c>
      <c r="BA13">
        <f t="shared" si="13"/>
        <v>4457</v>
      </c>
      <c r="BB13">
        <f t="shared" si="31"/>
        <v>5000</v>
      </c>
      <c r="BC13">
        <f t="shared" si="14"/>
        <v>5000</v>
      </c>
      <c r="BE13">
        <f t="shared" si="32"/>
        <v>4650</v>
      </c>
      <c r="BF13">
        <f t="shared" si="15"/>
        <v>4650</v>
      </c>
      <c r="BH13">
        <f t="shared" si="16"/>
        <v>0.69095927499999998</v>
      </c>
      <c r="BI13">
        <f t="shared" si="17"/>
        <v>0.69095927499999998</v>
      </c>
      <c r="BK13">
        <f t="shared" si="33"/>
        <v>5881</v>
      </c>
      <c r="BL13">
        <f t="shared" si="18"/>
        <v>5881</v>
      </c>
      <c r="BM13">
        <f t="shared" si="34"/>
        <v>5981</v>
      </c>
      <c r="BN13">
        <f t="shared" si="19"/>
        <v>5981</v>
      </c>
      <c r="BO13">
        <f t="shared" si="35"/>
        <v>5881</v>
      </c>
      <c r="BP13">
        <f t="shared" si="20"/>
        <v>5881</v>
      </c>
      <c r="BQ13">
        <f t="shared" si="36"/>
        <v>5781</v>
      </c>
      <c r="BR13">
        <f t="shared" si="21"/>
        <v>5781</v>
      </c>
    </row>
    <row r="14" spans="1:70" x14ac:dyDescent="0.2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1</v>
      </c>
      <c r="N14">
        <v>0</v>
      </c>
      <c r="O14">
        <v>0</v>
      </c>
      <c r="P14">
        <v>1</v>
      </c>
      <c r="Q14">
        <v>1</v>
      </c>
      <c r="R14" s="15">
        <v>-170</v>
      </c>
      <c r="S14" s="12">
        <v>160</v>
      </c>
      <c r="T14">
        <f t="shared" si="22"/>
        <v>5129</v>
      </c>
      <c r="U14">
        <f t="shared" si="0"/>
        <v>5129</v>
      </c>
      <c r="V14">
        <f t="shared" si="23"/>
        <v>4774</v>
      </c>
      <c r="W14">
        <f t="shared" si="1"/>
        <v>4774</v>
      </c>
      <c r="X14">
        <f t="shared" si="24"/>
        <v>4302</v>
      </c>
      <c r="Y14">
        <f t="shared" si="2"/>
        <v>4572</v>
      </c>
      <c r="Z14">
        <f t="shared" si="25"/>
        <v>4102</v>
      </c>
      <c r="AA14">
        <f t="shared" si="3"/>
        <v>4372</v>
      </c>
      <c r="AC14" s="3" t="s">
        <v>115</v>
      </c>
      <c r="AD14">
        <f>SUM(N178:N193)</f>
        <v>10</v>
      </c>
      <c r="AE14">
        <f>SUM(O178:O193)</f>
        <v>8</v>
      </c>
      <c r="AF14">
        <f>SUM(P178:P193)</f>
        <v>10</v>
      </c>
      <c r="AG14">
        <f>SUM(Q178:Q193)</f>
        <v>9</v>
      </c>
      <c r="AH14">
        <f>SUM(193-177)</f>
        <v>16</v>
      </c>
      <c r="AI14">
        <f t="shared" si="4"/>
        <v>0.625</v>
      </c>
      <c r="AJ14">
        <f t="shared" si="5"/>
        <v>0.5</v>
      </c>
      <c r="AK14">
        <f t="shared" si="6"/>
        <v>0.625</v>
      </c>
      <c r="AL14">
        <f t="shared" si="7"/>
        <v>0.5625</v>
      </c>
      <c r="AM14">
        <f t="shared" si="8"/>
        <v>9.25</v>
      </c>
      <c r="AQ14">
        <f t="shared" si="26"/>
        <v>5029</v>
      </c>
      <c r="AR14">
        <f t="shared" si="9"/>
        <v>5029</v>
      </c>
      <c r="AS14">
        <f t="shared" si="27"/>
        <v>5300</v>
      </c>
      <c r="AT14">
        <f t="shared" si="10"/>
        <v>5300</v>
      </c>
      <c r="AU14">
        <f t="shared" si="28"/>
        <v>5100</v>
      </c>
      <c r="AV14">
        <f t="shared" si="11"/>
        <v>5100</v>
      </c>
      <c r="AX14">
        <f t="shared" si="29"/>
        <v>4457</v>
      </c>
      <c r="AY14">
        <f t="shared" si="12"/>
        <v>4457</v>
      </c>
      <c r="AZ14">
        <f t="shared" si="30"/>
        <v>4457</v>
      </c>
      <c r="BA14">
        <f t="shared" si="13"/>
        <v>4457</v>
      </c>
      <c r="BB14">
        <f t="shared" si="31"/>
        <v>5000</v>
      </c>
      <c r="BC14">
        <f t="shared" si="14"/>
        <v>5000</v>
      </c>
      <c r="BE14">
        <f t="shared" si="32"/>
        <v>4650</v>
      </c>
      <c r="BF14">
        <f t="shared" si="15"/>
        <v>4650</v>
      </c>
      <c r="BH14">
        <f t="shared" si="16"/>
        <v>0</v>
      </c>
      <c r="BI14">
        <f t="shared" si="17"/>
        <v>0</v>
      </c>
      <c r="BK14">
        <f t="shared" si="33"/>
        <v>5781</v>
      </c>
      <c r="BL14">
        <f t="shared" si="18"/>
        <v>6041</v>
      </c>
      <c r="BM14">
        <f t="shared" si="34"/>
        <v>5881</v>
      </c>
      <c r="BN14">
        <f t="shared" si="19"/>
        <v>6141</v>
      </c>
      <c r="BO14">
        <f t="shared" si="35"/>
        <v>5881</v>
      </c>
      <c r="BP14">
        <f t="shared" si="20"/>
        <v>5881</v>
      </c>
      <c r="BQ14">
        <f t="shared" si="36"/>
        <v>5781</v>
      </c>
      <c r="BR14">
        <f t="shared" si="21"/>
        <v>5781</v>
      </c>
    </row>
    <row r="15" spans="1:70" x14ac:dyDescent="0.2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1</v>
      </c>
      <c r="N15">
        <v>1</v>
      </c>
      <c r="O15">
        <v>1</v>
      </c>
      <c r="P15">
        <v>1</v>
      </c>
      <c r="Q15">
        <v>1</v>
      </c>
      <c r="R15" s="15">
        <v>-280</v>
      </c>
      <c r="S15" s="12">
        <v>255</v>
      </c>
      <c r="T15">
        <f t="shared" si="22"/>
        <v>4849</v>
      </c>
      <c r="U15">
        <f t="shared" si="0"/>
        <v>5229</v>
      </c>
      <c r="V15">
        <f t="shared" si="23"/>
        <v>4494</v>
      </c>
      <c r="W15">
        <f t="shared" si="1"/>
        <v>4874</v>
      </c>
      <c r="X15">
        <f t="shared" si="24"/>
        <v>4292</v>
      </c>
      <c r="Y15">
        <f t="shared" si="2"/>
        <v>4672</v>
      </c>
      <c r="Z15">
        <f t="shared" si="25"/>
        <v>4092</v>
      </c>
      <c r="AA15">
        <f t="shared" si="3"/>
        <v>4472</v>
      </c>
      <c r="AC15" s="3" t="s">
        <v>116</v>
      </c>
      <c r="AD15">
        <f>SUM(N194:N209)</f>
        <v>7</v>
      </c>
      <c r="AE15">
        <f>SUM(O194:O209)</f>
        <v>7</v>
      </c>
      <c r="AF15">
        <f>SUM(P194:P209)</f>
        <v>9</v>
      </c>
      <c r="AG15">
        <f>SUM(Q194:Q209)</f>
        <v>8</v>
      </c>
      <c r="AH15">
        <f>SUM(209-193)</f>
        <v>16</v>
      </c>
      <c r="AI15">
        <f t="shared" si="4"/>
        <v>0.4375</v>
      </c>
      <c r="AJ15">
        <f t="shared" si="5"/>
        <v>0.4375</v>
      </c>
      <c r="AK15">
        <f t="shared" si="6"/>
        <v>0.5625</v>
      </c>
      <c r="AL15">
        <f t="shared" si="7"/>
        <v>0.5</v>
      </c>
      <c r="AM15">
        <f t="shared" si="8"/>
        <v>7.75</v>
      </c>
      <c r="AQ15">
        <f t="shared" si="26"/>
        <v>4749</v>
      </c>
      <c r="AR15">
        <f t="shared" si="9"/>
        <v>5129</v>
      </c>
      <c r="AS15">
        <f t="shared" si="27"/>
        <v>5300</v>
      </c>
      <c r="AT15">
        <f t="shared" si="10"/>
        <v>5300</v>
      </c>
      <c r="AU15">
        <f t="shared" si="28"/>
        <v>5100</v>
      </c>
      <c r="AV15">
        <f t="shared" si="11"/>
        <v>5100</v>
      </c>
      <c r="AX15">
        <f t="shared" si="29"/>
        <v>4177</v>
      </c>
      <c r="AY15">
        <f t="shared" si="12"/>
        <v>4557</v>
      </c>
      <c r="AZ15">
        <f t="shared" si="30"/>
        <v>4177</v>
      </c>
      <c r="BA15">
        <f t="shared" si="13"/>
        <v>4557</v>
      </c>
      <c r="BB15">
        <f t="shared" si="31"/>
        <v>5000</v>
      </c>
      <c r="BC15">
        <f t="shared" si="14"/>
        <v>5000</v>
      </c>
      <c r="BE15">
        <f t="shared" si="32"/>
        <v>4650</v>
      </c>
      <c r="BF15">
        <f t="shared" si="15"/>
        <v>4650</v>
      </c>
      <c r="BH15">
        <f t="shared" si="16"/>
        <v>0.69011723999999997</v>
      </c>
      <c r="BI15">
        <f t="shared" si="17"/>
        <v>0.69011723999999997</v>
      </c>
      <c r="BK15">
        <f t="shared" si="33"/>
        <v>6041</v>
      </c>
      <c r="BL15">
        <f t="shared" si="18"/>
        <v>6041</v>
      </c>
      <c r="BM15">
        <f t="shared" si="34"/>
        <v>6141</v>
      </c>
      <c r="BN15">
        <f t="shared" si="19"/>
        <v>6141</v>
      </c>
      <c r="BO15">
        <f t="shared" si="35"/>
        <v>5881</v>
      </c>
      <c r="BP15">
        <f t="shared" si="20"/>
        <v>5881</v>
      </c>
      <c r="BQ15">
        <f t="shared" si="36"/>
        <v>5781</v>
      </c>
      <c r="BR15">
        <f t="shared" si="21"/>
        <v>5781</v>
      </c>
    </row>
    <row r="16" spans="1:70" x14ac:dyDescent="0.2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</v>
      </c>
      <c r="N16">
        <v>0</v>
      </c>
      <c r="O16">
        <v>1</v>
      </c>
      <c r="P16">
        <v>1</v>
      </c>
      <c r="Q16">
        <v>1</v>
      </c>
      <c r="R16" s="15">
        <v>230</v>
      </c>
      <c r="S16" s="12">
        <v>-250</v>
      </c>
      <c r="T16">
        <f t="shared" si="22"/>
        <v>5129</v>
      </c>
      <c r="U16">
        <f t="shared" si="0"/>
        <v>5129</v>
      </c>
      <c r="V16">
        <f t="shared" si="23"/>
        <v>4624</v>
      </c>
      <c r="W16">
        <f t="shared" si="1"/>
        <v>4974</v>
      </c>
      <c r="X16">
        <f t="shared" si="24"/>
        <v>4422</v>
      </c>
      <c r="Y16">
        <f t="shared" si="2"/>
        <v>4772</v>
      </c>
      <c r="Z16">
        <f t="shared" si="25"/>
        <v>4222</v>
      </c>
      <c r="AA16">
        <f t="shared" si="3"/>
        <v>4572</v>
      </c>
      <c r="AC16" s="3" t="s">
        <v>117</v>
      </c>
      <c r="AD16">
        <f>SUM(N210:N225)</f>
        <v>7</v>
      </c>
      <c r="AE16">
        <f>SUM(O210:O225)</f>
        <v>9</v>
      </c>
      <c r="AF16">
        <f>SUM(P210:P225)</f>
        <v>9</v>
      </c>
      <c r="AG16">
        <f>SUM(Q210:Q225)</f>
        <v>10</v>
      </c>
      <c r="AH16">
        <f>SUM(225-209)</f>
        <v>16</v>
      </c>
      <c r="AI16">
        <f t="shared" si="4"/>
        <v>0.4375</v>
      </c>
      <c r="AJ16">
        <f t="shared" si="5"/>
        <v>0.5625</v>
      </c>
      <c r="AK16">
        <f t="shared" si="6"/>
        <v>0.5625</v>
      </c>
      <c r="AL16">
        <f t="shared" si="7"/>
        <v>0.625</v>
      </c>
      <c r="AM16">
        <f t="shared" si="8"/>
        <v>8.75</v>
      </c>
      <c r="AQ16">
        <f t="shared" si="26"/>
        <v>5029</v>
      </c>
      <c r="AR16">
        <f t="shared" si="9"/>
        <v>5029</v>
      </c>
      <c r="AS16">
        <f t="shared" si="27"/>
        <v>5300</v>
      </c>
      <c r="AT16">
        <f t="shared" si="10"/>
        <v>5300</v>
      </c>
      <c r="AU16">
        <f t="shared" si="28"/>
        <v>5100</v>
      </c>
      <c r="AV16">
        <f t="shared" si="11"/>
        <v>5100</v>
      </c>
      <c r="AX16">
        <f t="shared" si="29"/>
        <v>4307</v>
      </c>
      <c r="AY16">
        <f t="shared" si="12"/>
        <v>4657</v>
      </c>
      <c r="AZ16">
        <f t="shared" si="30"/>
        <v>4557</v>
      </c>
      <c r="BA16">
        <f t="shared" si="13"/>
        <v>4307</v>
      </c>
      <c r="BB16">
        <f t="shared" si="31"/>
        <v>5000</v>
      </c>
      <c r="BC16">
        <f t="shared" si="14"/>
        <v>5000</v>
      </c>
      <c r="BE16">
        <f t="shared" si="32"/>
        <v>4650</v>
      </c>
      <c r="BF16">
        <f t="shared" si="15"/>
        <v>4650</v>
      </c>
      <c r="BH16">
        <f t="shared" si="16"/>
        <v>0</v>
      </c>
      <c r="BI16">
        <f t="shared" si="17"/>
        <v>0</v>
      </c>
      <c r="BK16">
        <f t="shared" si="33"/>
        <v>5941</v>
      </c>
      <c r="BL16">
        <f t="shared" si="18"/>
        <v>5941</v>
      </c>
      <c r="BM16">
        <f t="shared" si="34"/>
        <v>6141</v>
      </c>
      <c r="BN16">
        <f t="shared" si="19"/>
        <v>6141</v>
      </c>
      <c r="BO16">
        <f t="shared" si="35"/>
        <v>5881</v>
      </c>
      <c r="BP16">
        <f t="shared" si="20"/>
        <v>5881</v>
      </c>
      <c r="BQ16">
        <f t="shared" si="36"/>
        <v>5781</v>
      </c>
      <c r="BR16">
        <f t="shared" si="21"/>
        <v>5781</v>
      </c>
    </row>
    <row r="17" spans="1:70" x14ac:dyDescent="0.2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</v>
      </c>
      <c r="N17">
        <v>0</v>
      </c>
      <c r="O17">
        <v>0</v>
      </c>
      <c r="P17">
        <v>0</v>
      </c>
      <c r="Q17">
        <v>0</v>
      </c>
      <c r="R17" s="15">
        <v>-315</v>
      </c>
      <c r="S17" s="12">
        <v>285</v>
      </c>
      <c r="T17">
        <f t="shared" si="22"/>
        <v>4814</v>
      </c>
      <c r="U17">
        <f t="shared" si="0"/>
        <v>4814</v>
      </c>
      <c r="V17">
        <f t="shared" si="23"/>
        <v>4659</v>
      </c>
      <c r="W17">
        <f t="shared" si="1"/>
        <v>4659</v>
      </c>
      <c r="X17">
        <f t="shared" si="24"/>
        <v>4457</v>
      </c>
      <c r="Y17">
        <f t="shared" si="2"/>
        <v>4457</v>
      </c>
      <c r="Z17">
        <f t="shared" si="25"/>
        <v>4257</v>
      </c>
      <c r="AA17">
        <f t="shared" si="3"/>
        <v>4257</v>
      </c>
      <c r="AC17" s="3" t="s">
        <v>118</v>
      </c>
      <c r="AD17">
        <f>SUM(N226:N241)</f>
        <v>11</v>
      </c>
      <c r="AE17">
        <f>SUM(O226:O241)</f>
        <v>11</v>
      </c>
      <c r="AF17">
        <f>SUM(P226:P241)</f>
        <v>9</v>
      </c>
      <c r="AG17">
        <f>SUM(Q226:Q241)</f>
        <v>11</v>
      </c>
      <c r="AH17">
        <f>SUM(241-225)</f>
        <v>16</v>
      </c>
      <c r="AI17">
        <f t="shared" si="4"/>
        <v>0.6875</v>
      </c>
      <c r="AJ17">
        <f t="shared" si="5"/>
        <v>0.6875</v>
      </c>
      <c r="AK17">
        <f t="shared" si="6"/>
        <v>0.5625</v>
      </c>
      <c r="AL17">
        <f t="shared" si="7"/>
        <v>0.6875</v>
      </c>
      <c r="AM17">
        <f t="shared" si="8"/>
        <v>10.5</v>
      </c>
      <c r="AQ17">
        <f t="shared" si="26"/>
        <v>4714</v>
      </c>
      <c r="AR17">
        <f t="shared" si="9"/>
        <v>4714</v>
      </c>
      <c r="AS17">
        <f t="shared" si="27"/>
        <v>5300</v>
      </c>
      <c r="AT17">
        <f t="shared" si="10"/>
        <v>5300</v>
      </c>
      <c r="AU17">
        <f t="shared" si="28"/>
        <v>5100</v>
      </c>
      <c r="AV17">
        <f t="shared" si="11"/>
        <v>5100</v>
      </c>
      <c r="AX17">
        <f t="shared" si="29"/>
        <v>4342</v>
      </c>
      <c r="AY17">
        <f t="shared" si="12"/>
        <v>4342</v>
      </c>
      <c r="AZ17">
        <f t="shared" si="30"/>
        <v>3992</v>
      </c>
      <c r="BA17">
        <f t="shared" si="13"/>
        <v>4342</v>
      </c>
      <c r="BB17">
        <f t="shared" si="31"/>
        <v>5000</v>
      </c>
      <c r="BC17">
        <f t="shared" si="14"/>
        <v>5000</v>
      </c>
      <c r="BE17">
        <f t="shared" si="32"/>
        <v>4650</v>
      </c>
      <c r="BF17">
        <f t="shared" si="15"/>
        <v>4650</v>
      </c>
      <c r="BH17">
        <f t="shared" si="16"/>
        <v>0</v>
      </c>
      <c r="BI17">
        <f t="shared" si="17"/>
        <v>0</v>
      </c>
      <c r="BK17">
        <f t="shared" si="33"/>
        <v>5941</v>
      </c>
      <c r="BL17">
        <f t="shared" si="18"/>
        <v>6326</v>
      </c>
      <c r="BM17">
        <f t="shared" si="34"/>
        <v>6141</v>
      </c>
      <c r="BN17">
        <f t="shared" si="19"/>
        <v>6526</v>
      </c>
      <c r="BO17">
        <f t="shared" si="35"/>
        <v>5881</v>
      </c>
      <c r="BP17">
        <f t="shared" si="20"/>
        <v>6266</v>
      </c>
      <c r="BQ17">
        <f t="shared" si="36"/>
        <v>5781</v>
      </c>
      <c r="BR17">
        <f t="shared" si="21"/>
        <v>6166</v>
      </c>
    </row>
    <row r="18" spans="1:70" x14ac:dyDescent="0.2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1</v>
      </c>
      <c r="N18">
        <v>1</v>
      </c>
      <c r="O18">
        <v>1</v>
      </c>
      <c r="P18">
        <v>1</v>
      </c>
      <c r="Q18">
        <v>0</v>
      </c>
      <c r="R18" s="15">
        <v>-106</v>
      </c>
      <c r="S18" s="12">
        <v>-104</v>
      </c>
      <c r="T18">
        <f t="shared" si="22"/>
        <v>4708</v>
      </c>
      <c r="U18">
        <f t="shared" si="0"/>
        <v>4914</v>
      </c>
      <c r="V18">
        <f t="shared" si="23"/>
        <v>4553</v>
      </c>
      <c r="W18">
        <f t="shared" si="1"/>
        <v>4759</v>
      </c>
      <c r="X18">
        <f t="shared" si="24"/>
        <v>4351</v>
      </c>
      <c r="Y18">
        <f t="shared" si="2"/>
        <v>4557</v>
      </c>
      <c r="Z18">
        <f t="shared" si="25"/>
        <v>4153</v>
      </c>
      <c r="AA18">
        <f t="shared" si="3"/>
        <v>4153</v>
      </c>
      <c r="AC18" s="3" t="s">
        <v>119</v>
      </c>
      <c r="AD18">
        <f>SUM(N242:N257)</f>
        <v>12</v>
      </c>
      <c r="AE18">
        <f>SUM(O242:O257)</f>
        <v>12</v>
      </c>
      <c r="AF18">
        <f>SUM(P242:P257)</f>
        <v>11</v>
      </c>
      <c r="AG18">
        <f>SUM(Q242:Q257)</f>
        <v>12</v>
      </c>
      <c r="AH18">
        <f>SUM(257-241)</f>
        <v>16</v>
      </c>
      <c r="AI18">
        <f t="shared" si="4"/>
        <v>0.75</v>
      </c>
      <c r="AJ18">
        <f t="shared" si="5"/>
        <v>0.75</v>
      </c>
      <c r="AK18">
        <f t="shared" si="6"/>
        <v>0.6875</v>
      </c>
      <c r="AL18">
        <f t="shared" si="7"/>
        <v>0.75</v>
      </c>
      <c r="AM18">
        <f t="shared" si="8"/>
        <v>11.75</v>
      </c>
      <c r="AQ18">
        <f t="shared" si="26"/>
        <v>4608</v>
      </c>
      <c r="AR18">
        <f t="shared" si="9"/>
        <v>4814</v>
      </c>
      <c r="AS18">
        <f t="shared" si="27"/>
        <v>5194</v>
      </c>
      <c r="AT18">
        <f t="shared" si="10"/>
        <v>5400</v>
      </c>
      <c r="AU18">
        <f t="shared" si="28"/>
        <v>5100</v>
      </c>
      <c r="AV18">
        <f t="shared" si="11"/>
        <v>5100</v>
      </c>
      <c r="AX18">
        <f t="shared" si="29"/>
        <v>4236</v>
      </c>
      <c r="AY18">
        <f t="shared" si="12"/>
        <v>4442</v>
      </c>
      <c r="AZ18">
        <f t="shared" si="30"/>
        <v>4342</v>
      </c>
      <c r="BA18">
        <f t="shared" si="13"/>
        <v>4236</v>
      </c>
      <c r="BB18">
        <f t="shared" si="31"/>
        <v>5000</v>
      </c>
      <c r="BC18">
        <f t="shared" si="14"/>
        <v>5000</v>
      </c>
      <c r="BE18">
        <f t="shared" si="32"/>
        <v>4650</v>
      </c>
      <c r="BF18">
        <f t="shared" si="15"/>
        <v>4650</v>
      </c>
      <c r="BH18">
        <f t="shared" si="16"/>
        <v>0.72411906699999995</v>
      </c>
      <c r="BI18">
        <f t="shared" si="17"/>
        <v>0.72411906699999995</v>
      </c>
      <c r="BK18">
        <f t="shared" si="33"/>
        <v>6326</v>
      </c>
      <c r="BL18">
        <f t="shared" si="18"/>
        <v>6326</v>
      </c>
      <c r="BM18">
        <f t="shared" si="34"/>
        <v>6526</v>
      </c>
      <c r="BN18">
        <f t="shared" si="19"/>
        <v>6526</v>
      </c>
      <c r="BO18">
        <f t="shared" si="35"/>
        <v>6266</v>
      </c>
      <c r="BP18">
        <f t="shared" si="20"/>
        <v>6266</v>
      </c>
      <c r="BQ18">
        <f t="shared" si="36"/>
        <v>6166</v>
      </c>
      <c r="BR18">
        <f t="shared" si="21"/>
        <v>6166</v>
      </c>
    </row>
    <row r="19" spans="1:70" ht="15.75" thickBot="1" x14ac:dyDescent="0.3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1</v>
      </c>
      <c r="N19">
        <v>1</v>
      </c>
      <c r="O19">
        <v>1</v>
      </c>
      <c r="P19">
        <v>1</v>
      </c>
      <c r="Q19">
        <v>1</v>
      </c>
      <c r="R19" s="15">
        <v>-234</v>
      </c>
      <c r="S19" s="12">
        <v>209</v>
      </c>
      <c r="T19">
        <f t="shared" si="22"/>
        <v>4680</v>
      </c>
      <c r="U19">
        <f t="shared" si="0"/>
        <v>5014</v>
      </c>
      <c r="V19">
        <f t="shared" si="23"/>
        <v>4525</v>
      </c>
      <c r="W19">
        <f t="shared" si="1"/>
        <v>4859</v>
      </c>
      <c r="X19">
        <f t="shared" si="24"/>
        <v>4323</v>
      </c>
      <c r="Y19">
        <f t="shared" si="2"/>
        <v>4657</v>
      </c>
      <c r="Z19">
        <f t="shared" si="25"/>
        <v>3919</v>
      </c>
      <c r="AA19">
        <f t="shared" si="3"/>
        <v>4253</v>
      </c>
      <c r="AC19" s="4" t="s">
        <v>128</v>
      </c>
      <c r="AD19" s="2">
        <f>AVERAGE(AD2:AD18)</f>
        <v>8.882352941176471</v>
      </c>
      <c r="AE19" s="2">
        <f t="shared" ref="AE19:AG19" si="37">AVERAGE(AE2:AE18)</f>
        <v>9.3529411764705888</v>
      </c>
      <c r="AF19" s="2">
        <f t="shared" si="37"/>
        <v>9.7058823529411757</v>
      </c>
      <c r="AG19" s="2">
        <f t="shared" si="37"/>
        <v>9.7058823529411757</v>
      </c>
      <c r="AI19" s="5">
        <f>AVERAGE(AI2:AI18)</f>
        <v>0.58829724197371247</v>
      </c>
      <c r="AJ19" s="5">
        <f t="shared" ref="AJ19:AL19" si="38">AVERAGE(AJ2:AJ18)</f>
        <v>0.62225005386770083</v>
      </c>
      <c r="AK19" s="5">
        <f t="shared" si="38"/>
        <v>0.64624272786037484</v>
      </c>
      <c r="AL19" s="5">
        <f t="shared" si="38"/>
        <v>0.64495528980823102</v>
      </c>
      <c r="AQ19">
        <f t="shared" si="26"/>
        <v>4580</v>
      </c>
      <c r="AR19">
        <f t="shared" si="9"/>
        <v>4914</v>
      </c>
      <c r="AS19">
        <f t="shared" si="27"/>
        <v>5400</v>
      </c>
      <c r="AT19">
        <f t="shared" si="10"/>
        <v>5400</v>
      </c>
      <c r="AU19">
        <f t="shared" si="28"/>
        <v>5100</v>
      </c>
      <c r="AV19">
        <f t="shared" si="11"/>
        <v>5100</v>
      </c>
      <c r="AX19">
        <f t="shared" si="29"/>
        <v>4208</v>
      </c>
      <c r="AY19">
        <f t="shared" si="12"/>
        <v>4542</v>
      </c>
      <c r="AZ19">
        <f t="shared" si="30"/>
        <v>4236</v>
      </c>
      <c r="BA19">
        <f t="shared" si="13"/>
        <v>4208</v>
      </c>
      <c r="BB19">
        <f t="shared" si="31"/>
        <v>5000</v>
      </c>
      <c r="BC19">
        <f t="shared" si="14"/>
        <v>5000</v>
      </c>
      <c r="BE19">
        <f t="shared" si="32"/>
        <v>4650</v>
      </c>
      <c r="BF19">
        <f t="shared" si="15"/>
        <v>4650</v>
      </c>
      <c r="BH19">
        <f t="shared" si="16"/>
        <v>0.69460678099999995</v>
      </c>
      <c r="BI19">
        <f t="shared" si="17"/>
        <v>0.69460678099999995</v>
      </c>
      <c r="BK19">
        <f t="shared" si="33"/>
        <v>6326</v>
      </c>
      <c r="BL19">
        <f t="shared" si="18"/>
        <v>6326</v>
      </c>
      <c r="BM19">
        <f t="shared" si="34"/>
        <v>6526</v>
      </c>
      <c r="BN19">
        <f t="shared" si="19"/>
        <v>6526</v>
      </c>
      <c r="BO19">
        <f t="shared" si="35"/>
        <v>6266</v>
      </c>
      <c r="BP19">
        <f t="shared" si="20"/>
        <v>6266</v>
      </c>
      <c r="BQ19">
        <f t="shared" si="36"/>
        <v>6166</v>
      </c>
      <c r="BR19">
        <f t="shared" si="21"/>
        <v>6166</v>
      </c>
    </row>
    <row r="20" spans="1:70" ht="15.75" thickTop="1" x14ac:dyDescent="0.2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</v>
      </c>
      <c r="N20">
        <v>0</v>
      </c>
      <c r="O20">
        <v>0</v>
      </c>
      <c r="P20">
        <v>1</v>
      </c>
      <c r="Q20">
        <v>1</v>
      </c>
      <c r="R20" s="15">
        <v>270</v>
      </c>
      <c r="S20" s="12">
        <v>-307</v>
      </c>
      <c r="T20">
        <f t="shared" si="22"/>
        <v>4914</v>
      </c>
      <c r="U20">
        <f t="shared" si="0"/>
        <v>4914</v>
      </c>
      <c r="V20">
        <f t="shared" si="23"/>
        <v>4759</v>
      </c>
      <c r="W20">
        <f t="shared" si="1"/>
        <v>4759</v>
      </c>
      <c r="X20">
        <f t="shared" si="24"/>
        <v>4350</v>
      </c>
      <c r="Y20">
        <f t="shared" si="2"/>
        <v>4757</v>
      </c>
      <c r="Z20">
        <f t="shared" si="25"/>
        <v>3946</v>
      </c>
      <c r="AA20">
        <f t="shared" si="3"/>
        <v>4353</v>
      </c>
      <c r="AC20" s="3"/>
      <c r="AD20">
        <f>SUM(AD2:AD18)</f>
        <v>151</v>
      </c>
      <c r="AE20">
        <f t="shared" ref="AE20:AG20" si="39">SUM(AE2:AE18)</f>
        <v>159</v>
      </c>
      <c r="AF20">
        <f t="shared" si="39"/>
        <v>165</v>
      </c>
      <c r="AG20">
        <f t="shared" si="39"/>
        <v>165</v>
      </c>
      <c r="AQ20">
        <f t="shared" si="26"/>
        <v>4914</v>
      </c>
      <c r="AR20">
        <f t="shared" si="9"/>
        <v>4914</v>
      </c>
      <c r="AS20">
        <f t="shared" si="27"/>
        <v>5400</v>
      </c>
      <c r="AT20">
        <f t="shared" si="10"/>
        <v>5400</v>
      </c>
      <c r="AU20">
        <f t="shared" si="28"/>
        <v>5100</v>
      </c>
      <c r="AV20">
        <f t="shared" si="11"/>
        <v>5100</v>
      </c>
      <c r="AX20">
        <f t="shared" si="29"/>
        <v>4235</v>
      </c>
      <c r="AY20">
        <f t="shared" si="12"/>
        <v>4642</v>
      </c>
      <c r="AZ20">
        <f t="shared" si="30"/>
        <v>3901</v>
      </c>
      <c r="BA20">
        <f t="shared" si="13"/>
        <v>4642</v>
      </c>
      <c r="BB20">
        <f t="shared" si="31"/>
        <v>5000</v>
      </c>
      <c r="BC20">
        <f t="shared" si="14"/>
        <v>5000</v>
      </c>
      <c r="BE20">
        <f t="shared" si="32"/>
        <v>4650</v>
      </c>
      <c r="BF20">
        <f t="shared" si="15"/>
        <v>4650</v>
      </c>
      <c r="BH20">
        <f t="shared" si="16"/>
        <v>0</v>
      </c>
      <c r="BI20">
        <f t="shared" si="17"/>
        <v>0</v>
      </c>
      <c r="BK20">
        <f t="shared" si="33"/>
        <v>6226</v>
      </c>
      <c r="BL20">
        <f t="shared" si="18"/>
        <v>6226</v>
      </c>
      <c r="BM20">
        <f t="shared" si="34"/>
        <v>6426</v>
      </c>
      <c r="BN20">
        <f t="shared" si="19"/>
        <v>6426</v>
      </c>
      <c r="BO20">
        <f t="shared" si="35"/>
        <v>6266</v>
      </c>
      <c r="BP20">
        <f t="shared" si="20"/>
        <v>6266</v>
      </c>
      <c r="BQ20">
        <f t="shared" si="36"/>
        <v>6166</v>
      </c>
      <c r="BR20">
        <f t="shared" si="21"/>
        <v>6166</v>
      </c>
    </row>
    <row r="21" spans="1:70" x14ac:dyDescent="0.2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</v>
      </c>
      <c r="N21">
        <v>0</v>
      </c>
      <c r="O21">
        <v>0</v>
      </c>
      <c r="P21">
        <v>0</v>
      </c>
      <c r="Q21">
        <v>0</v>
      </c>
      <c r="R21" s="15">
        <v>109</v>
      </c>
      <c r="S21" s="12">
        <v>-120</v>
      </c>
      <c r="T21">
        <f t="shared" si="22"/>
        <v>4794</v>
      </c>
      <c r="U21">
        <f t="shared" si="0"/>
        <v>4794</v>
      </c>
      <c r="V21">
        <f t="shared" si="23"/>
        <v>4639</v>
      </c>
      <c r="W21">
        <f t="shared" si="1"/>
        <v>4639</v>
      </c>
      <c r="X21">
        <f t="shared" si="24"/>
        <v>4637</v>
      </c>
      <c r="Y21">
        <f t="shared" si="2"/>
        <v>4637</v>
      </c>
      <c r="Z21">
        <f t="shared" si="25"/>
        <v>4253</v>
      </c>
      <c r="AA21">
        <f t="shared" si="3"/>
        <v>4253</v>
      </c>
      <c r="AC21" s="3"/>
      <c r="AQ21">
        <f t="shared" si="26"/>
        <v>4794</v>
      </c>
      <c r="AR21">
        <f t="shared" si="9"/>
        <v>4794</v>
      </c>
      <c r="AS21">
        <f t="shared" si="27"/>
        <v>5400</v>
      </c>
      <c r="AT21">
        <f t="shared" si="10"/>
        <v>5400</v>
      </c>
      <c r="AU21">
        <f t="shared" si="28"/>
        <v>5100</v>
      </c>
      <c r="AV21">
        <f t="shared" si="11"/>
        <v>5100</v>
      </c>
      <c r="AX21">
        <f t="shared" si="29"/>
        <v>4642</v>
      </c>
      <c r="AY21">
        <f t="shared" si="12"/>
        <v>4642</v>
      </c>
      <c r="AZ21">
        <f t="shared" si="30"/>
        <v>4642</v>
      </c>
      <c r="BA21">
        <f t="shared" si="13"/>
        <v>4642</v>
      </c>
      <c r="BB21">
        <f t="shared" si="31"/>
        <v>5000</v>
      </c>
      <c r="BC21">
        <f t="shared" si="14"/>
        <v>5000</v>
      </c>
      <c r="BE21">
        <f t="shared" si="32"/>
        <v>4650</v>
      </c>
      <c r="BF21">
        <f t="shared" si="15"/>
        <v>4650</v>
      </c>
      <c r="BH21">
        <f t="shared" si="16"/>
        <v>0</v>
      </c>
      <c r="BI21">
        <f t="shared" si="17"/>
        <v>0</v>
      </c>
      <c r="BK21">
        <f t="shared" si="33"/>
        <v>6226</v>
      </c>
      <c r="BL21">
        <f t="shared" si="18"/>
        <v>6226</v>
      </c>
      <c r="BM21">
        <f t="shared" si="34"/>
        <v>6426</v>
      </c>
      <c r="BN21">
        <f t="shared" si="19"/>
        <v>6426</v>
      </c>
      <c r="BO21">
        <f t="shared" si="35"/>
        <v>6266</v>
      </c>
      <c r="BP21">
        <f t="shared" si="20"/>
        <v>6266</v>
      </c>
      <c r="BQ21">
        <f t="shared" si="36"/>
        <v>6066</v>
      </c>
      <c r="BR21">
        <f t="shared" si="21"/>
        <v>6066</v>
      </c>
    </row>
    <row r="22" spans="1:70" x14ac:dyDescent="0.2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1</v>
      </c>
      <c r="N22">
        <v>1</v>
      </c>
      <c r="O22">
        <v>1</v>
      </c>
      <c r="P22">
        <v>1</v>
      </c>
      <c r="Q22">
        <v>1</v>
      </c>
      <c r="R22" s="15">
        <v>-439</v>
      </c>
      <c r="S22" s="12">
        <v>376</v>
      </c>
      <c r="T22">
        <f t="shared" si="22"/>
        <v>4355</v>
      </c>
      <c r="U22">
        <f t="shared" si="0"/>
        <v>4894</v>
      </c>
      <c r="V22">
        <f t="shared" si="23"/>
        <v>4200</v>
      </c>
      <c r="W22">
        <f t="shared" si="1"/>
        <v>4739</v>
      </c>
      <c r="X22">
        <f t="shared" si="24"/>
        <v>4198</v>
      </c>
      <c r="Y22">
        <f t="shared" si="2"/>
        <v>4737</v>
      </c>
      <c r="Z22">
        <f t="shared" si="25"/>
        <v>3814</v>
      </c>
      <c r="AA22">
        <f t="shared" si="3"/>
        <v>4353</v>
      </c>
      <c r="AC22" s="3"/>
      <c r="AQ22">
        <f t="shared" si="26"/>
        <v>4355</v>
      </c>
      <c r="AR22">
        <f t="shared" si="9"/>
        <v>4894</v>
      </c>
      <c r="AS22">
        <f t="shared" si="27"/>
        <v>4961</v>
      </c>
      <c r="AT22">
        <f t="shared" si="10"/>
        <v>5500</v>
      </c>
      <c r="AU22">
        <f t="shared" si="28"/>
        <v>5100</v>
      </c>
      <c r="AV22">
        <f t="shared" si="11"/>
        <v>5100</v>
      </c>
      <c r="AX22">
        <f t="shared" si="29"/>
        <v>4203</v>
      </c>
      <c r="AY22">
        <f t="shared" si="12"/>
        <v>4742</v>
      </c>
      <c r="AZ22">
        <f t="shared" si="30"/>
        <v>4203</v>
      </c>
      <c r="BA22">
        <f t="shared" si="13"/>
        <v>4742</v>
      </c>
      <c r="BB22">
        <f t="shared" si="31"/>
        <v>5000</v>
      </c>
      <c r="BC22">
        <f t="shared" si="14"/>
        <v>5000</v>
      </c>
      <c r="BE22">
        <f t="shared" si="32"/>
        <v>4650</v>
      </c>
      <c r="BF22">
        <f t="shared" si="15"/>
        <v>4650</v>
      </c>
      <c r="BH22">
        <f t="shared" si="16"/>
        <v>0.77942234300000002</v>
      </c>
      <c r="BI22">
        <f t="shared" si="17"/>
        <v>0.77942234300000002</v>
      </c>
      <c r="BK22">
        <f t="shared" si="33"/>
        <v>6226</v>
      </c>
      <c r="BL22">
        <f t="shared" si="18"/>
        <v>6226</v>
      </c>
      <c r="BM22">
        <f t="shared" si="34"/>
        <v>6426</v>
      </c>
      <c r="BN22">
        <f t="shared" si="19"/>
        <v>6426</v>
      </c>
      <c r="BO22">
        <f t="shared" si="35"/>
        <v>6266</v>
      </c>
      <c r="BP22">
        <f t="shared" si="20"/>
        <v>6266</v>
      </c>
      <c r="BQ22">
        <f t="shared" si="36"/>
        <v>6066</v>
      </c>
      <c r="BR22">
        <f t="shared" si="21"/>
        <v>6066</v>
      </c>
    </row>
    <row r="23" spans="1:70" x14ac:dyDescent="0.2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</v>
      </c>
      <c r="N23">
        <v>0</v>
      </c>
      <c r="O23">
        <v>0</v>
      </c>
      <c r="P23">
        <v>0</v>
      </c>
      <c r="Q23">
        <v>0</v>
      </c>
      <c r="R23" s="15">
        <v>-161</v>
      </c>
      <c r="S23" s="12">
        <v>145</v>
      </c>
      <c r="T23">
        <f t="shared" si="22"/>
        <v>4733</v>
      </c>
      <c r="U23">
        <f t="shared" si="0"/>
        <v>4733</v>
      </c>
      <c r="V23">
        <f t="shared" si="23"/>
        <v>4578</v>
      </c>
      <c r="W23">
        <f t="shared" si="1"/>
        <v>4578</v>
      </c>
      <c r="X23">
        <f t="shared" si="24"/>
        <v>4576</v>
      </c>
      <c r="Y23">
        <f t="shared" si="2"/>
        <v>4576</v>
      </c>
      <c r="Z23">
        <f t="shared" si="25"/>
        <v>4192</v>
      </c>
      <c r="AA23">
        <f t="shared" si="3"/>
        <v>4192</v>
      </c>
      <c r="AC23" s="3"/>
      <c r="AQ23">
        <f t="shared" si="26"/>
        <v>4733</v>
      </c>
      <c r="AR23">
        <f t="shared" si="9"/>
        <v>4733</v>
      </c>
      <c r="AS23">
        <f t="shared" si="27"/>
        <v>5339</v>
      </c>
      <c r="AT23">
        <f t="shared" si="10"/>
        <v>5339</v>
      </c>
      <c r="AU23">
        <f t="shared" si="28"/>
        <v>5100</v>
      </c>
      <c r="AV23">
        <f t="shared" si="11"/>
        <v>5100</v>
      </c>
      <c r="AX23">
        <f t="shared" si="29"/>
        <v>4742</v>
      </c>
      <c r="AY23">
        <f t="shared" si="12"/>
        <v>4742</v>
      </c>
      <c r="AZ23">
        <f t="shared" si="30"/>
        <v>4742</v>
      </c>
      <c r="BA23">
        <f t="shared" si="13"/>
        <v>4742</v>
      </c>
      <c r="BB23">
        <f t="shared" si="31"/>
        <v>5000</v>
      </c>
      <c r="BC23">
        <f t="shared" si="14"/>
        <v>5000</v>
      </c>
      <c r="BE23">
        <f t="shared" si="32"/>
        <v>4650</v>
      </c>
      <c r="BF23">
        <f t="shared" si="15"/>
        <v>4650</v>
      </c>
      <c r="BH23">
        <f t="shared" si="16"/>
        <v>0</v>
      </c>
      <c r="BI23">
        <f t="shared" si="17"/>
        <v>0</v>
      </c>
      <c r="BK23">
        <f t="shared" si="33"/>
        <v>6226</v>
      </c>
      <c r="BL23">
        <f t="shared" si="18"/>
        <v>6471</v>
      </c>
      <c r="BM23">
        <f t="shared" si="34"/>
        <v>6426</v>
      </c>
      <c r="BN23">
        <f t="shared" si="19"/>
        <v>6671</v>
      </c>
      <c r="BO23">
        <f t="shared" si="35"/>
        <v>6266</v>
      </c>
      <c r="BP23">
        <f t="shared" si="20"/>
        <v>6511</v>
      </c>
      <c r="BQ23">
        <f t="shared" si="36"/>
        <v>6066</v>
      </c>
      <c r="BR23">
        <f t="shared" si="21"/>
        <v>6311</v>
      </c>
    </row>
    <row r="24" spans="1:70" x14ac:dyDescent="0.2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</v>
      </c>
      <c r="N24">
        <v>0</v>
      </c>
      <c r="O24">
        <v>0</v>
      </c>
      <c r="P24">
        <v>0</v>
      </c>
      <c r="Q24">
        <v>0</v>
      </c>
      <c r="R24" s="15">
        <v>-202</v>
      </c>
      <c r="S24" s="12">
        <v>181</v>
      </c>
      <c r="T24">
        <f t="shared" si="22"/>
        <v>4531</v>
      </c>
      <c r="U24">
        <f t="shared" si="0"/>
        <v>4531</v>
      </c>
      <c r="V24">
        <f t="shared" si="23"/>
        <v>4376</v>
      </c>
      <c r="W24">
        <f t="shared" si="1"/>
        <v>4376</v>
      </c>
      <c r="X24">
        <f t="shared" si="24"/>
        <v>4374</v>
      </c>
      <c r="Y24">
        <f t="shared" si="2"/>
        <v>4374</v>
      </c>
      <c r="Z24">
        <f t="shared" si="25"/>
        <v>3990</v>
      </c>
      <c r="AA24">
        <f t="shared" si="3"/>
        <v>3990</v>
      </c>
      <c r="AC24" s="11" t="s">
        <v>151</v>
      </c>
      <c r="AD24" s="7" t="s">
        <v>137</v>
      </c>
      <c r="AE24" s="7" t="s">
        <v>138</v>
      </c>
      <c r="AF24" s="7" t="s">
        <v>143</v>
      </c>
      <c r="AG24" s="7" t="s">
        <v>150</v>
      </c>
      <c r="AH24" s="10" t="s">
        <v>139</v>
      </c>
      <c r="AI24" s="10" t="s">
        <v>145</v>
      </c>
      <c r="AJ24" s="7" t="s">
        <v>146</v>
      </c>
      <c r="AK24" s="10" t="s">
        <v>140</v>
      </c>
      <c r="AL24" s="10" t="s">
        <v>147</v>
      </c>
      <c r="AM24" s="7" t="s">
        <v>142</v>
      </c>
      <c r="AN24" s="10" t="s">
        <v>141</v>
      </c>
      <c r="AO24" s="10" t="s">
        <v>148</v>
      </c>
      <c r="AQ24">
        <f t="shared" si="26"/>
        <v>4531</v>
      </c>
      <c r="AR24">
        <f t="shared" si="9"/>
        <v>4531</v>
      </c>
      <c r="AS24">
        <f t="shared" si="27"/>
        <v>5137</v>
      </c>
      <c r="AT24">
        <f t="shared" si="10"/>
        <v>5137</v>
      </c>
      <c r="AU24">
        <f t="shared" si="28"/>
        <v>4898</v>
      </c>
      <c r="AV24">
        <f t="shared" si="11"/>
        <v>4898</v>
      </c>
      <c r="AX24">
        <f t="shared" si="29"/>
        <v>4540</v>
      </c>
      <c r="AY24">
        <f t="shared" si="12"/>
        <v>4540</v>
      </c>
      <c r="AZ24">
        <f t="shared" si="30"/>
        <v>4742</v>
      </c>
      <c r="BA24">
        <f t="shared" si="13"/>
        <v>4540</v>
      </c>
      <c r="BB24">
        <f t="shared" si="31"/>
        <v>5000</v>
      </c>
      <c r="BC24">
        <f t="shared" si="14"/>
        <v>5000</v>
      </c>
      <c r="BE24">
        <f t="shared" si="32"/>
        <v>4650</v>
      </c>
      <c r="BF24">
        <f t="shared" si="15"/>
        <v>4650</v>
      </c>
      <c r="BH24">
        <f t="shared" si="16"/>
        <v>0</v>
      </c>
      <c r="BI24">
        <f t="shared" si="17"/>
        <v>0</v>
      </c>
      <c r="BK24">
        <f t="shared" si="33"/>
        <v>6471</v>
      </c>
      <c r="BL24">
        <f t="shared" si="18"/>
        <v>6752</v>
      </c>
      <c r="BM24">
        <f t="shared" si="34"/>
        <v>6671</v>
      </c>
      <c r="BN24">
        <f t="shared" si="19"/>
        <v>6952</v>
      </c>
      <c r="BO24">
        <f t="shared" si="35"/>
        <v>6511</v>
      </c>
      <c r="BP24">
        <f t="shared" si="20"/>
        <v>6792</v>
      </c>
      <c r="BQ24">
        <f t="shared" si="36"/>
        <v>6311</v>
      </c>
      <c r="BR24">
        <f t="shared" si="21"/>
        <v>6592</v>
      </c>
    </row>
    <row r="25" spans="1:70" x14ac:dyDescent="0.2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1</v>
      </c>
      <c r="N25">
        <v>1</v>
      </c>
      <c r="O25">
        <v>0</v>
      </c>
      <c r="P25">
        <v>1</v>
      </c>
      <c r="Q25">
        <v>0</v>
      </c>
      <c r="R25" s="15">
        <v>133</v>
      </c>
      <c r="S25" s="12">
        <v>-147</v>
      </c>
      <c r="T25">
        <f t="shared" si="22"/>
        <v>4431</v>
      </c>
      <c r="U25">
        <f t="shared" si="0"/>
        <v>4664</v>
      </c>
      <c r="V25">
        <f t="shared" si="23"/>
        <v>4229</v>
      </c>
      <c r="W25">
        <f t="shared" si="1"/>
        <v>4229</v>
      </c>
      <c r="X25">
        <f t="shared" si="24"/>
        <v>4274</v>
      </c>
      <c r="Y25">
        <f t="shared" si="2"/>
        <v>4507</v>
      </c>
      <c r="Z25">
        <f t="shared" si="25"/>
        <v>3843</v>
      </c>
      <c r="AA25">
        <f t="shared" si="3"/>
        <v>3843</v>
      </c>
      <c r="AC25" s="13" t="s">
        <v>130</v>
      </c>
      <c r="AD25">
        <f>COUNTIFS(I2:I257,"&gt;0.0", I2:I257,"&lt;0.2", N2:N257,"1")</f>
        <v>1</v>
      </c>
      <c r="AE25">
        <f>COUNTIFS(I2:I257,"&gt;=0.0",I2:I257,"&lt;0.2")</f>
        <v>2</v>
      </c>
      <c r="AF25">
        <f>SUM(AD25/AE25)</f>
        <v>0.5</v>
      </c>
      <c r="AG25">
        <f>COUNTIFS(J2:J257,"&gt;=0.0", J2:J257,"&lt;0.2", O2:O257,"1")</f>
        <v>2</v>
      </c>
      <c r="AH25">
        <f>COUNTIFS(J2:J257,"&gt;=0.0",J2:J257,"&lt;0.2")</f>
        <v>2</v>
      </c>
      <c r="AI25">
        <f t="shared" ref="AI25:AI32" si="40">SUM(AG25/AH25)</f>
        <v>1</v>
      </c>
      <c r="AJ25">
        <f>COUNTIFS(K2:K257,"&gt;0.0", K2:K257,"&lt;0.2", P2:P257,"1")</f>
        <v>0</v>
      </c>
      <c r="AK25">
        <f>COUNTIFS(K2:K257,"&gt;=0.0",K2:K257,"&lt;0.2")</f>
        <v>0</v>
      </c>
      <c r="AL25" s="12" t="s">
        <v>149</v>
      </c>
      <c r="AM25">
        <f>COUNTIFS(L2:L257,"&gt;=0.0", L2:L257,"&lt;0.2", Q2:Q257,"1")</f>
        <v>3</v>
      </c>
      <c r="AN25">
        <f>COUNTIFS(L2:L257,"&gt;=0.0",L2:L257,"&lt;0.2")</f>
        <v>3</v>
      </c>
      <c r="AO25">
        <f t="shared" ref="AO25:AO32" si="41">SUM(AM25/AN25)</f>
        <v>1</v>
      </c>
      <c r="AQ25">
        <f t="shared" si="26"/>
        <v>4431</v>
      </c>
      <c r="AR25">
        <f t="shared" si="9"/>
        <v>4664</v>
      </c>
      <c r="AS25">
        <f t="shared" si="27"/>
        <v>5004</v>
      </c>
      <c r="AT25">
        <f t="shared" si="10"/>
        <v>5237</v>
      </c>
      <c r="AU25">
        <f t="shared" si="28"/>
        <v>4765</v>
      </c>
      <c r="AV25">
        <f t="shared" si="11"/>
        <v>4998</v>
      </c>
      <c r="AX25">
        <f t="shared" si="29"/>
        <v>4540</v>
      </c>
      <c r="AY25">
        <f t="shared" si="12"/>
        <v>4540</v>
      </c>
      <c r="AZ25">
        <f t="shared" si="30"/>
        <v>4540</v>
      </c>
      <c r="BA25">
        <f t="shared" si="13"/>
        <v>4540</v>
      </c>
      <c r="BB25">
        <f t="shared" si="31"/>
        <v>5000</v>
      </c>
      <c r="BC25">
        <f t="shared" si="14"/>
        <v>5000</v>
      </c>
      <c r="BE25">
        <f t="shared" si="32"/>
        <v>4650</v>
      </c>
      <c r="BF25">
        <f t="shared" si="15"/>
        <v>4650</v>
      </c>
      <c r="BH25">
        <f t="shared" si="16"/>
        <v>0.80318093300000004</v>
      </c>
      <c r="BI25">
        <f t="shared" si="17"/>
        <v>0.80318093300000004</v>
      </c>
      <c r="BK25">
        <f t="shared" si="33"/>
        <v>6652</v>
      </c>
      <c r="BL25">
        <f t="shared" si="18"/>
        <v>6885</v>
      </c>
      <c r="BM25">
        <f t="shared" si="34"/>
        <v>6952</v>
      </c>
      <c r="BN25">
        <f t="shared" si="19"/>
        <v>6952</v>
      </c>
      <c r="BO25">
        <f t="shared" si="35"/>
        <v>6692</v>
      </c>
      <c r="BP25">
        <f t="shared" si="20"/>
        <v>6925</v>
      </c>
      <c r="BQ25">
        <f t="shared" si="36"/>
        <v>6592</v>
      </c>
      <c r="BR25">
        <f t="shared" si="21"/>
        <v>6592</v>
      </c>
    </row>
    <row r="26" spans="1:70" x14ac:dyDescent="0.2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1</v>
      </c>
      <c r="N26">
        <v>1</v>
      </c>
      <c r="O26">
        <v>1</v>
      </c>
      <c r="P26">
        <v>0</v>
      </c>
      <c r="Q26">
        <v>1</v>
      </c>
      <c r="R26" s="15">
        <v>159</v>
      </c>
      <c r="S26" s="12">
        <v>-176</v>
      </c>
      <c r="T26">
        <f t="shared" si="22"/>
        <v>4564</v>
      </c>
      <c r="U26">
        <f t="shared" si="0"/>
        <v>4823</v>
      </c>
      <c r="V26">
        <f t="shared" si="23"/>
        <v>4129</v>
      </c>
      <c r="W26">
        <f t="shared" si="1"/>
        <v>4388</v>
      </c>
      <c r="X26">
        <f t="shared" si="24"/>
        <v>4331</v>
      </c>
      <c r="Y26">
        <f t="shared" si="2"/>
        <v>4331</v>
      </c>
      <c r="Z26">
        <f t="shared" si="25"/>
        <v>3743</v>
      </c>
      <c r="AA26">
        <f t="shared" si="3"/>
        <v>4002</v>
      </c>
      <c r="AC26" s="13" t="s">
        <v>129</v>
      </c>
      <c r="AD26">
        <f>COUNTIFS(I2:I257,"&gt;=0.2", I2:I257,"&lt;0.3", N2:N257,"1")</f>
        <v>6</v>
      </c>
      <c r="AE26">
        <f>COUNTIFS(I2:I257,"&gt;=0.2",I2:I257,"&lt;0.3")</f>
        <v>14</v>
      </c>
      <c r="AF26">
        <f>SUM(AD26/AE26)</f>
        <v>0.42857142857142855</v>
      </c>
      <c r="AG26">
        <f>COUNTIFS(J2:J257,"&gt;=0.2", J2:J257,"&lt;0.3", O2:O257,"1")</f>
        <v>7</v>
      </c>
      <c r="AH26">
        <f>COUNTIFS(J2:J257,"&gt;=0.2",J2:J257,"&lt;0.3")</f>
        <v>13</v>
      </c>
      <c r="AI26">
        <f t="shared" si="40"/>
        <v>0.53846153846153844</v>
      </c>
      <c r="AJ26">
        <f>COUNTIFS(K2:K257,"&gt;=0.2", K2:K257,"&lt;0.3", P2:P257,"1")</f>
        <v>14</v>
      </c>
      <c r="AK26">
        <f>COUNTIFS(K2:K257,"&gt;=0.2",K2:K257,"&lt;0.3")</f>
        <v>21</v>
      </c>
      <c r="AL26">
        <f t="shared" ref="AL26:AL32" si="42">SUM(AJ26/AK26)</f>
        <v>0.66666666666666663</v>
      </c>
      <c r="AM26">
        <f>COUNTIFS(L2:L257,"&gt;=0.2", L2:L257,"&lt;0.3", Q2:Q257,"1")</f>
        <v>9</v>
      </c>
      <c r="AN26">
        <f>COUNTIFS(L2:L257,"&gt;=0.2",L2:L257,"&lt;0.3")</f>
        <v>12</v>
      </c>
      <c r="AO26">
        <f t="shared" si="41"/>
        <v>0.75</v>
      </c>
      <c r="AQ26">
        <f t="shared" si="26"/>
        <v>4564</v>
      </c>
      <c r="AR26">
        <f t="shared" si="9"/>
        <v>4823</v>
      </c>
      <c r="AS26">
        <f t="shared" si="27"/>
        <v>5237</v>
      </c>
      <c r="AT26">
        <f t="shared" si="10"/>
        <v>5237</v>
      </c>
      <c r="AU26">
        <f t="shared" si="28"/>
        <v>4998</v>
      </c>
      <c r="AV26">
        <f t="shared" si="11"/>
        <v>4998</v>
      </c>
      <c r="AX26">
        <f t="shared" si="29"/>
        <v>4364</v>
      </c>
      <c r="AY26">
        <f t="shared" si="12"/>
        <v>4364</v>
      </c>
      <c r="AZ26">
        <f t="shared" si="30"/>
        <v>4540</v>
      </c>
      <c r="BA26">
        <f t="shared" si="13"/>
        <v>4364</v>
      </c>
      <c r="BB26">
        <f t="shared" si="31"/>
        <v>5000</v>
      </c>
      <c r="BC26">
        <f t="shared" si="14"/>
        <v>5000</v>
      </c>
      <c r="BE26">
        <f t="shared" si="32"/>
        <v>4650</v>
      </c>
      <c r="BF26">
        <f t="shared" si="15"/>
        <v>4650</v>
      </c>
      <c r="BH26">
        <f t="shared" si="16"/>
        <v>0.66767966700000003</v>
      </c>
      <c r="BI26">
        <f t="shared" si="17"/>
        <v>0.66767966700000003</v>
      </c>
      <c r="BK26">
        <f t="shared" si="33"/>
        <v>6785</v>
      </c>
      <c r="BL26">
        <f t="shared" si="18"/>
        <v>7044</v>
      </c>
      <c r="BM26">
        <f t="shared" si="34"/>
        <v>6852</v>
      </c>
      <c r="BN26">
        <f t="shared" si="19"/>
        <v>7111</v>
      </c>
      <c r="BO26">
        <f t="shared" si="35"/>
        <v>6925</v>
      </c>
      <c r="BP26">
        <f t="shared" si="20"/>
        <v>6925</v>
      </c>
      <c r="BQ26">
        <f t="shared" si="36"/>
        <v>6492</v>
      </c>
      <c r="BR26">
        <f t="shared" si="21"/>
        <v>6751</v>
      </c>
    </row>
    <row r="27" spans="1:70" x14ac:dyDescent="0.2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</v>
      </c>
      <c r="N27">
        <v>0</v>
      </c>
      <c r="O27">
        <v>0</v>
      </c>
      <c r="P27">
        <v>0</v>
      </c>
      <c r="Q27">
        <v>0</v>
      </c>
      <c r="R27" s="15">
        <v>-239</v>
      </c>
      <c r="S27" s="12">
        <v>213</v>
      </c>
      <c r="T27">
        <f t="shared" si="22"/>
        <v>4584</v>
      </c>
      <c r="U27">
        <f t="shared" si="0"/>
        <v>4584</v>
      </c>
      <c r="V27">
        <f t="shared" si="23"/>
        <v>4149</v>
      </c>
      <c r="W27">
        <f t="shared" si="1"/>
        <v>4149</v>
      </c>
      <c r="X27">
        <f t="shared" si="24"/>
        <v>4092</v>
      </c>
      <c r="Y27">
        <f t="shared" si="2"/>
        <v>4092</v>
      </c>
      <c r="Z27">
        <f t="shared" si="25"/>
        <v>3763</v>
      </c>
      <c r="AA27">
        <f t="shared" si="3"/>
        <v>3763</v>
      </c>
      <c r="AC27" s="13" t="s">
        <v>131</v>
      </c>
      <c r="AD27">
        <f>COUNTIFS(I2:I257,"&gt;=0.3", I2:I257,"&lt;0.4", N2:N257,"1")</f>
        <v>26</v>
      </c>
      <c r="AE27">
        <f>COUNTIFS(I2:I257,"&gt;=0.3",I2:I257,"&lt;0.4")</f>
        <v>47</v>
      </c>
      <c r="AF27">
        <f t="shared" ref="AF27:AF32" si="43">SUM(AD27/AE27)</f>
        <v>0.55319148936170215</v>
      </c>
      <c r="AG27">
        <f>COUNTIFS(J2:J257,"&gt;=0.3", J2:J257,"&lt;0.4", O2:O257,"1")</f>
        <v>16</v>
      </c>
      <c r="AH27">
        <f>COUNTIFS(J2:J257,"&gt;=0.3",J2:J257,"&lt;0.4")</f>
        <v>27</v>
      </c>
      <c r="AI27">
        <f t="shared" si="40"/>
        <v>0.59259259259259256</v>
      </c>
      <c r="AJ27">
        <f>COUNTIFS(K2:K257,"&gt;=0.3", K2:K257,"&lt;0.4", P2:P257,"1")</f>
        <v>13</v>
      </c>
      <c r="AK27">
        <f>COUNTIFS(K2:K257,"&gt;=0.3",K2:K257,"&lt;0.4")</f>
        <v>22</v>
      </c>
      <c r="AL27">
        <f t="shared" si="42"/>
        <v>0.59090909090909094</v>
      </c>
      <c r="AM27">
        <f>COUNTIFS(L2:L257,"&gt;=0.3", L2:L257,"&lt;0.4", Q2:Q257,"1")</f>
        <v>12</v>
      </c>
      <c r="AN27">
        <f>COUNTIFS(L2:L257,"&gt;=0.3",L2:L257,"&lt;0.4")</f>
        <v>23</v>
      </c>
      <c r="AO27">
        <f t="shared" si="41"/>
        <v>0.52173913043478259</v>
      </c>
      <c r="AQ27">
        <f t="shared" si="26"/>
        <v>4584</v>
      </c>
      <c r="AR27">
        <f t="shared" si="9"/>
        <v>4584</v>
      </c>
      <c r="AS27">
        <f t="shared" si="27"/>
        <v>4998</v>
      </c>
      <c r="AT27">
        <f t="shared" si="10"/>
        <v>4998</v>
      </c>
      <c r="AU27">
        <f t="shared" si="28"/>
        <v>4759</v>
      </c>
      <c r="AV27">
        <f t="shared" si="11"/>
        <v>4759</v>
      </c>
      <c r="AX27">
        <f t="shared" si="29"/>
        <v>4125</v>
      </c>
      <c r="AY27">
        <f t="shared" si="12"/>
        <v>4125</v>
      </c>
      <c r="AZ27">
        <f t="shared" si="30"/>
        <v>4364</v>
      </c>
      <c r="BA27">
        <f t="shared" si="13"/>
        <v>4125</v>
      </c>
      <c r="BB27">
        <f t="shared" si="31"/>
        <v>5000</v>
      </c>
      <c r="BC27">
        <f t="shared" si="14"/>
        <v>5000</v>
      </c>
      <c r="BE27">
        <f t="shared" si="32"/>
        <v>4650</v>
      </c>
      <c r="BF27">
        <f t="shared" si="15"/>
        <v>4650</v>
      </c>
      <c r="BH27">
        <f t="shared" si="16"/>
        <v>0</v>
      </c>
      <c r="BI27">
        <f t="shared" si="17"/>
        <v>0</v>
      </c>
      <c r="BK27">
        <f t="shared" si="33"/>
        <v>7044</v>
      </c>
      <c r="BL27">
        <f t="shared" si="18"/>
        <v>7357</v>
      </c>
      <c r="BM27">
        <f t="shared" si="34"/>
        <v>7111</v>
      </c>
      <c r="BN27">
        <f t="shared" si="19"/>
        <v>7424</v>
      </c>
      <c r="BO27">
        <f t="shared" si="35"/>
        <v>6925</v>
      </c>
      <c r="BP27">
        <f t="shared" si="20"/>
        <v>7238</v>
      </c>
      <c r="BQ27">
        <f t="shared" si="36"/>
        <v>6751</v>
      </c>
      <c r="BR27">
        <f t="shared" si="21"/>
        <v>7064</v>
      </c>
    </row>
    <row r="28" spans="1:70" x14ac:dyDescent="0.2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1</v>
      </c>
      <c r="N28">
        <v>1</v>
      </c>
      <c r="O28">
        <v>1</v>
      </c>
      <c r="P28">
        <v>1</v>
      </c>
      <c r="Q28">
        <v>1</v>
      </c>
      <c r="R28" s="15">
        <v>-687</v>
      </c>
      <c r="S28" s="12">
        <v>560</v>
      </c>
      <c r="T28">
        <f t="shared" si="22"/>
        <v>3897</v>
      </c>
      <c r="U28">
        <f t="shared" si="0"/>
        <v>4684</v>
      </c>
      <c r="V28">
        <f t="shared" si="23"/>
        <v>3462</v>
      </c>
      <c r="W28">
        <f t="shared" si="1"/>
        <v>4249</v>
      </c>
      <c r="X28">
        <f t="shared" si="24"/>
        <v>3405</v>
      </c>
      <c r="Y28">
        <f t="shared" si="2"/>
        <v>4192</v>
      </c>
      <c r="Z28">
        <f t="shared" si="25"/>
        <v>3076</v>
      </c>
      <c r="AA28">
        <f t="shared" si="3"/>
        <v>3863</v>
      </c>
      <c r="AC28" s="13" t="s">
        <v>132</v>
      </c>
      <c r="AD28">
        <f>COUNTIFS(I2:I257,"&gt;=0.4", I2:I257,"&lt;0.5", N2:N257,"1")</f>
        <v>17</v>
      </c>
      <c r="AE28">
        <f>COUNTIFS(I2:I257,"&gt;=0.4",I2:I257,"&lt;0.5")</f>
        <v>41</v>
      </c>
      <c r="AF28">
        <f t="shared" si="43"/>
        <v>0.41463414634146339</v>
      </c>
      <c r="AG28">
        <f>COUNTIFS(J2:J257,"&gt;=0.4", J2:J257,"&lt;0.5", O2:O257,"1")</f>
        <v>12</v>
      </c>
      <c r="AH28">
        <f>COUNTIFS(J2:J257,"&gt;=0.4",J2:J257,"&lt;0.5")</f>
        <v>28</v>
      </c>
      <c r="AI28">
        <f t="shared" si="40"/>
        <v>0.42857142857142855</v>
      </c>
      <c r="AJ28">
        <f>COUNTIFS(K2:K257,"&gt;=0.4", K2:K257,"&lt;0.5", P2:P257,"1")</f>
        <v>16</v>
      </c>
      <c r="AK28">
        <f>COUNTIFS(K2:K257,"&gt;=0.4",K2:K257,"&lt;0.5")</f>
        <v>33</v>
      </c>
      <c r="AL28">
        <f t="shared" si="42"/>
        <v>0.48484848484848486</v>
      </c>
      <c r="AM28">
        <f>COUNTIFS(L2:L257,"&gt;=0.4", L2:L257,"&lt;0.5", Q2:Q257,"1")</f>
        <v>18</v>
      </c>
      <c r="AN28">
        <f>COUNTIFS(L2:L257,"&gt;=0.4",L2:L257,"&lt;0.5")</f>
        <v>35</v>
      </c>
      <c r="AO28">
        <f t="shared" si="41"/>
        <v>0.51428571428571423</v>
      </c>
      <c r="AQ28">
        <f t="shared" si="26"/>
        <v>3897</v>
      </c>
      <c r="AR28">
        <f t="shared" si="9"/>
        <v>4684</v>
      </c>
      <c r="AS28">
        <f t="shared" si="27"/>
        <v>4311</v>
      </c>
      <c r="AT28">
        <f t="shared" si="10"/>
        <v>5098</v>
      </c>
      <c r="AU28">
        <f t="shared" si="28"/>
        <v>4759</v>
      </c>
      <c r="AV28">
        <f t="shared" si="11"/>
        <v>4759</v>
      </c>
      <c r="AX28">
        <f t="shared" si="29"/>
        <v>3438</v>
      </c>
      <c r="AY28">
        <f t="shared" si="12"/>
        <v>4225</v>
      </c>
      <c r="AZ28">
        <f t="shared" si="30"/>
        <v>3438</v>
      </c>
      <c r="BA28">
        <f t="shared" si="13"/>
        <v>4225</v>
      </c>
      <c r="BB28">
        <f t="shared" si="31"/>
        <v>5000</v>
      </c>
      <c r="BC28">
        <f t="shared" si="14"/>
        <v>5000</v>
      </c>
      <c r="BE28">
        <f t="shared" si="32"/>
        <v>3963</v>
      </c>
      <c r="BF28">
        <f t="shared" si="15"/>
        <v>4750</v>
      </c>
      <c r="BH28">
        <f t="shared" si="16"/>
        <v>0.75131851400000005</v>
      </c>
      <c r="BI28">
        <f t="shared" si="17"/>
        <v>0.75131851400000005</v>
      </c>
      <c r="BK28">
        <f t="shared" si="33"/>
        <v>7357</v>
      </c>
      <c r="BL28">
        <f t="shared" si="18"/>
        <v>7357</v>
      </c>
      <c r="BM28">
        <f t="shared" si="34"/>
        <v>7424</v>
      </c>
      <c r="BN28">
        <f t="shared" si="19"/>
        <v>7424</v>
      </c>
      <c r="BO28">
        <f t="shared" si="35"/>
        <v>7238</v>
      </c>
      <c r="BP28">
        <f t="shared" si="20"/>
        <v>7238</v>
      </c>
      <c r="BQ28">
        <f t="shared" si="36"/>
        <v>7064</v>
      </c>
      <c r="BR28">
        <f t="shared" si="21"/>
        <v>7064</v>
      </c>
    </row>
    <row r="29" spans="1:70" x14ac:dyDescent="0.2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1</v>
      </c>
      <c r="N29">
        <v>0</v>
      </c>
      <c r="O29">
        <v>1</v>
      </c>
      <c r="P29">
        <v>1</v>
      </c>
      <c r="Q29">
        <v>1</v>
      </c>
      <c r="R29" s="15">
        <v>-236</v>
      </c>
      <c r="S29" s="12">
        <v>210</v>
      </c>
      <c r="T29">
        <f t="shared" si="22"/>
        <v>4584</v>
      </c>
      <c r="U29">
        <f t="shared" si="0"/>
        <v>4584</v>
      </c>
      <c r="V29">
        <f t="shared" si="23"/>
        <v>4013</v>
      </c>
      <c r="W29">
        <f t="shared" si="1"/>
        <v>4349</v>
      </c>
      <c r="X29">
        <f t="shared" si="24"/>
        <v>3956</v>
      </c>
      <c r="Y29">
        <f t="shared" si="2"/>
        <v>4292</v>
      </c>
      <c r="Z29">
        <f t="shared" si="25"/>
        <v>3627</v>
      </c>
      <c r="AA29">
        <f t="shared" si="3"/>
        <v>3963</v>
      </c>
      <c r="AC29" s="13" t="s">
        <v>133</v>
      </c>
      <c r="AD29">
        <f>COUNTIFS(I2:I257,"&gt;0.5", I2:I257,"&lt;0.6", N2:N257,"1")</f>
        <v>14</v>
      </c>
      <c r="AE29">
        <f>COUNTIFS(I2:I257,"&gt;0.5",I2:I257,"&lt;0.6")</f>
        <v>25</v>
      </c>
      <c r="AF29">
        <f t="shared" si="43"/>
        <v>0.56000000000000005</v>
      </c>
      <c r="AG29">
        <f>COUNTIFS(J2:J257,"&gt;0.5", J2:J257,"&lt;0.6", O2:O257,"1")</f>
        <v>28</v>
      </c>
      <c r="AH29">
        <f>COUNTIFS(J2:J257,"&gt;0.5",J2:J257,"&lt;0.6")</f>
        <v>50</v>
      </c>
      <c r="AI29">
        <f t="shared" si="40"/>
        <v>0.56000000000000005</v>
      </c>
      <c r="AJ29">
        <f>COUNTIFS(K2:K257,"&gt;0.5", K2:K257,"&lt;0.6", P2:P257,"1")</f>
        <v>21</v>
      </c>
      <c r="AK29">
        <f>COUNTIFS(K2:K257,"&gt;0.5",K2:K257,"&lt;0.6")</f>
        <v>43</v>
      </c>
      <c r="AL29">
        <f t="shared" si="42"/>
        <v>0.48837209302325579</v>
      </c>
      <c r="AM29">
        <f>COUNTIFS(L2:L257,"&gt;0.5", L2:L257,"&lt;0.6", Q2:Q257,"1")</f>
        <v>23</v>
      </c>
      <c r="AN29">
        <f>COUNTIFS(L2:L257,"&gt;0.5",L2:L257,"&lt;0.6")</f>
        <v>50</v>
      </c>
      <c r="AO29">
        <f t="shared" si="41"/>
        <v>0.46</v>
      </c>
      <c r="AQ29">
        <f t="shared" si="26"/>
        <v>4584</v>
      </c>
      <c r="AR29">
        <f t="shared" si="9"/>
        <v>4584</v>
      </c>
      <c r="AS29">
        <f t="shared" si="27"/>
        <v>4888</v>
      </c>
      <c r="AT29">
        <f t="shared" si="10"/>
        <v>4888</v>
      </c>
      <c r="AU29">
        <f t="shared" si="28"/>
        <v>4759</v>
      </c>
      <c r="AV29">
        <f t="shared" si="11"/>
        <v>4759</v>
      </c>
      <c r="AX29">
        <f t="shared" si="29"/>
        <v>3989</v>
      </c>
      <c r="AY29">
        <f t="shared" si="12"/>
        <v>4325</v>
      </c>
      <c r="AZ29">
        <f t="shared" si="30"/>
        <v>4225</v>
      </c>
      <c r="BA29">
        <f t="shared" si="13"/>
        <v>3989</v>
      </c>
      <c r="BB29">
        <f t="shared" si="31"/>
        <v>5000</v>
      </c>
      <c r="BC29">
        <f t="shared" si="14"/>
        <v>5000</v>
      </c>
      <c r="BE29">
        <f t="shared" si="32"/>
        <v>4750</v>
      </c>
      <c r="BF29">
        <f t="shared" si="15"/>
        <v>4750</v>
      </c>
      <c r="BH29">
        <f t="shared" si="16"/>
        <v>0</v>
      </c>
      <c r="BI29">
        <f t="shared" si="17"/>
        <v>0</v>
      </c>
      <c r="BK29">
        <f t="shared" si="33"/>
        <v>7257</v>
      </c>
      <c r="BL29">
        <f t="shared" si="18"/>
        <v>7567</v>
      </c>
      <c r="BM29">
        <f t="shared" si="34"/>
        <v>7424</v>
      </c>
      <c r="BN29">
        <f t="shared" si="19"/>
        <v>7424</v>
      </c>
      <c r="BO29">
        <f t="shared" si="35"/>
        <v>7238</v>
      </c>
      <c r="BP29">
        <f t="shared" si="20"/>
        <v>7238</v>
      </c>
      <c r="BQ29">
        <f t="shared" si="36"/>
        <v>7064</v>
      </c>
      <c r="BR29">
        <f t="shared" si="21"/>
        <v>7064</v>
      </c>
    </row>
    <row r="30" spans="1:70" x14ac:dyDescent="0.2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1</v>
      </c>
      <c r="N30">
        <v>1</v>
      </c>
      <c r="O30">
        <v>1</v>
      </c>
      <c r="P30">
        <v>1</v>
      </c>
      <c r="Q30">
        <v>1</v>
      </c>
      <c r="R30" s="15">
        <v>-235</v>
      </c>
      <c r="S30" s="12">
        <v>209</v>
      </c>
      <c r="T30">
        <f t="shared" si="22"/>
        <v>4349</v>
      </c>
      <c r="U30">
        <f t="shared" si="0"/>
        <v>4684</v>
      </c>
      <c r="V30">
        <f t="shared" si="23"/>
        <v>4114</v>
      </c>
      <c r="W30">
        <f t="shared" si="1"/>
        <v>4449</v>
      </c>
      <c r="X30">
        <f t="shared" si="24"/>
        <v>4057</v>
      </c>
      <c r="Y30">
        <f t="shared" si="2"/>
        <v>4392</v>
      </c>
      <c r="Z30">
        <f t="shared" si="25"/>
        <v>3728</v>
      </c>
      <c r="AA30">
        <f t="shared" si="3"/>
        <v>4063</v>
      </c>
      <c r="AC30" s="13" t="s">
        <v>134</v>
      </c>
      <c r="AD30">
        <f>COUNTIFS(I2:I257,"&gt;=0.6", I2:I257,"&lt;0.7", N2:N257,"1")</f>
        <v>28</v>
      </c>
      <c r="AE30">
        <f>COUNTIFS(I2:I257,"&gt;=0.6",I2:I257,"&lt;0.7")</f>
        <v>44</v>
      </c>
      <c r="AF30">
        <f t="shared" si="43"/>
        <v>0.63636363636363635</v>
      </c>
      <c r="AG30">
        <f>COUNTIFS(J2:J257,"&gt;=0.6", J2:J257,"&lt;0.7", O2:O257,"1")</f>
        <v>42</v>
      </c>
      <c r="AH30">
        <f>COUNTIFS(J2:J257,"&gt;=0.6",J2:J257,"&lt;0.7")</f>
        <v>70</v>
      </c>
      <c r="AI30">
        <f t="shared" si="40"/>
        <v>0.6</v>
      </c>
      <c r="AJ30">
        <f>COUNTIFS(K2:K257,"&gt;=0.6", K2:K257,"&lt;0.7", P2:P257,"1")</f>
        <v>59</v>
      </c>
      <c r="AK30">
        <f>COUNTIFS(K2:K257,"&gt;=0.6",K2:K257,"&lt;0.7")</f>
        <v>85</v>
      </c>
      <c r="AL30">
        <f t="shared" si="42"/>
        <v>0.69411764705882351</v>
      </c>
      <c r="AM30">
        <f>COUNTIFS(L2:L257,"&gt;=0.6", L2:L257,"&lt;0.7", Q2:Q257,"1")</f>
        <v>36</v>
      </c>
      <c r="AN30">
        <f>COUNTIFS(L2:L257,"&gt;=0.6",L2:L257,"&lt;0.7")</f>
        <v>53</v>
      </c>
      <c r="AO30">
        <f t="shared" si="41"/>
        <v>0.67924528301886788</v>
      </c>
      <c r="AQ30">
        <f t="shared" si="26"/>
        <v>4349</v>
      </c>
      <c r="AR30">
        <f t="shared" si="9"/>
        <v>4684</v>
      </c>
      <c r="AS30">
        <f t="shared" si="27"/>
        <v>4888</v>
      </c>
      <c r="AT30">
        <f t="shared" si="10"/>
        <v>4888</v>
      </c>
      <c r="AU30">
        <f t="shared" si="28"/>
        <v>4759</v>
      </c>
      <c r="AV30">
        <f t="shared" si="11"/>
        <v>4759</v>
      </c>
      <c r="AX30">
        <f t="shared" si="29"/>
        <v>4090</v>
      </c>
      <c r="AY30">
        <f t="shared" si="12"/>
        <v>4425</v>
      </c>
      <c r="AZ30">
        <f t="shared" si="30"/>
        <v>3754</v>
      </c>
      <c r="BA30">
        <f t="shared" si="13"/>
        <v>4425</v>
      </c>
      <c r="BB30">
        <f t="shared" si="31"/>
        <v>5000</v>
      </c>
      <c r="BC30">
        <f t="shared" si="14"/>
        <v>5000</v>
      </c>
      <c r="BE30">
        <f t="shared" si="32"/>
        <v>4750</v>
      </c>
      <c r="BF30">
        <f t="shared" si="15"/>
        <v>4750</v>
      </c>
      <c r="BH30">
        <f t="shared" si="16"/>
        <v>0.68825840999999999</v>
      </c>
      <c r="BI30">
        <f t="shared" si="17"/>
        <v>0.68825840999999999</v>
      </c>
      <c r="BK30">
        <f t="shared" si="33"/>
        <v>7567</v>
      </c>
      <c r="BL30">
        <f t="shared" si="18"/>
        <v>7567</v>
      </c>
      <c r="BM30">
        <f t="shared" si="34"/>
        <v>7424</v>
      </c>
      <c r="BN30">
        <f t="shared" si="19"/>
        <v>7424</v>
      </c>
      <c r="BO30">
        <f t="shared" si="35"/>
        <v>7238</v>
      </c>
      <c r="BP30">
        <f t="shared" si="20"/>
        <v>7238</v>
      </c>
      <c r="BQ30">
        <f t="shared" si="36"/>
        <v>7064</v>
      </c>
      <c r="BR30">
        <f t="shared" si="21"/>
        <v>7064</v>
      </c>
    </row>
    <row r="31" spans="1:70" x14ac:dyDescent="0.2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1</v>
      </c>
      <c r="N31">
        <v>0</v>
      </c>
      <c r="O31">
        <v>0</v>
      </c>
      <c r="P31">
        <v>0</v>
      </c>
      <c r="Q31">
        <v>1</v>
      </c>
      <c r="R31" s="15">
        <v>115</v>
      </c>
      <c r="S31" s="12">
        <v>-127</v>
      </c>
      <c r="T31">
        <f t="shared" si="22"/>
        <v>4557</v>
      </c>
      <c r="U31">
        <f t="shared" si="0"/>
        <v>4557</v>
      </c>
      <c r="V31">
        <f t="shared" si="23"/>
        <v>4322</v>
      </c>
      <c r="W31">
        <f t="shared" si="1"/>
        <v>4322</v>
      </c>
      <c r="X31">
        <f t="shared" si="24"/>
        <v>4265</v>
      </c>
      <c r="Y31">
        <f t="shared" si="2"/>
        <v>4265</v>
      </c>
      <c r="Z31">
        <f t="shared" si="25"/>
        <v>3963</v>
      </c>
      <c r="AA31">
        <f t="shared" si="3"/>
        <v>4178</v>
      </c>
      <c r="AC31" s="13" t="s">
        <v>135</v>
      </c>
      <c r="AD31">
        <f>COUNTIFS(I2:I257,"&gt;=0.7", I2:I257,"&lt;0.8", N2:N257,"1")</f>
        <v>37</v>
      </c>
      <c r="AE31">
        <f>COUNTIFS(I2:I257,"&gt;=0.7",I2:I257,"&lt;0.8")</f>
        <v>47</v>
      </c>
      <c r="AF31">
        <f t="shared" si="43"/>
        <v>0.78723404255319152</v>
      </c>
      <c r="AG31">
        <f>COUNTIFS(J2:J257,"&gt;=0.7", J2:J257,"&lt;0.8", O2:O257,"1")</f>
        <v>29</v>
      </c>
      <c r="AH31">
        <f>COUNTIFS(J2:J257,"&gt;=0.7",J2:J257,"&lt;0.8")</f>
        <v>41</v>
      </c>
      <c r="AI31">
        <f t="shared" si="40"/>
        <v>0.70731707317073167</v>
      </c>
      <c r="AJ31">
        <f>COUNTIFS(K2:K257,"&gt;=0.7", K2:K257,"&lt;0.8", P2:P257,"1")</f>
        <v>38</v>
      </c>
      <c r="AK31">
        <f>COUNTIFS(K2:K257,"&gt;=0.7",K2:K257,"&lt;0.8")</f>
        <v>48</v>
      </c>
      <c r="AL31">
        <f t="shared" si="42"/>
        <v>0.79166666666666663</v>
      </c>
      <c r="AM31">
        <f>COUNTIFS(L2:L257,"&gt;=0.7", L2:L257,"&lt;0.8", Q2:Q257,"1")</f>
        <v>42</v>
      </c>
      <c r="AN31">
        <f>COUNTIFS(L2:L257,"&gt;=0.7",L2:L257,"&lt;0.8")</f>
        <v>53</v>
      </c>
      <c r="AO31">
        <f t="shared" si="41"/>
        <v>0.79245283018867929</v>
      </c>
      <c r="AQ31">
        <f t="shared" si="26"/>
        <v>4684</v>
      </c>
      <c r="AR31">
        <f t="shared" si="9"/>
        <v>4684</v>
      </c>
      <c r="AS31">
        <f t="shared" si="27"/>
        <v>4888</v>
      </c>
      <c r="AT31">
        <f t="shared" si="10"/>
        <v>4888</v>
      </c>
      <c r="AU31">
        <f t="shared" si="28"/>
        <v>4759</v>
      </c>
      <c r="AV31">
        <f t="shared" si="11"/>
        <v>4759</v>
      </c>
      <c r="AX31">
        <f t="shared" si="29"/>
        <v>4298</v>
      </c>
      <c r="AY31">
        <f t="shared" si="12"/>
        <v>4298</v>
      </c>
      <c r="AZ31">
        <f t="shared" si="30"/>
        <v>4425</v>
      </c>
      <c r="BA31">
        <f t="shared" si="13"/>
        <v>4298</v>
      </c>
      <c r="BB31">
        <f t="shared" si="31"/>
        <v>5000</v>
      </c>
      <c r="BC31">
        <f t="shared" si="14"/>
        <v>5000</v>
      </c>
      <c r="BE31">
        <f t="shared" si="32"/>
        <v>4750</v>
      </c>
      <c r="BF31">
        <f t="shared" si="15"/>
        <v>4750</v>
      </c>
      <c r="BH31">
        <f t="shared" si="16"/>
        <v>0</v>
      </c>
      <c r="BI31">
        <f t="shared" si="17"/>
        <v>0</v>
      </c>
      <c r="BK31">
        <f t="shared" si="33"/>
        <v>7567</v>
      </c>
      <c r="BL31">
        <f t="shared" si="18"/>
        <v>7567</v>
      </c>
      <c r="BM31">
        <f t="shared" si="34"/>
        <v>7424</v>
      </c>
      <c r="BN31">
        <f t="shared" si="19"/>
        <v>7424</v>
      </c>
      <c r="BO31">
        <f t="shared" si="35"/>
        <v>7238</v>
      </c>
      <c r="BP31">
        <f t="shared" si="20"/>
        <v>7238</v>
      </c>
      <c r="BQ31">
        <f t="shared" si="36"/>
        <v>6964</v>
      </c>
      <c r="BR31">
        <f t="shared" si="21"/>
        <v>7179</v>
      </c>
    </row>
    <row r="32" spans="1:70" x14ac:dyDescent="0.2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1</v>
      </c>
      <c r="N32">
        <v>1</v>
      </c>
      <c r="O32">
        <v>1</v>
      </c>
      <c r="P32">
        <v>1</v>
      </c>
      <c r="Q32">
        <v>1</v>
      </c>
      <c r="R32" s="15">
        <v>-152</v>
      </c>
      <c r="S32" s="12">
        <v>138</v>
      </c>
      <c r="T32">
        <f t="shared" si="22"/>
        <v>4405</v>
      </c>
      <c r="U32">
        <f t="shared" si="0"/>
        <v>4657</v>
      </c>
      <c r="V32">
        <f t="shared" si="23"/>
        <v>4170</v>
      </c>
      <c r="W32">
        <f t="shared" si="1"/>
        <v>4422</v>
      </c>
      <c r="X32">
        <f t="shared" si="24"/>
        <v>4113</v>
      </c>
      <c r="Y32">
        <f t="shared" si="2"/>
        <v>4365</v>
      </c>
      <c r="Z32">
        <f t="shared" si="25"/>
        <v>4026</v>
      </c>
      <c r="AA32">
        <f t="shared" si="3"/>
        <v>4278</v>
      </c>
      <c r="AC32" s="13" t="s">
        <v>136</v>
      </c>
      <c r="AD32">
        <f>COUNTIFS(I2:I257,"&gt;=0.8", I2:I257,"&lt;1", N2:N257,"1")</f>
        <v>22</v>
      </c>
      <c r="AE32">
        <f>COUNTIFS(I2:I257,"&gt;=0.8",I2:I257,"&lt;1")</f>
        <v>36</v>
      </c>
      <c r="AF32">
        <f t="shared" si="43"/>
        <v>0.61111111111111116</v>
      </c>
      <c r="AG32">
        <f>COUNTIFS(J2:J257,"&gt;=0.8", J2:J257,"&lt;1", O2:O257,"1")</f>
        <v>23</v>
      </c>
      <c r="AH32">
        <f>COUNTIFS(J2:J257,"&gt;=0.8",J2:J257,"&lt;1")</f>
        <v>25</v>
      </c>
      <c r="AI32">
        <f t="shared" si="40"/>
        <v>0.92</v>
      </c>
      <c r="AJ32">
        <f>SUM(COUNTIFS(K2:K257,"&gt;=0.8",O2:O257,1)-COUNTIFS(K2:K257,"1",O2:O257,1))</f>
        <v>4</v>
      </c>
      <c r="AK32">
        <f>COUNTIFS(K2:K257,"&gt;=0.8",K2:K257,"&lt;1")</f>
        <v>4</v>
      </c>
      <c r="AL32">
        <f t="shared" si="42"/>
        <v>1</v>
      </c>
      <c r="AM32">
        <f>COUNTIFS(L2:L257,"&gt;=0.8", L2:L257,"&lt;1", Q2:Q257,"1")</f>
        <v>22</v>
      </c>
      <c r="AN32">
        <f>COUNTIFS(L2:L257,"&gt;=0.8",L2:L257,"&lt;1")</f>
        <v>27</v>
      </c>
      <c r="AO32">
        <f t="shared" si="41"/>
        <v>0.81481481481481477</v>
      </c>
      <c r="AQ32">
        <f t="shared" si="26"/>
        <v>4532</v>
      </c>
      <c r="AR32">
        <f t="shared" si="9"/>
        <v>4784</v>
      </c>
      <c r="AS32">
        <f t="shared" si="27"/>
        <v>4888</v>
      </c>
      <c r="AT32">
        <f t="shared" si="10"/>
        <v>4888</v>
      </c>
      <c r="AU32">
        <f t="shared" si="28"/>
        <v>4759</v>
      </c>
      <c r="AV32">
        <f t="shared" si="11"/>
        <v>4759</v>
      </c>
      <c r="AX32">
        <f t="shared" si="29"/>
        <v>4146</v>
      </c>
      <c r="AY32">
        <f t="shared" si="12"/>
        <v>4398</v>
      </c>
      <c r="AZ32">
        <f t="shared" si="30"/>
        <v>4298</v>
      </c>
      <c r="BA32">
        <f t="shared" si="13"/>
        <v>4146</v>
      </c>
      <c r="BB32">
        <f t="shared" si="31"/>
        <v>5000</v>
      </c>
      <c r="BC32">
        <f t="shared" si="14"/>
        <v>5000</v>
      </c>
      <c r="BE32">
        <f t="shared" si="32"/>
        <v>4750</v>
      </c>
      <c r="BF32">
        <f t="shared" si="15"/>
        <v>4750</v>
      </c>
      <c r="BH32">
        <f t="shared" si="16"/>
        <v>0.69318121700000002</v>
      </c>
      <c r="BI32">
        <f t="shared" si="17"/>
        <v>0.69318121700000002</v>
      </c>
      <c r="BK32">
        <f t="shared" si="33"/>
        <v>7567</v>
      </c>
      <c r="BL32">
        <f t="shared" si="18"/>
        <v>7567</v>
      </c>
      <c r="BM32">
        <f t="shared" si="34"/>
        <v>7424</v>
      </c>
      <c r="BN32">
        <f t="shared" si="19"/>
        <v>7424</v>
      </c>
      <c r="BO32">
        <f t="shared" si="35"/>
        <v>7238</v>
      </c>
      <c r="BP32">
        <f t="shared" si="20"/>
        <v>7238</v>
      </c>
      <c r="BQ32">
        <f t="shared" si="36"/>
        <v>7179</v>
      </c>
      <c r="BR32">
        <f t="shared" si="21"/>
        <v>7179</v>
      </c>
    </row>
    <row r="33" spans="1:70" ht="15.75" thickBot="1" x14ac:dyDescent="0.3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1</v>
      </c>
      <c r="N33">
        <v>0</v>
      </c>
      <c r="O33">
        <v>0</v>
      </c>
      <c r="P33">
        <v>1</v>
      </c>
      <c r="Q33">
        <v>1</v>
      </c>
      <c r="R33" s="15">
        <v>-234</v>
      </c>
      <c r="S33" s="12">
        <v>209</v>
      </c>
      <c r="T33">
        <f t="shared" si="22"/>
        <v>4557</v>
      </c>
      <c r="U33">
        <f t="shared" si="0"/>
        <v>4557</v>
      </c>
      <c r="V33">
        <f t="shared" si="23"/>
        <v>4322</v>
      </c>
      <c r="W33">
        <f t="shared" si="1"/>
        <v>4322</v>
      </c>
      <c r="X33">
        <f t="shared" si="24"/>
        <v>4131</v>
      </c>
      <c r="Y33">
        <f t="shared" si="2"/>
        <v>4465</v>
      </c>
      <c r="Z33">
        <f t="shared" si="25"/>
        <v>4044</v>
      </c>
      <c r="AA33">
        <f t="shared" si="3"/>
        <v>4378</v>
      </c>
      <c r="AC33" s="8" t="s">
        <v>144</v>
      </c>
      <c r="AD33" s="2">
        <f>SUM(AD25:AD32)</f>
        <v>151</v>
      </c>
      <c r="AE33" s="2">
        <f>SUM(AE25:AE32)</f>
        <v>256</v>
      </c>
      <c r="AF33" s="2">
        <f>AVERAGE(AF25:AF32)</f>
        <v>0.56138823178781661</v>
      </c>
      <c r="AG33" s="2">
        <f>SUM(AG25:AG32)</f>
        <v>159</v>
      </c>
      <c r="AH33" s="2">
        <f>SUM(AH25:AH32)</f>
        <v>256</v>
      </c>
      <c r="AI33" s="5">
        <f>AVERAGE(AI25:AI32)</f>
        <v>0.6683678290995364</v>
      </c>
      <c r="AJ33" s="2">
        <f>SUM(AJ25:AJ32)</f>
        <v>165</v>
      </c>
      <c r="AK33" s="2">
        <f>SUM(AK25:AK32)</f>
        <v>256</v>
      </c>
      <c r="AL33" s="2">
        <f>AVERAGE(AL26:AL32)</f>
        <v>0.67379723559614113</v>
      </c>
      <c r="AM33" s="2">
        <f>SUM(AM25:AM32)</f>
        <v>165</v>
      </c>
      <c r="AN33" s="2">
        <f>SUM(AN25:AN32)</f>
        <v>256</v>
      </c>
      <c r="AO33" s="2">
        <f>AVERAGE(AO25:AO32)</f>
        <v>0.69156722159285733</v>
      </c>
      <c r="AQ33">
        <f t="shared" si="26"/>
        <v>4684</v>
      </c>
      <c r="AR33">
        <f t="shared" si="9"/>
        <v>4684</v>
      </c>
      <c r="AS33">
        <f t="shared" si="27"/>
        <v>4888</v>
      </c>
      <c r="AT33">
        <f t="shared" si="10"/>
        <v>4888</v>
      </c>
      <c r="AU33">
        <f t="shared" si="28"/>
        <v>4759</v>
      </c>
      <c r="AV33">
        <f t="shared" si="11"/>
        <v>4759</v>
      </c>
      <c r="AX33">
        <f t="shared" si="29"/>
        <v>4398</v>
      </c>
      <c r="AY33">
        <f t="shared" si="12"/>
        <v>4398</v>
      </c>
      <c r="AZ33">
        <f t="shared" si="30"/>
        <v>4146</v>
      </c>
      <c r="BA33">
        <f t="shared" si="13"/>
        <v>4398</v>
      </c>
      <c r="BB33">
        <f t="shared" si="31"/>
        <v>5000</v>
      </c>
      <c r="BC33">
        <f t="shared" si="14"/>
        <v>5000</v>
      </c>
      <c r="BE33">
        <f t="shared" si="32"/>
        <v>4750</v>
      </c>
      <c r="BF33">
        <f t="shared" si="15"/>
        <v>4750</v>
      </c>
      <c r="BH33">
        <f t="shared" si="16"/>
        <v>0</v>
      </c>
      <c r="BI33">
        <f t="shared" si="17"/>
        <v>0</v>
      </c>
      <c r="BK33">
        <f t="shared" si="33"/>
        <v>7467</v>
      </c>
      <c r="BL33">
        <f t="shared" si="18"/>
        <v>7776</v>
      </c>
      <c r="BM33">
        <f t="shared" si="34"/>
        <v>7324</v>
      </c>
      <c r="BN33">
        <f t="shared" si="19"/>
        <v>7633</v>
      </c>
      <c r="BO33">
        <f t="shared" si="35"/>
        <v>7238</v>
      </c>
      <c r="BP33">
        <f t="shared" si="20"/>
        <v>7238</v>
      </c>
      <c r="BQ33">
        <f t="shared" si="36"/>
        <v>7179</v>
      </c>
      <c r="BR33">
        <f t="shared" si="21"/>
        <v>7179</v>
      </c>
    </row>
    <row r="34" spans="1:70" ht="15.75" thickTop="1" x14ac:dyDescent="0.2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1</v>
      </c>
      <c r="N34">
        <v>0</v>
      </c>
      <c r="O34">
        <v>0</v>
      </c>
      <c r="P34">
        <v>1</v>
      </c>
      <c r="Q34">
        <v>1</v>
      </c>
      <c r="R34" s="15">
        <v>-173</v>
      </c>
      <c r="S34" s="12">
        <v>163</v>
      </c>
      <c r="T34">
        <f t="shared" si="22"/>
        <v>4457</v>
      </c>
      <c r="U34">
        <f t="shared" si="0"/>
        <v>4457</v>
      </c>
      <c r="V34">
        <f t="shared" si="23"/>
        <v>4222</v>
      </c>
      <c r="W34">
        <f t="shared" si="1"/>
        <v>4222</v>
      </c>
      <c r="X34">
        <f t="shared" si="24"/>
        <v>4292</v>
      </c>
      <c r="Y34">
        <f t="shared" si="2"/>
        <v>4565</v>
      </c>
      <c r="Z34">
        <f t="shared" si="25"/>
        <v>4205</v>
      </c>
      <c r="AA34">
        <f t="shared" si="3"/>
        <v>4478</v>
      </c>
      <c r="AC34" s="9"/>
      <c r="AQ34">
        <f t="shared" si="26"/>
        <v>4584</v>
      </c>
      <c r="AR34">
        <f t="shared" si="9"/>
        <v>4584</v>
      </c>
      <c r="AS34">
        <f t="shared" si="27"/>
        <v>4888</v>
      </c>
      <c r="AT34">
        <f t="shared" si="10"/>
        <v>4888</v>
      </c>
      <c r="AU34">
        <f t="shared" si="28"/>
        <v>4759</v>
      </c>
      <c r="AV34">
        <f t="shared" si="11"/>
        <v>4759</v>
      </c>
      <c r="AX34">
        <f t="shared" si="29"/>
        <v>4225</v>
      </c>
      <c r="AY34">
        <f t="shared" si="12"/>
        <v>4498</v>
      </c>
      <c r="AZ34">
        <f t="shared" si="30"/>
        <v>4225</v>
      </c>
      <c r="BA34">
        <f t="shared" si="13"/>
        <v>4498</v>
      </c>
      <c r="BB34">
        <f t="shared" si="31"/>
        <v>5000</v>
      </c>
      <c r="BC34">
        <f t="shared" si="14"/>
        <v>5000</v>
      </c>
      <c r="BE34">
        <f t="shared" si="32"/>
        <v>4750</v>
      </c>
      <c r="BF34">
        <f t="shared" si="15"/>
        <v>4750</v>
      </c>
      <c r="BH34">
        <f t="shared" si="16"/>
        <v>0</v>
      </c>
      <c r="BI34">
        <f t="shared" si="17"/>
        <v>0</v>
      </c>
      <c r="BK34">
        <f t="shared" si="33"/>
        <v>7676</v>
      </c>
      <c r="BL34">
        <f t="shared" si="18"/>
        <v>7939</v>
      </c>
      <c r="BM34">
        <f t="shared" si="34"/>
        <v>7533</v>
      </c>
      <c r="BN34">
        <f t="shared" si="19"/>
        <v>7796</v>
      </c>
      <c r="BO34">
        <f t="shared" si="35"/>
        <v>7238</v>
      </c>
      <c r="BP34">
        <f t="shared" si="20"/>
        <v>7238</v>
      </c>
      <c r="BQ34">
        <f t="shared" si="36"/>
        <v>7179</v>
      </c>
      <c r="BR34">
        <f t="shared" si="21"/>
        <v>7179</v>
      </c>
    </row>
    <row r="35" spans="1:70" x14ac:dyDescent="0.2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</v>
      </c>
      <c r="N35">
        <v>0</v>
      </c>
      <c r="O35">
        <v>0</v>
      </c>
      <c r="P35">
        <v>0</v>
      </c>
      <c r="Q35">
        <v>0</v>
      </c>
      <c r="R35" s="15">
        <v>-117</v>
      </c>
      <c r="S35" s="12">
        <v>107</v>
      </c>
      <c r="T35">
        <f t="shared" si="22"/>
        <v>4340</v>
      </c>
      <c r="U35">
        <f t="shared" si="0"/>
        <v>4340</v>
      </c>
      <c r="V35">
        <f t="shared" si="23"/>
        <v>4105</v>
      </c>
      <c r="W35">
        <f t="shared" si="1"/>
        <v>4105</v>
      </c>
      <c r="X35">
        <f t="shared" si="24"/>
        <v>4448</v>
      </c>
      <c r="Y35">
        <f t="shared" si="2"/>
        <v>4448</v>
      </c>
      <c r="Z35">
        <f t="shared" si="25"/>
        <v>4361</v>
      </c>
      <c r="AA35">
        <f t="shared" si="3"/>
        <v>4361</v>
      </c>
      <c r="AC35" s="3"/>
      <c r="AQ35">
        <f t="shared" si="26"/>
        <v>4584</v>
      </c>
      <c r="AR35">
        <f t="shared" si="9"/>
        <v>4584</v>
      </c>
      <c r="AS35">
        <f t="shared" si="27"/>
        <v>4888</v>
      </c>
      <c r="AT35">
        <f t="shared" si="10"/>
        <v>4888</v>
      </c>
      <c r="AU35">
        <f t="shared" si="28"/>
        <v>4759</v>
      </c>
      <c r="AV35">
        <f t="shared" si="11"/>
        <v>4759</v>
      </c>
      <c r="AX35">
        <f t="shared" si="29"/>
        <v>4381</v>
      </c>
      <c r="AY35">
        <f t="shared" si="12"/>
        <v>4381</v>
      </c>
      <c r="AZ35">
        <f t="shared" si="30"/>
        <v>4498</v>
      </c>
      <c r="BA35">
        <f t="shared" si="13"/>
        <v>4381</v>
      </c>
      <c r="BB35">
        <f t="shared" si="31"/>
        <v>5000</v>
      </c>
      <c r="BC35">
        <f t="shared" si="14"/>
        <v>5000</v>
      </c>
      <c r="BE35">
        <f t="shared" si="32"/>
        <v>4750</v>
      </c>
      <c r="BF35">
        <f t="shared" si="15"/>
        <v>4750</v>
      </c>
      <c r="BH35">
        <f t="shared" si="16"/>
        <v>0</v>
      </c>
      <c r="BI35">
        <f t="shared" si="17"/>
        <v>0</v>
      </c>
      <c r="BK35">
        <f t="shared" si="33"/>
        <v>7939</v>
      </c>
      <c r="BL35">
        <f t="shared" si="18"/>
        <v>8146</v>
      </c>
      <c r="BM35">
        <f t="shared" si="34"/>
        <v>7796</v>
      </c>
      <c r="BN35">
        <f t="shared" si="19"/>
        <v>8003</v>
      </c>
      <c r="BO35">
        <f t="shared" si="35"/>
        <v>7238</v>
      </c>
      <c r="BP35">
        <f t="shared" si="20"/>
        <v>7445</v>
      </c>
      <c r="BQ35">
        <f t="shared" si="36"/>
        <v>7179</v>
      </c>
      <c r="BR35">
        <f t="shared" si="21"/>
        <v>7386</v>
      </c>
    </row>
    <row r="36" spans="1:70" x14ac:dyDescent="0.2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1</v>
      </c>
      <c r="N36">
        <v>1</v>
      </c>
      <c r="O36">
        <v>1</v>
      </c>
      <c r="P36">
        <v>1</v>
      </c>
      <c r="Q36">
        <v>1</v>
      </c>
      <c r="R36" s="15">
        <v>-220</v>
      </c>
      <c r="S36" s="12">
        <v>200</v>
      </c>
      <c r="T36">
        <f t="shared" si="22"/>
        <v>4120</v>
      </c>
      <c r="U36">
        <f t="shared" si="0"/>
        <v>4440</v>
      </c>
      <c r="V36">
        <f t="shared" si="23"/>
        <v>3885</v>
      </c>
      <c r="W36">
        <f t="shared" si="1"/>
        <v>4205</v>
      </c>
      <c r="X36">
        <f t="shared" si="24"/>
        <v>4228</v>
      </c>
      <c r="Y36">
        <f t="shared" si="2"/>
        <v>4548</v>
      </c>
      <c r="Z36">
        <f t="shared" si="25"/>
        <v>4141</v>
      </c>
      <c r="AA36">
        <f t="shared" si="3"/>
        <v>4461</v>
      </c>
      <c r="AC36" s="3"/>
      <c r="AD36" s="14" t="s">
        <v>130</v>
      </c>
      <c r="AE36" s="14" t="s">
        <v>129</v>
      </c>
      <c r="AF36" s="14" t="s">
        <v>131</v>
      </c>
      <c r="AG36" s="14" t="s">
        <v>132</v>
      </c>
      <c r="AH36" s="14" t="s">
        <v>133</v>
      </c>
      <c r="AI36" s="14" t="s">
        <v>134</v>
      </c>
      <c r="AJ36" s="14" t="s">
        <v>135</v>
      </c>
      <c r="AK36" s="14" t="s">
        <v>136</v>
      </c>
      <c r="AQ36">
        <f t="shared" si="26"/>
        <v>4584</v>
      </c>
      <c r="AR36">
        <f t="shared" si="9"/>
        <v>4584</v>
      </c>
      <c r="AS36">
        <f t="shared" si="27"/>
        <v>4888</v>
      </c>
      <c r="AT36">
        <f t="shared" si="10"/>
        <v>4888</v>
      </c>
      <c r="AU36">
        <f t="shared" si="28"/>
        <v>4759</v>
      </c>
      <c r="AV36">
        <f t="shared" si="11"/>
        <v>4759</v>
      </c>
      <c r="AX36">
        <f t="shared" si="29"/>
        <v>4161</v>
      </c>
      <c r="AY36">
        <f t="shared" si="12"/>
        <v>4481</v>
      </c>
      <c r="AZ36">
        <f t="shared" si="30"/>
        <v>4381</v>
      </c>
      <c r="BA36">
        <f t="shared" si="13"/>
        <v>4161</v>
      </c>
      <c r="BB36">
        <f t="shared" si="31"/>
        <v>5000</v>
      </c>
      <c r="BC36">
        <f t="shared" si="14"/>
        <v>5000</v>
      </c>
      <c r="BE36">
        <f t="shared" si="32"/>
        <v>4750</v>
      </c>
      <c r="BF36">
        <f t="shared" si="15"/>
        <v>4750</v>
      </c>
      <c r="BH36">
        <f t="shared" si="16"/>
        <v>0.51142537600000004</v>
      </c>
      <c r="BI36">
        <f t="shared" si="17"/>
        <v>0.51142537600000004</v>
      </c>
      <c r="BK36">
        <f t="shared" si="33"/>
        <v>8146</v>
      </c>
      <c r="BL36">
        <f t="shared" si="18"/>
        <v>8146</v>
      </c>
      <c r="BM36">
        <f t="shared" si="34"/>
        <v>8003</v>
      </c>
      <c r="BN36">
        <f t="shared" si="19"/>
        <v>8003</v>
      </c>
      <c r="BO36">
        <f t="shared" si="35"/>
        <v>7445</v>
      </c>
      <c r="BP36">
        <f t="shared" si="20"/>
        <v>7445</v>
      </c>
      <c r="BQ36">
        <f t="shared" si="36"/>
        <v>7386</v>
      </c>
      <c r="BR36">
        <f t="shared" si="21"/>
        <v>7386</v>
      </c>
    </row>
    <row r="37" spans="1:70" x14ac:dyDescent="0.2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1</v>
      </c>
      <c r="N37">
        <v>1</v>
      </c>
      <c r="O37">
        <v>1</v>
      </c>
      <c r="P37">
        <v>0</v>
      </c>
      <c r="Q37">
        <v>1</v>
      </c>
      <c r="R37" s="15">
        <v>-143</v>
      </c>
      <c r="S37" s="12">
        <v>133</v>
      </c>
      <c r="T37">
        <f t="shared" si="22"/>
        <v>4297</v>
      </c>
      <c r="U37">
        <f t="shared" si="0"/>
        <v>4540</v>
      </c>
      <c r="V37">
        <f t="shared" si="23"/>
        <v>4062</v>
      </c>
      <c r="W37">
        <f t="shared" si="1"/>
        <v>4305</v>
      </c>
      <c r="X37">
        <f t="shared" si="24"/>
        <v>4448</v>
      </c>
      <c r="Y37">
        <f t="shared" si="2"/>
        <v>4448</v>
      </c>
      <c r="Z37">
        <f t="shared" si="25"/>
        <v>4318</v>
      </c>
      <c r="AA37">
        <f t="shared" si="3"/>
        <v>4561</v>
      </c>
      <c r="AC37" s="3"/>
      <c r="AD37">
        <v>1</v>
      </c>
      <c r="AE37">
        <v>6</v>
      </c>
      <c r="AF37">
        <v>26</v>
      </c>
      <c r="AG37">
        <v>17</v>
      </c>
      <c r="AH37">
        <v>14</v>
      </c>
      <c r="AI37">
        <v>28</v>
      </c>
      <c r="AJ37">
        <v>37</v>
      </c>
      <c r="AK37">
        <v>22</v>
      </c>
      <c r="AQ37">
        <f t="shared" si="26"/>
        <v>4441</v>
      </c>
      <c r="AR37">
        <f t="shared" si="9"/>
        <v>4684</v>
      </c>
      <c r="AS37">
        <f t="shared" si="27"/>
        <v>4745</v>
      </c>
      <c r="AT37">
        <f t="shared" si="10"/>
        <v>4988</v>
      </c>
      <c r="AU37">
        <f t="shared" si="28"/>
        <v>4616</v>
      </c>
      <c r="AV37">
        <f t="shared" si="11"/>
        <v>4859</v>
      </c>
      <c r="AX37">
        <f t="shared" si="29"/>
        <v>4348</v>
      </c>
      <c r="AY37">
        <f t="shared" si="12"/>
        <v>4348</v>
      </c>
      <c r="AZ37">
        <f t="shared" si="30"/>
        <v>4028</v>
      </c>
      <c r="BA37">
        <f t="shared" si="13"/>
        <v>4348</v>
      </c>
      <c r="BB37">
        <f t="shared" si="31"/>
        <v>5000</v>
      </c>
      <c r="BC37">
        <f t="shared" si="14"/>
        <v>5000</v>
      </c>
      <c r="BE37">
        <f t="shared" si="32"/>
        <v>4750</v>
      </c>
      <c r="BF37">
        <f t="shared" si="15"/>
        <v>4750</v>
      </c>
      <c r="BH37">
        <f t="shared" si="16"/>
        <v>0.87452209000000003</v>
      </c>
      <c r="BI37">
        <f t="shared" si="17"/>
        <v>0.87452209000000003</v>
      </c>
      <c r="BK37">
        <f t="shared" si="33"/>
        <v>8146</v>
      </c>
      <c r="BL37">
        <f t="shared" si="18"/>
        <v>8146</v>
      </c>
      <c r="BM37">
        <f t="shared" si="34"/>
        <v>8003</v>
      </c>
      <c r="BN37">
        <f t="shared" si="19"/>
        <v>8003</v>
      </c>
      <c r="BO37">
        <f t="shared" si="35"/>
        <v>7345</v>
      </c>
      <c r="BP37">
        <f t="shared" si="20"/>
        <v>7578</v>
      </c>
      <c r="BQ37">
        <f t="shared" si="36"/>
        <v>7386</v>
      </c>
      <c r="BR37">
        <f t="shared" si="21"/>
        <v>7386</v>
      </c>
    </row>
    <row r="38" spans="1:70" x14ac:dyDescent="0.2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</v>
      </c>
      <c r="N38">
        <v>0</v>
      </c>
      <c r="O38">
        <v>0</v>
      </c>
      <c r="P38">
        <v>0</v>
      </c>
      <c r="Q38">
        <v>0</v>
      </c>
      <c r="R38" s="15">
        <v>-255</v>
      </c>
      <c r="S38" s="12">
        <v>235</v>
      </c>
      <c r="T38">
        <f t="shared" si="22"/>
        <v>4285</v>
      </c>
      <c r="U38">
        <f t="shared" si="0"/>
        <v>4285</v>
      </c>
      <c r="V38">
        <f t="shared" si="23"/>
        <v>4050</v>
      </c>
      <c r="W38">
        <f t="shared" si="1"/>
        <v>4050</v>
      </c>
      <c r="X38">
        <f t="shared" si="24"/>
        <v>4193</v>
      </c>
      <c r="Y38">
        <f t="shared" si="2"/>
        <v>4193</v>
      </c>
      <c r="Z38">
        <f t="shared" si="25"/>
        <v>4306</v>
      </c>
      <c r="AA38">
        <f t="shared" si="3"/>
        <v>4306</v>
      </c>
      <c r="AC38" s="3"/>
      <c r="AD38">
        <v>2</v>
      </c>
      <c r="AE38">
        <v>14</v>
      </c>
      <c r="AF38">
        <v>47</v>
      </c>
      <c r="AG38">
        <v>41</v>
      </c>
      <c r="AH38">
        <v>25</v>
      </c>
      <c r="AI38">
        <v>44</v>
      </c>
      <c r="AJ38">
        <v>47</v>
      </c>
      <c r="AK38">
        <v>36</v>
      </c>
      <c r="AQ38">
        <f t="shared" si="26"/>
        <v>4429</v>
      </c>
      <c r="AR38">
        <f t="shared" si="9"/>
        <v>4429</v>
      </c>
      <c r="AS38">
        <f t="shared" si="27"/>
        <v>4988</v>
      </c>
      <c r="AT38">
        <f t="shared" si="10"/>
        <v>4988</v>
      </c>
      <c r="AU38">
        <f t="shared" si="28"/>
        <v>4859</v>
      </c>
      <c r="AV38">
        <f t="shared" si="11"/>
        <v>4859</v>
      </c>
      <c r="AX38">
        <f t="shared" si="29"/>
        <v>4348</v>
      </c>
      <c r="AY38">
        <f t="shared" si="12"/>
        <v>4348</v>
      </c>
      <c r="AZ38">
        <f t="shared" si="30"/>
        <v>4348</v>
      </c>
      <c r="BA38">
        <f t="shared" si="13"/>
        <v>4348</v>
      </c>
      <c r="BB38">
        <f t="shared" si="31"/>
        <v>5000</v>
      </c>
      <c r="BC38">
        <f t="shared" si="14"/>
        <v>5000</v>
      </c>
      <c r="BE38">
        <f t="shared" si="32"/>
        <v>4750</v>
      </c>
      <c r="BF38">
        <f t="shared" si="15"/>
        <v>4750</v>
      </c>
      <c r="BH38">
        <f t="shared" si="16"/>
        <v>0</v>
      </c>
      <c r="BI38">
        <f t="shared" si="17"/>
        <v>0</v>
      </c>
      <c r="BK38">
        <f t="shared" si="33"/>
        <v>8146</v>
      </c>
      <c r="BL38">
        <f t="shared" si="18"/>
        <v>8481</v>
      </c>
      <c r="BM38">
        <f t="shared" si="34"/>
        <v>8003</v>
      </c>
      <c r="BN38">
        <f t="shared" si="19"/>
        <v>8338</v>
      </c>
      <c r="BO38">
        <f t="shared" si="35"/>
        <v>7578</v>
      </c>
      <c r="BP38">
        <f t="shared" si="20"/>
        <v>7913</v>
      </c>
      <c r="BQ38">
        <f t="shared" si="36"/>
        <v>7386</v>
      </c>
      <c r="BR38">
        <f t="shared" si="21"/>
        <v>7721</v>
      </c>
    </row>
    <row r="39" spans="1:70" x14ac:dyDescent="0.2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</v>
      </c>
      <c r="N39">
        <v>0</v>
      </c>
      <c r="O39">
        <v>0</v>
      </c>
      <c r="P39">
        <v>0</v>
      </c>
      <c r="Q39">
        <v>0</v>
      </c>
      <c r="R39" s="15">
        <v>-440</v>
      </c>
      <c r="S39" s="12">
        <v>390</v>
      </c>
      <c r="T39">
        <f t="shared" si="22"/>
        <v>3845</v>
      </c>
      <c r="U39">
        <f t="shared" si="0"/>
        <v>3845</v>
      </c>
      <c r="V39">
        <f t="shared" si="23"/>
        <v>3610</v>
      </c>
      <c r="W39">
        <f t="shared" si="1"/>
        <v>3610</v>
      </c>
      <c r="X39">
        <f t="shared" si="24"/>
        <v>3753</v>
      </c>
      <c r="Y39">
        <f t="shared" si="2"/>
        <v>3753</v>
      </c>
      <c r="Z39">
        <f t="shared" si="25"/>
        <v>3866</v>
      </c>
      <c r="AA39">
        <f t="shared" si="3"/>
        <v>3866</v>
      </c>
      <c r="AK39" t="str">
        <f>IF(OR(OR(AND(I39&gt;0.5, M39=1, N39=1), AND(I39&lt;0.5, M39=0, N39=1), AND(I39&gt;0.5, M39=0, N39=0), AND(I39&lt;0.5, M39=1, N39=0)), OR(AND(J39&gt;0.5, M39=1, O39=1), AND(J39&lt;0.5, M39=0, O39=1), AND(J39&gt;0.5, M39=0, O39=0), AND(J39&lt;0.5, M39=1, O39=0)), OR(AND(K39&gt;0.5, M39=1, P39=1), AND(K39&lt;0.5, M39=0, P39=1), AND(K39&gt;0.5, M39=0, P39=0), AND(K39&lt;0.5, M39=1, P39=0)), OR(AND(L39&gt;0.5, M39=1, Q39=1), AND(L39&lt;0.5, M39=0, Q39=1), AND(L39&gt;0.5, M39=0, Q39=0), AND(L39&lt;0.5, M39=1, Q39=0))), "", "XXX")</f>
        <v/>
      </c>
      <c r="AQ39">
        <f t="shared" si="26"/>
        <v>3989</v>
      </c>
      <c r="AR39">
        <f t="shared" si="9"/>
        <v>3989</v>
      </c>
      <c r="AS39">
        <f t="shared" si="27"/>
        <v>4548</v>
      </c>
      <c r="AT39">
        <f t="shared" si="10"/>
        <v>4548</v>
      </c>
      <c r="AU39">
        <f t="shared" si="28"/>
        <v>4419</v>
      </c>
      <c r="AV39">
        <f t="shared" si="11"/>
        <v>4419</v>
      </c>
      <c r="AX39">
        <f t="shared" si="29"/>
        <v>3908</v>
      </c>
      <c r="AY39">
        <f t="shared" si="12"/>
        <v>3908</v>
      </c>
      <c r="AZ39">
        <f t="shared" si="30"/>
        <v>3908</v>
      </c>
      <c r="BA39">
        <f t="shared" si="13"/>
        <v>3908</v>
      </c>
      <c r="BB39">
        <f t="shared" si="31"/>
        <v>5000</v>
      </c>
      <c r="BC39">
        <f t="shared" si="14"/>
        <v>5000</v>
      </c>
      <c r="BE39">
        <f t="shared" si="32"/>
        <v>4750</v>
      </c>
      <c r="BF39">
        <f t="shared" si="15"/>
        <v>4750</v>
      </c>
      <c r="BH39">
        <f t="shared" si="16"/>
        <v>0</v>
      </c>
      <c r="BI39">
        <f t="shared" si="17"/>
        <v>0</v>
      </c>
      <c r="BK39">
        <f t="shared" si="33"/>
        <v>8481</v>
      </c>
      <c r="BL39">
        <f t="shared" si="18"/>
        <v>8971</v>
      </c>
      <c r="BM39">
        <f t="shared" si="34"/>
        <v>8338</v>
      </c>
      <c r="BN39">
        <f t="shared" si="19"/>
        <v>8828</v>
      </c>
      <c r="BO39">
        <f t="shared" si="35"/>
        <v>7913</v>
      </c>
      <c r="BP39">
        <f t="shared" si="20"/>
        <v>8403</v>
      </c>
      <c r="BQ39">
        <f t="shared" si="36"/>
        <v>7721</v>
      </c>
      <c r="BR39">
        <f t="shared" si="21"/>
        <v>8211</v>
      </c>
    </row>
    <row r="40" spans="1:70" x14ac:dyDescent="0.2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1</v>
      </c>
      <c r="N40">
        <v>1</v>
      </c>
      <c r="O40">
        <v>1</v>
      </c>
      <c r="P40">
        <v>1</v>
      </c>
      <c r="Q40">
        <v>1</v>
      </c>
      <c r="R40" s="15">
        <v>-245</v>
      </c>
      <c r="S40" s="12">
        <v>225</v>
      </c>
      <c r="T40">
        <f t="shared" si="22"/>
        <v>3600</v>
      </c>
      <c r="U40">
        <f t="shared" si="0"/>
        <v>3945</v>
      </c>
      <c r="V40">
        <f t="shared" si="23"/>
        <v>3365</v>
      </c>
      <c r="W40">
        <f t="shared" si="1"/>
        <v>3710</v>
      </c>
      <c r="X40">
        <f t="shared" si="24"/>
        <v>3508</v>
      </c>
      <c r="Y40">
        <f t="shared" si="2"/>
        <v>3853</v>
      </c>
      <c r="Z40">
        <f t="shared" si="25"/>
        <v>3621</v>
      </c>
      <c r="AA40">
        <f t="shared" si="3"/>
        <v>3966</v>
      </c>
      <c r="AK40" t="str">
        <f>IF(OR(OR(AND(I40&gt;0.5, M40=1, N40=1), AND(I40&lt;0.5, M40=0, N40=1), AND(I40&gt;0.5, M40=0, N40=0), AND(I40&lt;0.5, M40=1, N40=0)), OR(AND(J40&gt;0.5, M40=1, O40=1), AND(J40&lt;0.5, M40=0, O40=1), AND(J40&gt;0.5, M40=0, O40=0), AND(J40&lt;0.5, M40=1, O40=0)), OR(AND(K40&gt;0.5, M40=1, P40=1), AND(K40&lt;0.5, M40=0, P40=1), AND(K40&gt;0.5, M40=0, P40=0), AND(K40&lt;0.5, M40=1, P40=0)), OR(AND(L40&gt;0.5, M40=1, Q40=1), AND(L40&lt;0.5, M40=0, Q40=1), AND(L40&gt;0.5, M40=0, Q40=0), AND(L40&lt;0.5, M40=1, Q40=0))), "", "XXX")</f>
        <v/>
      </c>
      <c r="AQ40">
        <f t="shared" si="26"/>
        <v>3744</v>
      </c>
      <c r="AR40">
        <f t="shared" si="9"/>
        <v>4089</v>
      </c>
      <c r="AS40">
        <f t="shared" si="27"/>
        <v>4303</v>
      </c>
      <c r="AT40">
        <f t="shared" si="10"/>
        <v>4648</v>
      </c>
      <c r="AU40">
        <f t="shared" si="28"/>
        <v>4419</v>
      </c>
      <c r="AV40">
        <f t="shared" si="11"/>
        <v>4419</v>
      </c>
      <c r="AX40">
        <f t="shared" si="29"/>
        <v>3663</v>
      </c>
      <c r="AY40">
        <f t="shared" si="12"/>
        <v>4008</v>
      </c>
      <c r="AZ40">
        <f t="shared" si="30"/>
        <v>3663</v>
      </c>
      <c r="BA40">
        <f t="shared" si="13"/>
        <v>4008</v>
      </c>
      <c r="BB40">
        <f t="shared" si="31"/>
        <v>5000</v>
      </c>
      <c r="BC40">
        <f t="shared" si="14"/>
        <v>5000</v>
      </c>
      <c r="BE40">
        <f t="shared" si="32"/>
        <v>4750</v>
      </c>
      <c r="BF40">
        <f t="shared" si="15"/>
        <v>4750</v>
      </c>
      <c r="BH40">
        <f t="shared" si="16"/>
        <v>0.77660983800000005</v>
      </c>
      <c r="BI40">
        <f t="shared" si="17"/>
        <v>0.77660983800000005</v>
      </c>
      <c r="BK40">
        <f t="shared" si="33"/>
        <v>8971</v>
      </c>
      <c r="BL40">
        <f t="shared" si="18"/>
        <v>8971</v>
      </c>
      <c r="BM40">
        <f t="shared" si="34"/>
        <v>8828</v>
      </c>
      <c r="BN40">
        <f t="shared" si="19"/>
        <v>8828</v>
      </c>
      <c r="BO40">
        <f t="shared" si="35"/>
        <v>8403</v>
      </c>
      <c r="BP40">
        <f t="shared" si="20"/>
        <v>8403</v>
      </c>
      <c r="BQ40">
        <f t="shared" si="36"/>
        <v>8211</v>
      </c>
      <c r="BR40">
        <f t="shared" si="21"/>
        <v>8211</v>
      </c>
    </row>
    <row r="41" spans="1:70" x14ac:dyDescent="0.2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1</v>
      </c>
      <c r="N41">
        <v>1</v>
      </c>
      <c r="O41">
        <v>1</v>
      </c>
      <c r="P41">
        <v>1</v>
      </c>
      <c r="Q41">
        <v>1</v>
      </c>
      <c r="R41" s="15">
        <v>-138</v>
      </c>
      <c r="S41" s="12">
        <v>128</v>
      </c>
      <c r="T41">
        <f t="shared" si="22"/>
        <v>3807</v>
      </c>
      <c r="U41">
        <f t="shared" si="0"/>
        <v>4045</v>
      </c>
      <c r="V41">
        <f t="shared" si="23"/>
        <v>3572</v>
      </c>
      <c r="W41">
        <f t="shared" si="1"/>
        <v>3810</v>
      </c>
      <c r="X41">
        <f t="shared" si="24"/>
        <v>3715</v>
      </c>
      <c r="Y41">
        <f t="shared" si="2"/>
        <v>3953</v>
      </c>
      <c r="Z41">
        <f t="shared" si="25"/>
        <v>3828</v>
      </c>
      <c r="AA41">
        <f t="shared" si="3"/>
        <v>4066</v>
      </c>
      <c r="AG41" t="str">
        <f t="shared" ref="AG41:AG66" si="44">IF(OR(OR(AND(I41&gt;0.5, M41=1, N41=1), AND(I41&lt;0.5, M41=0, N41=1), AND(I41&gt;0.5, M41=0, N41=0), AND(I41&lt;0.5, M41=1, N41=0)), OR(AND(J41&gt;0.5, M41=1, O41=1), AND(J41&lt;0.5, M41=0, O41=1), AND(J41&gt;0.5, M41=0, O41=0), AND(J41&lt;0.5, M41=1, O41=0)), OR(AND(K41&gt;0.5, M41=1, P41=1), AND(K41&lt;0.5, M41=0, P41=1), AND(K41&gt;0.5, M41=0, P41=0), AND(K41&lt;0.5, M41=1, P41=0)), OR(AND(L41&gt;0.5, M41=1, Q41=1), AND(L41&lt;0.5, M41=0, Q41=1), AND(L41&gt;0.5, M41=0, Q41=0), AND(L41&lt;0.5, M41=1, Q41=0))), "", "XXX")</f>
        <v/>
      </c>
      <c r="AQ41">
        <f t="shared" si="26"/>
        <v>3951</v>
      </c>
      <c r="AR41">
        <f t="shared" si="9"/>
        <v>4189</v>
      </c>
      <c r="AS41">
        <f t="shared" si="27"/>
        <v>4648</v>
      </c>
      <c r="AT41">
        <f t="shared" si="10"/>
        <v>4648</v>
      </c>
      <c r="AU41">
        <f t="shared" si="28"/>
        <v>4419</v>
      </c>
      <c r="AV41">
        <f t="shared" si="11"/>
        <v>4419</v>
      </c>
      <c r="AX41">
        <f t="shared" si="29"/>
        <v>3870</v>
      </c>
      <c r="AY41">
        <f t="shared" si="12"/>
        <v>4108</v>
      </c>
      <c r="AZ41">
        <f t="shared" si="30"/>
        <v>4008</v>
      </c>
      <c r="BA41">
        <f t="shared" si="13"/>
        <v>3870</v>
      </c>
      <c r="BB41">
        <f t="shared" si="31"/>
        <v>5000</v>
      </c>
      <c r="BC41">
        <f t="shared" si="14"/>
        <v>5000</v>
      </c>
      <c r="BE41">
        <f t="shared" si="32"/>
        <v>4750</v>
      </c>
      <c r="BF41">
        <f t="shared" si="15"/>
        <v>4750</v>
      </c>
      <c r="BH41">
        <f t="shared" si="16"/>
        <v>0.60559707900000004</v>
      </c>
      <c r="BI41">
        <f t="shared" si="17"/>
        <v>0.60559707900000004</v>
      </c>
      <c r="BK41">
        <f t="shared" si="33"/>
        <v>8971</v>
      </c>
      <c r="BL41">
        <f t="shared" si="18"/>
        <v>8971</v>
      </c>
      <c r="BM41">
        <f t="shared" si="34"/>
        <v>8828</v>
      </c>
      <c r="BN41">
        <f t="shared" si="19"/>
        <v>8828</v>
      </c>
      <c r="BO41">
        <f t="shared" si="35"/>
        <v>8403</v>
      </c>
      <c r="BP41">
        <f t="shared" si="20"/>
        <v>8403</v>
      </c>
      <c r="BQ41">
        <f t="shared" si="36"/>
        <v>8211</v>
      </c>
      <c r="BR41">
        <f t="shared" si="21"/>
        <v>8211</v>
      </c>
    </row>
    <row r="42" spans="1:70" x14ac:dyDescent="0.2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</v>
      </c>
      <c r="N42">
        <v>0</v>
      </c>
      <c r="O42">
        <v>0</v>
      </c>
      <c r="P42">
        <v>0</v>
      </c>
      <c r="Q42">
        <v>0</v>
      </c>
      <c r="R42" s="15">
        <v>-1150</v>
      </c>
      <c r="S42" s="12">
        <v>950</v>
      </c>
      <c r="T42">
        <f t="shared" si="22"/>
        <v>2895</v>
      </c>
      <c r="U42">
        <f t="shared" si="0"/>
        <v>2895</v>
      </c>
      <c r="V42">
        <f t="shared" si="23"/>
        <v>2660</v>
      </c>
      <c r="W42">
        <f t="shared" si="1"/>
        <v>2660</v>
      </c>
      <c r="X42">
        <f t="shared" si="24"/>
        <v>2803</v>
      </c>
      <c r="Y42">
        <f t="shared" si="2"/>
        <v>2803</v>
      </c>
      <c r="Z42">
        <f t="shared" si="25"/>
        <v>2916</v>
      </c>
      <c r="AA42">
        <f t="shared" si="3"/>
        <v>2916</v>
      </c>
      <c r="AG42" t="str">
        <f t="shared" si="44"/>
        <v/>
      </c>
      <c r="AQ42">
        <f t="shared" si="26"/>
        <v>3039</v>
      </c>
      <c r="AR42">
        <f t="shared" si="9"/>
        <v>3039</v>
      </c>
      <c r="AS42">
        <f t="shared" si="27"/>
        <v>3498</v>
      </c>
      <c r="AT42">
        <f t="shared" si="10"/>
        <v>3498</v>
      </c>
      <c r="AU42">
        <f t="shared" si="28"/>
        <v>4419</v>
      </c>
      <c r="AV42">
        <f t="shared" si="11"/>
        <v>4419</v>
      </c>
      <c r="AX42">
        <f t="shared" si="29"/>
        <v>2958</v>
      </c>
      <c r="AY42">
        <f t="shared" si="12"/>
        <v>2958</v>
      </c>
      <c r="AZ42">
        <f t="shared" si="30"/>
        <v>2720</v>
      </c>
      <c r="BA42">
        <f t="shared" si="13"/>
        <v>2958</v>
      </c>
      <c r="BB42">
        <f t="shared" si="31"/>
        <v>5000</v>
      </c>
      <c r="BC42">
        <f t="shared" si="14"/>
        <v>5000</v>
      </c>
      <c r="BE42">
        <f t="shared" si="32"/>
        <v>3600</v>
      </c>
      <c r="BF42">
        <f t="shared" si="15"/>
        <v>3600</v>
      </c>
      <c r="BH42">
        <f t="shared" si="16"/>
        <v>0</v>
      </c>
      <c r="BI42">
        <f t="shared" si="17"/>
        <v>0</v>
      </c>
      <c r="BK42">
        <f t="shared" si="33"/>
        <v>8971</v>
      </c>
      <c r="BL42">
        <f t="shared" si="18"/>
        <v>10021</v>
      </c>
      <c r="BM42">
        <f t="shared" si="34"/>
        <v>8828</v>
      </c>
      <c r="BN42">
        <f t="shared" si="19"/>
        <v>9878</v>
      </c>
      <c r="BO42">
        <f t="shared" si="35"/>
        <v>8403</v>
      </c>
      <c r="BP42">
        <f t="shared" si="20"/>
        <v>9453</v>
      </c>
      <c r="BQ42">
        <f t="shared" si="36"/>
        <v>8211</v>
      </c>
      <c r="BR42">
        <f t="shared" si="21"/>
        <v>9261</v>
      </c>
    </row>
    <row r="43" spans="1:70" x14ac:dyDescent="0.2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1</v>
      </c>
      <c r="N43">
        <v>1</v>
      </c>
      <c r="O43">
        <v>1</v>
      </c>
      <c r="P43">
        <v>1</v>
      </c>
      <c r="Q43">
        <v>1</v>
      </c>
      <c r="R43" s="15">
        <v>-270</v>
      </c>
      <c r="S43" s="12">
        <v>248</v>
      </c>
      <c r="T43">
        <f t="shared" si="22"/>
        <v>2625</v>
      </c>
      <c r="U43">
        <f t="shared" si="0"/>
        <v>2995</v>
      </c>
      <c r="V43">
        <f t="shared" si="23"/>
        <v>2390</v>
      </c>
      <c r="W43">
        <f t="shared" si="1"/>
        <v>2760</v>
      </c>
      <c r="X43">
        <f t="shared" si="24"/>
        <v>2533</v>
      </c>
      <c r="Y43">
        <f t="shared" si="2"/>
        <v>2903</v>
      </c>
      <c r="Z43">
        <f t="shared" si="25"/>
        <v>2646</v>
      </c>
      <c r="AA43">
        <f t="shared" si="3"/>
        <v>3016</v>
      </c>
      <c r="AG43" t="str">
        <f t="shared" si="44"/>
        <v/>
      </c>
      <c r="AQ43">
        <f t="shared" si="26"/>
        <v>2769</v>
      </c>
      <c r="AR43">
        <f t="shared" si="9"/>
        <v>3139</v>
      </c>
      <c r="AS43">
        <f t="shared" si="27"/>
        <v>3228</v>
      </c>
      <c r="AT43">
        <f t="shared" si="10"/>
        <v>3598</v>
      </c>
      <c r="AU43">
        <f t="shared" si="28"/>
        <v>4419</v>
      </c>
      <c r="AV43">
        <f t="shared" si="11"/>
        <v>4419</v>
      </c>
      <c r="AX43">
        <f t="shared" si="29"/>
        <v>2688</v>
      </c>
      <c r="AY43">
        <f t="shared" si="12"/>
        <v>3058</v>
      </c>
      <c r="AZ43">
        <f t="shared" si="30"/>
        <v>2958</v>
      </c>
      <c r="BA43">
        <f t="shared" si="13"/>
        <v>2688</v>
      </c>
      <c r="BB43">
        <f t="shared" si="31"/>
        <v>5000</v>
      </c>
      <c r="BC43">
        <f t="shared" si="14"/>
        <v>5000</v>
      </c>
      <c r="BE43">
        <f t="shared" si="32"/>
        <v>3600</v>
      </c>
      <c r="BF43">
        <f t="shared" si="15"/>
        <v>3600</v>
      </c>
      <c r="BH43">
        <f t="shared" si="16"/>
        <v>0.73130351299999996</v>
      </c>
      <c r="BI43">
        <f t="shared" si="17"/>
        <v>0.73130351299999996</v>
      </c>
      <c r="BK43">
        <f t="shared" si="33"/>
        <v>10021</v>
      </c>
      <c r="BL43">
        <f t="shared" si="18"/>
        <v>10021</v>
      </c>
      <c r="BM43">
        <f t="shared" si="34"/>
        <v>9878</v>
      </c>
      <c r="BN43">
        <f t="shared" si="19"/>
        <v>9878</v>
      </c>
      <c r="BO43">
        <f t="shared" si="35"/>
        <v>9453</v>
      </c>
      <c r="BP43">
        <f t="shared" si="20"/>
        <v>9453</v>
      </c>
      <c r="BQ43">
        <f t="shared" si="36"/>
        <v>9261</v>
      </c>
      <c r="BR43">
        <f t="shared" si="21"/>
        <v>9261</v>
      </c>
    </row>
    <row r="44" spans="1:70" x14ac:dyDescent="0.2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1</v>
      </c>
      <c r="N44">
        <v>1</v>
      </c>
      <c r="O44">
        <v>1</v>
      </c>
      <c r="P44">
        <v>0</v>
      </c>
      <c r="Q44">
        <v>1</v>
      </c>
      <c r="R44" s="15">
        <v>113</v>
      </c>
      <c r="S44" s="12">
        <v>-123</v>
      </c>
      <c r="T44">
        <f t="shared" si="22"/>
        <v>2895</v>
      </c>
      <c r="U44">
        <f t="shared" si="0"/>
        <v>3108</v>
      </c>
      <c r="V44">
        <f t="shared" si="23"/>
        <v>2660</v>
      </c>
      <c r="W44">
        <f t="shared" si="1"/>
        <v>2873</v>
      </c>
      <c r="X44">
        <f t="shared" si="24"/>
        <v>2780</v>
      </c>
      <c r="Y44">
        <f t="shared" si="2"/>
        <v>2780</v>
      </c>
      <c r="Z44">
        <f t="shared" si="25"/>
        <v>2916</v>
      </c>
      <c r="AA44">
        <f t="shared" si="3"/>
        <v>3129</v>
      </c>
      <c r="AG44" t="str">
        <f t="shared" si="44"/>
        <v/>
      </c>
      <c r="AQ44">
        <f t="shared" si="26"/>
        <v>3139</v>
      </c>
      <c r="AR44">
        <f t="shared" si="9"/>
        <v>3139</v>
      </c>
      <c r="AS44">
        <f t="shared" si="27"/>
        <v>3598</v>
      </c>
      <c r="AT44">
        <f t="shared" si="10"/>
        <v>3598</v>
      </c>
      <c r="AU44">
        <f t="shared" si="28"/>
        <v>4419</v>
      </c>
      <c r="AV44">
        <f t="shared" si="11"/>
        <v>4419</v>
      </c>
      <c r="AX44">
        <f t="shared" si="29"/>
        <v>3058</v>
      </c>
      <c r="AY44">
        <f t="shared" si="12"/>
        <v>3058</v>
      </c>
      <c r="AZ44">
        <f t="shared" si="30"/>
        <v>2688</v>
      </c>
      <c r="BA44">
        <f t="shared" si="13"/>
        <v>3058</v>
      </c>
      <c r="BB44">
        <f t="shared" si="31"/>
        <v>5000</v>
      </c>
      <c r="BC44">
        <f t="shared" si="14"/>
        <v>5000</v>
      </c>
      <c r="BE44">
        <f t="shared" si="32"/>
        <v>3600</v>
      </c>
      <c r="BF44">
        <f t="shared" si="15"/>
        <v>3600</v>
      </c>
      <c r="BH44">
        <f t="shared" si="16"/>
        <v>0.53783559800000003</v>
      </c>
      <c r="BI44">
        <f t="shared" si="17"/>
        <v>0.53783559800000003</v>
      </c>
      <c r="BK44">
        <f t="shared" si="33"/>
        <v>9921</v>
      </c>
      <c r="BL44">
        <f t="shared" si="18"/>
        <v>10134</v>
      </c>
      <c r="BM44">
        <f t="shared" si="34"/>
        <v>9778</v>
      </c>
      <c r="BN44">
        <f t="shared" si="19"/>
        <v>9991</v>
      </c>
      <c r="BO44">
        <f t="shared" si="35"/>
        <v>9453</v>
      </c>
      <c r="BP44">
        <f t="shared" si="20"/>
        <v>9453</v>
      </c>
      <c r="BQ44">
        <f t="shared" si="36"/>
        <v>9161</v>
      </c>
      <c r="BR44">
        <f t="shared" si="21"/>
        <v>9374</v>
      </c>
    </row>
    <row r="45" spans="1:70" x14ac:dyDescent="0.2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1</v>
      </c>
      <c r="N45">
        <v>1</v>
      </c>
      <c r="O45">
        <v>1</v>
      </c>
      <c r="P45">
        <v>1</v>
      </c>
      <c r="Q45">
        <v>1</v>
      </c>
      <c r="R45" s="15">
        <v>-300</v>
      </c>
      <c r="S45" s="12">
        <v>270</v>
      </c>
      <c r="T45">
        <f t="shared" si="22"/>
        <v>2808</v>
      </c>
      <c r="U45">
        <f t="shared" si="0"/>
        <v>3208</v>
      </c>
      <c r="V45">
        <f t="shared" si="23"/>
        <v>2573</v>
      </c>
      <c r="W45">
        <f t="shared" si="1"/>
        <v>2973</v>
      </c>
      <c r="X45">
        <f t="shared" si="24"/>
        <v>2480</v>
      </c>
      <c r="Y45">
        <f t="shared" si="2"/>
        <v>2880</v>
      </c>
      <c r="Z45">
        <f t="shared" si="25"/>
        <v>2829</v>
      </c>
      <c r="AA45">
        <f t="shared" si="3"/>
        <v>3229</v>
      </c>
      <c r="AG45" t="str">
        <f t="shared" si="44"/>
        <v/>
      </c>
      <c r="AQ45">
        <f t="shared" si="26"/>
        <v>3139</v>
      </c>
      <c r="AR45">
        <f t="shared" si="9"/>
        <v>3139</v>
      </c>
      <c r="AS45">
        <f t="shared" si="27"/>
        <v>3598</v>
      </c>
      <c r="AT45">
        <f t="shared" si="10"/>
        <v>3598</v>
      </c>
      <c r="AU45">
        <f t="shared" si="28"/>
        <v>4419</v>
      </c>
      <c r="AV45">
        <f t="shared" si="11"/>
        <v>4419</v>
      </c>
      <c r="AX45">
        <f t="shared" si="29"/>
        <v>2758</v>
      </c>
      <c r="AY45">
        <f t="shared" si="12"/>
        <v>3158</v>
      </c>
      <c r="AZ45">
        <f t="shared" si="30"/>
        <v>2758</v>
      </c>
      <c r="BA45">
        <f t="shared" si="13"/>
        <v>3158</v>
      </c>
      <c r="BB45">
        <f t="shared" si="31"/>
        <v>5000</v>
      </c>
      <c r="BC45">
        <f t="shared" si="14"/>
        <v>5000</v>
      </c>
      <c r="BE45">
        <f t="shared" si="32"/>
        <v>3600</v>
      </c>
      <c r="BF45">
        <f t="shared" si="15"/>
        <v>3600</v>
      </c>
      <c r="BH45">
        <f t="shared" si="16"/>
        <v>0.52634239199999999</v>
      </c>
      <c r="BI45">
        <f t="shared" si="17"/>
        <v>0.52634239199999999</v>
      </c>
      <c r="BK45">
        <f t="shared" si="33"/>
        <v>10134</v>
      </c>
      <c r="BL45">
        <f t="shared" si="18"/>
        <v>10134</v>
      </c>
      <c r="BM45">
        <f t="shared" si="34"/>
        <v>9991</v>
      </c>
      <c r="BN45">
        <f t="shared" si="19"/>
        <v>9991</v>
      </c>
      <c r="BO45">
        <f t="shared" si="35"/>
        <v>9453</v>
      </c>
      <c r="BP45">
        <f t="shared" si="20"/>
        <v>9453</v>
      </c>
      <c r="BQ45">
        <f t="shared" si="36"/>
        <v>9374</v>
      </c>
      <c r="BR45">
        <f t="shared" si="21"/>
        <v>9374</v>
      </c>
    </row>
    <row r="46" spans="1:70" x14ac:dyDescent="0.2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</v>
      </c>
      <c r="N46">
        <v>1</v>
      </c>
      <c r="O46">
        <v>0</v>
      </c>
      <c r="P46">
        <v>1</v>
      </c>
      <c r="Q46">
        <v>1</v>
      </c>
      <c r="R46" s="15">
        <v>200</v>
      </c>
      <c r="S46" s="12">
        <v>-220</v>
      </c>
      <c r="T46">
        <f t="shared" si="22"/>
        <v>2988</v>
      </c>
      <c r="U46">
        <f t="shared" si="0"/>
        <v>3308</v>
      </c>
      <c r="V46">
        <f t="shared" si="23"/>
        <v>2873</v>
      </c>
      <c r="W46">
        <f t="shared" si="1"/>
        <v>2873</v>
      </c>
      <c r="X46">
        <f t="shared" si="24"/>
        <v>2660</v>
      </c>
      <c r="Y46">
        <f t="shared" si="2"/>
        <v>2980</v>
      </c>
      <c r="Z46">
        <f t="shared" si="25"/>
        <v>3009</v>
      </c>
      <c r="AA46">
        <f t="shared" si="3"/>
        <v>3329</v>
      </c>
      <c r="AG46" t="str">
        <f t="shared" si="44"/>
        <v/>
      </c>
      <c r="AQ46">
        <f t="shared" si="26"/>
        <v>2919</v>
      </c>
      <c r="AR46">
        <f t="shared" si="9"/>
        <v>3239</v>
      </c>
      <c r="AS46">
        <f t="shared" si="27"/>
        <v>3378</v>
      </c>
      <c r="AT46">
        <f t="shared" si="10"/>
        <v>3698</v>
      </c>
      <c r="AU46">
        <f t="shared" si="28"/>
        <v>4419</v>
      </c>
      <c r="AV46">
        <f t="shared" si="11"/>
        <v>4419</v>
      </c>
      <c r="AX46">
        <f t="shared" si="29"/>
        <v>3158</v>
      </c>
      <c r="AY46">
        <f t="shared" si="12"/>
        <v>3158</v>
      </c>
      <c r="AZ46">
        <f t="shared" si="30"/>
        <v>3158</v>
      </c>
      <c r="BA46">
        <f t="shared" si="13"/>
        <v>3158</v>
      </c>
      <c r="BB46">
        <f t="shared" si="31"/>
        <v>5000</v>
      </c>
      <c r="BC46">
        <f t="shared" si="14"/>
        <v>5000</v>
      </c>
      <c r="BE46">
        <f t="shared" si="32"/>
        <v>3600</v>
      </c>
      <c r="BF46">
        <f t="shared" si="15"/>
        <v>3600</v>
      </c>
      <c r="BH46">
        <f t="shared" si="16"/>
        <v>0.295320421</v>
      </c>
      <c r="BI46">
        <f t="shared" si="17"/>
        <v>0.704679579</v>
      </c>
      <c r="BK46">
        <f t="shared" si="33"/>
        <v>10134</v>
      </c>
      <c r="BL46">
        <f t="shared" si="18"/>
        <v>10134</v>
      </c>
      <c r="BM46">
        <f t="shared" si="34"/>
        <v>9891</v>
      </c>
      <c r="BN46">
        <f t="shared" si="19"/>
        <v>9891</v>
      </c>
      <c r="BO46">
        <f t="shared" si="35"/>
        <v>9453</v>
      </c>
      <c r="BP46">
        <f t="shared" si="20"/>
        <v>9453</v>
      </c>
      <c r="BQ46">
        <f t="shared" si="36"/>
        <v>9374</v>
      </c>
      <c r="BR46">
        <f t="shared" si="21"/>
        <v>9374</v>
      </c>
    </row>
    <row r="47" spans="1:70" x14ac:dyDescent="0.2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1</v>
      </c>
      <c r="N47">
        <v>1</v>
      </c>
      <c r="O47">
        <v>1</v>
      </c>
      <c r="P47">
        <v>1</v>
      </c>
      <c r="Q47">
        <v>1</v>
      </c>
      <c r="R47" s="15">
        <v>-118</v>
      </c>
      <c r="S47" s="12">
        <v>108</v>
      </c>
      <c r="T47">
        <f t="shared" si="22"/>
        <v>3190</v>
      </c>
      <c r="U47">
        <f t="shared" si="0"/>
        <v>3408</v>
      </c>
      <c r="V47">
        <f t="shared" si="23"/>
        <v>2755</v>
      </c>
      <c r="W47">
        <f t="shared" si="1"/>
        <v>2973</v>
      </c>
      <c r="X47">
        <f t="shared" si="24"/>
        <v>2862</v>
      </c>
      <c r="Y47">
        <f t="shared" si="2"/>
        <v>3080</v>
      </c>
      <c r="Z47">
        <f t="shared" si="25"/>
        <v>3211</v>
      </c>
      <c r="AA47">
        <f t="shared" si="3"/>
        <v>3429</v>
      </c>
      <c r="AG47" t="str">
        <f t="shared" si="44"/>
        <v/>
      </c>
      <c r="AQ47">
        <f t="shared" si="26"/>
        <v>3121</v>
      </c>
      <c r="AR47">
        <f t="shared" si="9"/>
        <v>3339</v>
      </c>
      <c r="AS47">
        <f t="shared" si="27"/>
        <v>3698</v>
      </c>
      <c r="AT47">
        <f t="shared" si="10"/>
        <v>3698</v>
      </c>
      <c r="AU47">
        <f t="shared" si="28"/>
        <v>4419</v>
      </c>
      <c r="AV47">
        <f t="shared" si="11"/>
        <v>4419</v>
      </c>
      <c r="AX47">
        <f t="shared" si="29"/>
        <v>3158</v>
      </c>
      <c r="AY47">
        <f t="shared" si="12"/>
        <v>3158</v>
      </c>
      <c r="AZ47">
        <f t="shared" si="30"/>
        <v>3158</v>
      </c>
      <c r="BA47">
        <f t="shared" si="13"/>
        <v>3158</v>
      </c>
      <c r="BB47">
        <f t="shared" si="31"/>
        <v>5000</v>
      </c>
      <c r="BC47">
        <f t="shared" si="14"/>
        <v>5000</v>
      </c>
      <c r="BE47">
        <f t="shared" si="32"/>
        <v>3600</v>
      </c>
      <c r="BF47">
        <f t="shared" si="15"/>
        <v>3600</v>
      </c>
      <c r="BH47">
        <f t="shared" si="16"/>
        <v>0.64471435499999996</v>
      </c>
      <c r="BI47">
        <f t="shared" si="17"/>
        <v>0.64471435499999996</v>
      </c>
      <c r="BK47">
        <f t="shared" si="33"/>
        <v>10134</v>
      </c>
      <c r="BL47">
        <f t="shared" si="18"/>
        <v>10134</v>
      </c>
      <c r="BM47">
        <f t="shared" si="34"/>
        <v>9891</v>
      </c>
      <c r="BN47">
        <f t="shared" si="19"/>
        <v>9891</v>
      </c>
      <c r="BO47">
        <f t="shared" si="35"/>
        <v>9453</v>
      </c>
      <c r="BP47">
        <f t="shared" si="20"/>
        <v>9453</v>
      </c>
      <c r="BQ47">
        <f t="shared" si="36"/>
        <v>9374</v>
      </c>
      <c r="BR47">
        <f t="shared" si="21"/>
        <v>9374</v>
      </c>
    </row>
    <row r="48" spans="1:70" x14ac:dyDescent="0.2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1</v>
      </c>
      <c r="N48">
        <v>0</v>
      </c>
      <c r="O48">
        <v>0</v>
      </c>
      <c r="P48">
        <v>1</v>
      </c>
      <c r="Q48">
        <v>0</v>
      </c>
      <c r="R48" s="15">
        <v>270</v>
      </c>
      <c r="S48" s="12">
        <v>-300</v>
      </c>
      <c r="T48">
        <f t="shared" si="22"/>
        <v>3108</v>
      </c>
      <c r="U48">
        <f t="shared" si="0"/>
        <v>3108</v>
      </c>
      <c r="V48">
        <f t="shared" si="23"/>
        <v>2673</v>
      </c>
      <c r="W48">
        <f t="shared" si="1"/>
        <v>2673</v>
      </c>
      <c r="X48">
        <f t="shared" si="24"/>
        <v>2980</v>
      </c>
      <c r="Y48">
        <f t="shared" si="2"/>
        <v>3350</v>
      </c>
      <c r="Z48">
        <f t="shared" si="25"/>
        <v>3129</v>
      </c>
      <c r="AA48">
        <f t="shared" si="3"/>
        <v>3129</v>
      </c>
      <c r="AG48" t="str">
        <f t="shared" si="44"/>
        <v/>
      </c>
      <c r="AQ48">
        <f t="shared" si="26"/>
        <v>3039</v>
      </c>
      <c r="AR48">
        <f t="shared" si="9"/>
        <v>3039</v>
      </c>
      <c r="AS48">
        <f t="shared" si="27"/>
        <v>3698</v>
      </c>
      <c r="AT48">
        <f t="shared" si="10"/>
        <v>3698</v>
      </c>
      <c r="AU48">
        <f t="shared" si="28"/>
        <v>4419</v>
      </c>
      <c r="AV48">
        <f t="shared" si="11"/>
        <v>4419</v>
      </c>
      <c r="AX48">
        <f t="shared" si="29"/>
        <v>2888</v>
      </c>
      <c r="AY48">
        <f t="shared" si="12"/>
        <v>3258</v>
      </c>
      <c r="AZ48">
        <f t="shared" si="30"/>
        <v>3158</v>
      </c>
      <c r="BA48">
        <f t="shared" si="13"/>
        <v>2888</v>
      </c>
      <c r="BB48">
        <f t="shared" si="31"/>
        <v>5000</v>
      </c>
      <c r="BC48">
        <f t="shared" si="14"/>
        <v>5000</v>
      </c>
      <c r="BE48">
        <f t="shared" si="32"/>
        <v>3600</v>
      </c>
      <c r="BF48">
        <f t="shared" si="15"/>
        <v>3600</v>
      </c>
      <c r="BH48">
        <f t="shared" si="16"/>
        <v>0</v>
      </c>
      <c r="BI48">
        <f t="shared" si="17"/>
        <v>0</v>
      </c>
      <c r="BK48">
        <f t="shared" si="33"/>
        <v>10134</v>
      </c>
      <c r="BL48">
        <f t="shared" si="18"/>
        <v>10134</v>
      </c>
      <c r="BM48">
        <f t="shared" si="34"/>
        <v>9891</v>
      </c>
      <c r="BN48">
        <f t="shared" si="19"/>
        <v>9891</v>
      </c>
      <c r="BO48">
        <f t="shared" si="35"/>
        <v>9353</v>
      </c>
      <c r="BP48">
        <f t="shared" si="20"/>
        <v>9723</v>
      </c>
      <c r="BQ48">
        <f t="shared" si="36"/>
        <v>9374</v>
      </c>
      <c r="BR48">
        <f t="shared" si="21"/>
        <v>9374</v>
      </c>
    </row>
    <row r="49" spans="1:70" x14ac:dyDescent="0.2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</v>
      </c>
      <c r="N49">
        <v>1</v>
      </c>
      <c r="O49">
        <v>0</v>
      </c>
      <c r="P49">
        <v>1</v>
      </c>
      <c r="Q49">
        <v>1</v>
      </c>
      <c r="R49" s="15">
        <v>-110</v>
      </c>
      <c r="S49" s="12">
        <v>100</v>
      </c>
      <c r="T49">
        <f t="shared" si="22"/>
        <v>3008</v>
      </c>
      <c r="U49">
        <f t="shared" si="0"/>
        <v>3208</v>
      </c>
      <c r="V49">
        <f t="shared" si="23"/>
        <v>2563</v>
      </c>
      <c r="W49">
        <f t="shared" si="1"/>
        <v>2563</v>
      </c>
      <c r="X49">
        <f t="shared" si="24"/>
        <v>3250</v>
      </c>
      <c r="Y49">
        <f t="shared" si="2"/>
        <v>3450</v>
      </c>
      <c r="Z49">
        <f t="shared" si="25"/>
        <v>3029</v>
      </c>
      <c r="AA49">
        <f t="shared" si="3"/>
        <v>3229</v>
      </c>
      <c r="AG49" t="str">
        <f t="shared" si="44"/>
        <v/>
      </c>
      <c r="AQ49">
        <f t="shared" si="26"/>
        <v>3039</v>
      </c>
      <c r="AR49">
        <f t="shared" si="9"/>
        <v>3039</v>
      </c>
      <c r="AS49">
        <f t="shared" si="27"/>
        <v>3698</v>
      </c>
      <c r="AT49">
        <f t="shared" si="10"/>
        <v>3698</v>
      </c>
      <c r="AU49">
        <f t="shared" si="28"/>
        <v>4419</v>
      </c>
      <c r="AV49">
        <f t="shared" si="11"/>
        <v>4419</v>
      </c>
      <c r="AX49">
        <f t="shared" si="29"/>
        <v>3258</v>
      </c>
      <c r="AY49">
        <f t="shared" si="12"/>
        <v>3258</v>
      </c>
      <c r="AZ49">
        <f t="shared" si="30"/>
        <v>2888</v>
      </c>
      <c r="BA49">
        <f t="shared" si="13"/>
        <v>3258</v>
      </c>
      <c r="BB49">
        <f t="shared" si="31"/>
        <v>5000</v>
      </c>
      <c r="BC49">
        <f t="shared" si="14"/>
        <v>5000</v>
      </c>
      <c r="BE49">
        <f t="shared" si="32"/>
        <v>3600</v>
      </c>
      <c r="BF49">
        <f t="shared" si="15"/>
        <v>3600</v>
      </c>
      <c r="BH49">
        <f t="shared" si="16"/>
        <v>0.47479695100000002</v>
      </c>
      <c r="BI49">
        <f t="shared" si="17"/>
        <v>0.52520304899999992</v>
      </c>
      <c r="BK49">
        <f t="shared" si="33"/>
        <v>10034</v>
      </c>
      <c r="BL49">
        <f t="shared" si="18"/>
        <v>10234</v>
      </c>
      <c r="BM49">
        <f t="shared" si="34"/>
        <v>9891</v>
      </c>
      <c r="BN49">
        <f t="shared" si="19"/>
        <v>10091</v>
      </c>
      <c r="BO49">
        <f t="shared" si="35"/>
        <v>9623</v>
      </c>
      <c r="BP49">
        <f t="shared" si="20"/>
        <v>9823</v>
      </c>
      <c r="BQ49">
        <f t="shared" si="36"/>
        <v>9274</v>
      </c>
      <c r="BR49">
        <f t="shared" si="21"/>
        <v>9474</v>
      </c>
    </row>
    <row r="50" spans="1:70" x14ac:dyDescent="0.2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1</v>
      </c>
      <c r="N50">
        <v>1</v>
      </c>
      <c r="O50">
        <v>1</v>
      </c>
      <c r="P50">
        <v>1</v>
      </c>
      <c r="Q50">
        <v>1</v>
      </c>
      <c r="R50" s="15">
        <v>-290</v>
      </c>
      <c r="S50" s="12">
        <v>260</v>
      </c>
      <c r="T50">
        <f t="shared" si="22"/>
        <v>2918</v>
      </c>
      <c r="U50">
        <f t="shared" si="0"/>
        <v>3308</v>
      </c>
      <c r="V50">
        <f t="shared" si="23"/>
        <v>2273</v>
      </c>
      <c r="W50">
        <f t="shared" si="1"/>
        <v>2663</v>
      </c>
      <c r="X50">
        <f t="shared" si="24"/>
        <v>3160</v>
      </c>
      <c r="Y50">
        <f t="shared" si="2"/>
        <v>3550</v>
      </c>
      <c r="Z50">
        <f t="shared" si="25"/>
        <v>2939</v>
      </c>
      <c r="AA50">
        <f t="shared" si="3"/>
        <v>3329</v>
      </c>
      <c r="AG50" t="str">
        <f t="shared" si="44"/>
        <v/>
      </c>
      <c r="AQ50">
        <f t="shared" si="26"/>
        <v>2749</v>
      </c>
      <c r="AR50">
        <f t="shared" si="9"/>
        <v>3139</v>
      </c>
      <c r="AS50">
        <f t="shared" si="27"/>
        <v>3408</v>
      </c>
      <c r="AT50">
        <f t="shared" si="10"/>
        <v>3798</v>
      </c>
      <c r="AU50">
        <f t="shared" si="28"/>
        <v>4419</v>
      </c>
      <c r="AV50">
        <f t="shared" si="11"/>
        <v>4419</v>
      </c>
      <c r="AX50">
        <f t="shared" si="29"/>
        <v>2968</v>
      </c>
      <c r="AY50">
        <f t="shared" si="12"/>
        <v>3358</v>
      </c>
      <c r="AZ50">
        <f t="shared" si="30"/>
        <v>2968</v>
      </c>
      <c r="BA50">
        <f t="shared" si="13"/>
        <v>3358</v>
      </c>
      <c r="BB50">
        <f t="shared" si="31"/>
        <v>5000</v>
      </c>
      <c r="BC50">
        <f t="shared" si="14"/>
        <v>5000</v>
      </c>
      <c r="BE50">
        <f t="shared" si="32"/>
        <v>3600</v>
      </c>
      <c r="BF50">
        <f t="shared" si="15"/>
        <v>3600</v>
      </c>
      <c r="BH50">
        <f t="shared" si="16"/>
        <v>0.78022843600000003</v>
      </c>
      <c r="BI50">
        <f t="shared" si="17"/>
        <v>0.78022843600000003</v>
      </c>
      <c r="BK50">
        <f t="shared" si="33"/>
        <v>10234</v>
      </c>
      <c r="BL50">
        <f t="shared" si="18"/>
        <v>10234</v>
      </c>
      <c r="BM50">
        <f t="shared" si="34"/>
        <v>10091</v>
      </c>
      <c r="BN50">
        <f t="shared" si="19"/>
        <v>10091</v>
      </c>
      <c r="BO50">
        <f t="shared" si="35"/>
        <v>9823</v>
      </c>
      <c r="BP50">
        <f t="shared" si="20"/>
        <v>9823</v>
      </c>
      <c r="BQ50">
        <f t="shared" si="36"/>
        <v>9474</v>
      </c>
      <c r="BR50">
        <f t="shared" si="21"/>
        <v>9474</v>
      </c>
    </row>
    <row r="51" spans="1:70" x14ac:dyDescent="0.2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</v>
      </c>
      <c r="N51">
        <v>0</v>
      </c>
      <c r="O51">
        <v>0</v>
      </c>
      <c r="P51">
        <v>0</v>
      </c>
      <c r="Q51">
        <v>0</v>
      </c>
      <c r="R51" s="15">
        <v>-175</v>
      </c>
      <c r="S51" s="12">
        <v>165</v>
      </c>
      <c r="T51">
        <f t="shared" si="22"/>
        <v>3133</v>
      </c>
      <c r="U51">
        <f t="shared" si="0"/>
        <v>3133</v>
      </c>
      <c r="V51">
        <f t="shared" si="23"/>
        <v>2488</v>
      </c>
      <c r="W51">
        <f t="shared" si="1"/>
        <v>2488</v>
      </c>
      <c r="X51">
        <f t="shared" si="24"/>
        <v>3375</v>
      </c>
      <c r="Y51">
        <f t="shared" si="2"/>
        <v>3375</v>
      </c>
      <c r="Z51">
        <f t="shared" si="25"/>
        <v>3154</v>
      </c>
      <c r="AA51">
        <f t="shared" si="3"/>
        <v>3154</v>
      </c>
      <c r="AG51" t="str">
        <f t="shared" si="44"/>
        <v/>
      </c>
      <c r="AQ51">
        <f t="shared" si="26"/>
        <v>2964</v>
      </c>
      <c r="AR51">
        <f t="shared" si="9"/>
        <v>2964</v>
      </c>
      <c r="AS51">
        <f t="shared" si="27"/>
        <v>3623</v>
      </c>
      <c r="AT51">
        <f t="shared" si="10"/>
        <v>3623</v>
      </c>
      <c r="AU51">
        <f t="shared" si="28"/>
        <v>4244</v>
      </c>
      <c r="AV51">
        <f t="shared" si="11"/>
        <v>4244</v>
      </c>
      <c r="AX51">
        <f t="shared" si="29"/>
        <v>3183</v>
      </c>
      <c r="AY51">
        <f t="shared" si="12"/>
        <v>3183</v>
      </c>
      <c r="AZ51">
        <f t="shared" si="30"/>
        <v>3358</v>
      </c>
      <c r="BA51">
        <f t="shared" si="13"/>
        <v>3183</v>
      </c>
      <c r="BB51">
        <f t="shared" si="31"/>
        <v>5000</v>
      </c>
      <c r="BC51">
        <f t="shared" si="14"/>
        <v>5000</v>
      </c>
      <c r="BE51">
        <f t="shared" si="32"/>
        <v>3600</v>
      </c>
      <c r="BF51">
        <f t="shared" si="15"/>
        <v>3600</v>
      </c>
      <c r="BH51">
        <f t="shared" si="16"/>
        <v>0</v>
      </c>
      <c r="BI51">
        <f t="shared" si="17"/>
        <v>0</v>
      </c>
      <c r="BK51">
        <f t="shared" si="33"/>
        <v>10234</v>
      </c>
      <c r="BL51">
        <f t="shared" si="18"/>
        <v>10499</v>
      </c>
      <c r="BM51">
        <f t="shared" si="34"/>
        <v>10091</v>
      </c>
      <c r="BN51">
        <f t="shared" si="19"/>
        <v>10356</v>
      </c>
      <c r="BO51">
        <f t="shared" si="35"/>
        <v>9823</v>
      </c>
      <c r="BP51">
        <f t="shared" si="20"/>
        <v>10088</v>
      </c>
      <c r="BQ51">
        <f t="shared" si="36"/>
        <v>9474</v>
      </c>
      <c r="BR51">
        <f t="shared" si="21"/>
        <v>9739</v>
      </c>
    </row>
    <row r="52" spans="1:70" x14ac:dyDescent="0.2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1</v>
      </c>
      <c r="N52">
        <v>0</v>
      </c>
      <c r="O52">
        <v>1</v>
      </c>
      <c r="P52">
        <v>1</v>
      </c>
      <c r="Q52">
        <v>1</v>
      </c>
      <c r="R52" s="15">
        <v>-135</v>
      </c>
      <c r="S52" s="12">
        <v>125</v>
      </c>
      <c r="T52">
        <f t="shared" si="22"/>
        <v>3033</v>
      </c>
      <c r="U52">
        <f t="shared" si="0"/>
        <v>3033</v>
      </c>
      <c r="V52">
        <f t="shared" si="23"/>
        <v>2353</v>
      </c>
      <c r="W52">
        <f t="shared" si="1"/>
        <v>2588</v>
      </c>
      <c r="X52">
        <f t="shared" si="24"/>
        <v>3240</v>
      </c>
      <c r="Y52">
        <f t="shared" si="2"/>
        <v>3475</v>
      </c>
      <c r="Z52">
        <f t="shared" si="25"/>
        <v>3019</v>
      </c>
      <c r="AA52">
        <f t="shared" si="3"/>
        <v>3254</v>
      </c>
      <c r="AG52" t="str">
        <f t="shared" si="44"/>
        <v/>
      </c>
      <c r="AQ52">
        <f t="shared" si="26"/>
        <v>2964</v>
      </c>
      <c r="AR52">
        <f t="shared" si="9"/>
        <v>2964</v>
      </c>
      <c r="AS52">
        <f t="shared" si="27"/>
        <v>3623</v>
      </c>
      <c r="AT52">
        <f t="shared" si="10"/>
        <v>3623</v>
      </c>
      <c r="AU52">
        <f t="shared" si="28"/>
        <v>4244</v>
      </c>
      <c r="AV52">
        <f t="shared" si="11"/>
        <v>4244</v>
      </c>
      <c r="AX52">
        <f t="shared" si="29"/>
        <v>3183</v>
      </c>
      <c r="AY52">
        <f t="shared" si="12"/>
        <v>3183</v>
      </c>
      <c r="AZ52">
        <f t="shared" si="30"/>
        <v>3183</v>
      </c>
      <c r="BA52">
        <f t="shared" si="13"/>
        <v>3183</v>
      </c>
      <c r="BB52">
        <f t="shared" si="31"/>
        <v>5000</v>
      </c>
      <c r="BC52">
        <f t="shared" si="14"/>
        <v>5000</v>
      </c>
      <c r="BE52">
        <f t="shared" si="32"/>
        <v>3600</v>
      </c>
      <c r="BF52">
        <f t="shared" si="15"/>
        <v>3600</v>
      </c>
      <c r="BH52">
        <f t="shared" si="16"/>
        <v>0</v>
      </c>
      <c r="BI52">
        <f t="shared" si="17"/>
        <v>0</v>
      </c>
      <c r="BK52">
        <f t="shared" si="33"/>
        <v>10399</v>
      </c>
      <c r="BL52">
        <f t="shared" si="18"/>
        <v>10624</v>
      </c>
      <c r="BM52">
        <f t="shared" si="34"/>
        <v>10356</v>
      </c>
      <c r="BN52">
        <f t="shared" si="19"/>
        <v>10356</v>
      </c>
      <c r="BO52">
        <f t="shared" si="35"/>
        <v>10088</v>
      </c>
      <c r="BP52">
        <f t="shared" si="20"/>
        <v>10088</v>
      </c>
      <c r="BQ52">
        <f t="shared" si="36"/>
        <v>9739</v>
      </c>
      <c r="BR52">
        <f t="shared" si="21"/>
        <v>9739</v>
      </c>
    </row>
    <row r="53" spans="1:70" x14ac:dyDescent="0.2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1</v>
      </c>
      <c r="N53">
        <v>0</v>
      </c>
      <c r="O53">
        <v>1</v>
      </c>
      <c r="P53">
        <v>1</v>
      </c>
      <c r="Q53">
        <v>1</v>
      </c>
      <c r="R53" s="15">
        <v>-130</v>
      </c>
      <c r="S53" s="12">
        <v>120</v>
      </c>
      <c r="T53">
        <f t="shared" si="22"/>
        <v>2933</v>
      </c>
      <c r="U53">
        <f t="shared" si="0"/>
        <v>2933</v>
      </c>
      <c r="V53">
        <f t="shared" si="23"/>
        <v>2458</v>
      </c>
      <c r="W53">
        <f t="shared" si="1"/>
        <v>2688</v>
      </c>
      <c r="X53">
        <f t="shared" si="24"/>
        <v>3345</v>
      </c>
      <c r="Y53">
        <f t="shared" si="2"/>
        <v>3575</v>
      </c>
      <c r="Z53">
        <f t="shared" si="25"/>
        <v>3124</v>
      </c>
      <c r="AA53">
        <f t="shared" si="3"/>
        <v>3354</v>
      </c>
      <c r="AG53" t="str">
        <f t="shared" si="44"/>
        <v/>
      </c>
      <c r="AQ53">
        <f t="shared" si="26"/>
        <v>2864</v>
      </c>
      <c r="AR53">
        <f t="shared" si="9"/>
        <v>2864</v>
      </c>
      <c r="AS53">
        <f t="shared" si="27"/>
        <v>3503</v>
      </c>
      <c r="AT53">
        <f t="shared" si="10"/>
        <v>3503</v>
      </c>
      <c r="AU53">
        <f t="shared" si="28"/>
        <v>4244</v>
      </c>
      <c r="AV53">
        <f t="shared" si="11"/>
        <v>4244</v>
      </c>
      <c r="AX53">
        <f t="shared" si="29"/>
        <v>3053</v>
      </c>
      <c r="AY53">
        <f t="shared" si="12"/>
        <v>3283</v>
      </c>
      <c r="AZ53">
        <f t="shared" si="30"/>
        <v>3183</v>
      </c>
      <c r="BA53">
        <f t="shared" si="13"/>
        <v>3053</v>
      </c>
      <c r="BB53">
        <f t="shared" si="31"/>
        <v>5000</v>
      </c>
      <c r="BC53">
        <f t="shared" si="14"/>
        <v>5000</v>
      </c>
      <c r="BE53">
        <f t="shared" si="32"/>
        <v>3600</v>
      </c>
      <c r="BF53">
        <f t="shared" si="15"/>
        <v>3600</v>
      </c>
      <c r="BH53">
        <f t="shared" si="16"/>
        <v>0</v>
      </c>
      <c r="BI53">
        <f t="shared" si="17"/>
        <v>0</v>
      </c>
      <c r="BK53">
        <f t="shared" si="33"/>
        <v>10524</v>
      </c>
      <c r="BL53">
        <f t="shared" si="18"/>
        <v>10744</v>
      </c>
      <c r="BM53">
        <f t="shared" si="34"/>
        <v>10356</v>
      </c>
      <c r="BN53">
        <f t="shared" si="19"/>
        <v>10356</v>
      </c>
      <c r="BO53">
        <f t="shared" si="35"/>
        <v>10088</v>
      </c>
      <c r="BP53">
        <f t="shared" si="20"/>
        <v>10088</v>
      </c>
      <c r="BQ53">
        <f t="shared" si="36"/>
        <v>9739</v>
      </c>
      <c r="BR53">
        <f t="shared" si="21"/>
        <v>9739</v>
      </c>
    </row>
    <row r="54" spans="1:70" x14ac:dyDescent="0.2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1</v>
      </c>
      <c r="N54">
        <v>1</v>
      </c>
      <c r="O54">
        <v>1</v>
      </c>
      <c r="P54">
        <v>1</v>
      </c>
      <c r="Q54">
        <v>1</v>
      </c>
      <c r="R54" s="15">
        <v>-345</v>
      </c>
      <c r="S54" s="12">
        <v>315</v>
      </c>
      <c r="T54">
        <f t="shared" si="22"/>
        <v>2588</v>
      </c>
      <c r="U54">
        <f t="shared" si="0"/>
        <v>3033</v>
      </c>
      <c r="V54">
        <f t="shared" si="23"/>
        <v>2343</v>
      </c>
      <c r="W54">
        <f t="shared" si="1"/>
        <v>2788</v>
      </c>
      <c r="X54">
        <f t="shared" si="24"/>
        <v>3230</v>
      </c>
      <c r="Y54">
        <f t="shared" si="2"/>
        <v>3675</v>
      </c>
      <c r="Z54">
        <f t="shared" si="25"/>
        <v>3009</v>
      </c>
      <c r="AA54">
        <f t="shared" si="3"/>
        <v>3454</v>
      </c>
      <c r="AG54" t="str">
        <f t="shared" si="44"/>
        <v/>
      </c>
      <c r="AQ54">
        <f t="shared" si="26"/>
        <v>2519</v>
      </c>
      <c r="AR54">
        <f t="shared" si="9"/>
        <v>2964</v>
      </c>
      <c r="AS54">
        <f t="shared" si="27"/>
        <v>3503</v>
      </c>
      <c r="AT54">
        <f t="shared" si="10"/>
        <v>3503</v>
      </c>
      <c r="AU54">
        <f t="shared" si="28"/>
        <v>4244</v>
      </c>
      <c r="AV54">
        <f t="shared" si="11"/>
        <v>4244</v>
      </c>
      <c r="AX54">
        <f t="shared" si="29"/>
        <v>2938</v>
      </c>
      <c r="AY54">
        <f t="shared" si="12"/>
        <v>3383</v>
      </c>
      <c r="AZ54">
        <f t="shared" si="30"/>
        <v>3053</v>
      </c>
      <c r="BA54">
        <f t="shared" si="13"/>
        <v>2938</v>
      </c>
      <c r="BB54">
        <f t="shared" si="31"/>
        <v>5000</v>
      </c>
      <c r="BC54">
        <f t="shared" si="14"/>
        <v>5000</v>
      </c>
      <c r="BE54">
        <f t="shared" si="32"/>
        <v>3600</v>
      </c>
      <c r="BF54">
        <f t="shared" si="15"/>
        <v>3600</v>
      </c>
      <c r="BH54">
        <f t="shared" si="16"/>
        <v>0.66302114700000003</v>
      </c>
      <c r="BI54">
        <f t="shared" si="17"/>
        <v>0.66302114700000003</v>
      </c>
      <c r="BK54">
        <f t="shared" si="33"/>
        <v>10744</v>
      </c>
      <c r="BL54">
        <f t="shared" si="18"/>
        <v>10744</v>
      </c>
      <c r="BM54">
        <f t="shared" si="34"/>
        <v>10356</v>
      </c>
      <c r="BN54">
        <f t="shared" si="19"/>
        <v>10356</v>
      </c>
      <c r="BO54">
        <f t="shared" si="35"/>
        <v>10088</v>
      </c>
      <c r="BP54">
        <f t="shared" si="20"/>
        <v>10088</v>
      </c>
      <c r="BQ54">
        <f t="shared" si="36"/>
        <v>9739</v>
      </c>
      <c r="BR54">
        <f t="shared" si="21"/>
        <v>9739</v>
      </c>
    </row>
    <row r="55" spans="1:70" x14ac:dyDescent="0.2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</v>
      </c>
      <c r="N55">
        <v>0</v>
      </c>
      <c r="O55">
        <v>0</v>
      </c>
      <c r="P55">
        <v>0</v>
      </c>
      <c r="Q55">
        <v>0</v>
      </c>
      <c r="R55" s="15">
        <v>104</v>
      </c>
      <c r="S55" s="12">
        <v>-114</v>
      </c>
      <c r="T55">
        <f t="shared" si="22"/>
        <v>2933</v>
      </c>
      <c r="U55">
        <f t="shared" si="0"/>
        <v>2933</v>
      </c>
      <c r="V55">
        <f t="shared" si="23"/>
        <v>2688</v>
      </c>
      <c r="W55">
        <f t="shared" si="1"/>
        <v>2688</v>
      </c>
      <c r="X55">
        <f t="shared" si="24"/>
        <v>3575</v>
      </c>
      <c r="Y55">
        <f t="shared" si="2"/>
        <v>3575</v>
      </c>
      <c r="Z55">
        <f t="shared" si="25"/>
        <v>3354</v>
      </c>
      <c r="AA55">
        <f t="shared" si="3"/>
        <v>3354</v>
      </c>
      <c r="AG55" t="str">
        <f t="shared" si="44"/>
        <v/>
      </c>
      <c r="AQ55">
        <f t="shared" si="26"/>
        <v>2864</v>
      </c>
      <c r="AR55">
        <f t="shared" si="9"/>
        <v>2864</v>
      </c>
      <c r="AS55">
        <f t="shared" si="27"/>
        <v>3503</v>
      </c>
      <c r="AT55">
        <f t="shared" si="10"/>
        <v>3503</v>
      </c>
      <c r="AU55">
        <f t="shared" si="28"/>
        <v>4244</v>
      </c>
      <c r="AV55">
        <f t="shared" si="11"/>
        <v>4244</v>
      </c>
      <c r="AX55">
        <f t="shared" si="29"/>
        <v>3383</v>
      </c>
      <c r="AY55">
        <f t="shared" si="12"/>
        <v>3383</v>
      </c>
      <c r="AZ55">
        <f t="shared" si="30"/>
        <v>2938</v>
      </c>
      <c r="BA55">
        <f t="shared" si="13"/>
        <v>3383</v>
      </c>
      <c r="BB55">
        <f t="shared" si="31"/>
        <v>5000</v>
      </c>
      <c r="BC55">
        <f t="shared" si="14"/>
        <v>5000</v>
      </c>
      <c r="BE55">
        <f t="shared" si="32"/>
        <v>3600</v>
      </c>
      <c r="BF55">
        <f t="shared" si="15"/>
        <v>3600</v>
      </c>
      <c r="BH55">
        <f t="shared" si="16"/>
        <v>0</v>
      </c>
      <c r="BI55">
        <f t="shared" si="17"/>
        <v>0</v>
      </c>
      <c r="BK55">
        <f t="shared" si="33"/>
        <v>10644</v>
      </c>
      <c r="BL55">
        <f t="shared" si="18"/>
        <v>10644</v>
      </c>
      <c r="BM55">
        <f t="shared" si="34"/>
        <v>10256</v>
      </c>
      <c r="BN55">
        <f t="shared" si="19"/>
        <v>10256</v>
      </c>
      <c r="BO55">
        <f t="shared" si="35"/>
        <v>9988</v>
      </c>
      <c r="BP55">
        <f t="shared" si="20"/>
        <v>9988</v>
      </c>
      <c r="BQ55">
        <f t="shared" si="36"/>
        <v>9639</v>
      </c>
      <c r="BR55">
        <f t="shared" si="21"/>
        <v>9639</v>
      </c>
    </row>
    <row r="56" spans="1:70" x14ac:dyDescent="0.2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1</v>
      </c>
      <c r="N56">
        <v>1</v>
      </c>
      <c r="O56">
        <v>1</v>
      </c>
      <c r="P56">
        <v>1</v>
      </c>
      <c r="Q56">
        <v>1</v>
      </c>
      <c r="R56" s="15">
        <v>-325</v>
      </c>
      <c r="S56" s="12">
        <v>295</v>
      </c>
      <c r="T56">
        <f t="shared" si="22"/>
        <v>2608</v>
      </c>
      <c r="U56">
        <f t="shared" si="0"/>
        <v>3033</v>
      </c>
      <c r="V56">
        <f t="shared" si="23"/>
        <v>2363</v>
      </c>
      <c r="W56">
        <f t="shared" si="1"/>
        <v>2788</v>
      </c>
      <c r="X56">
        <f t="shared" si="24"/>
        <v>3250</v>
      </c>
      <c r="Y56">
        <f t="shared" si="2"/>
        <v>3675</v>
      </c>
      <c r="Z56">
        <f t="shared" si="25"/>
        <v>3029</v>
      </c>
      <c r="AA56">
        <f t="shared" si="3"/>
        <v>3454</v>
      </c>
      <c r="AG56" t="str">
        <f t="shared" si="44"/>
        <v/>
      </c>
      <c r="AQ56">
        <f t="shared" si="26"/>
        <v>2539</v>
      </c>
      <c r="AR56">
        <f t="shared" si="9"/>
        <v>2964</v>
      </c>
      <c r="AS56">
        <f t="shared" si="27"/>
        <v>3178</v>
      </c>
      <c r="AT56">
        <f t="shared" si="10"/>
        <v>3603</v>
      </c>
      <c r="AU56">
        <f t="shared" si="28"/>
        <v>4244</v>
      </c>
      <c r="AV56">
        <f t="shared" si="11"/>
        <v>4244</v>
      </c>
      <c r="AX56">
        <f t="shared" si="29"/>
        <v>3058</v>
      </c>
      <c r="AY56">
        <f t="shared" si="12"/>
        <v>3483</v>
      </c>
      <c r="AZ56">
        <f t="shared" si="30"/>
        <v>3058</v>
      </c>
      <c r="BA56">
        <f t="shared" si="13"/>
        <v>3483</v>
      </c>
      <c r="BB56">
        <f t="shared" si="31"/>
        <v>5000</v>
      </c>
      <c r="BC56">
        <f t="shared" si="14"/>
        <v>5000</v>
      </c>
      <c r="BE56">
        <f t="shared" si="32"/>
        <v>3600</v>
      </c>
      <c r="BF56">
        <f t="shared" si="15"/>
        <v>3600</v>
      </c>
      <c r="BH56">
        <f t="shared" si="16"/>
        <v>0.70925301299999999</v>
      </c>
      <c r="BI56">
        <f t="shared" si="17"/>
        <v>0.70925301299999999</v>
      </c>
      <c r="BK56">
        <f t="shared" si="33"/>
        <v>10644</v>
      </c>
      <c r="BL56">
        <f t="shared" si="18"/>
        <v>10644</v>
      </c>
      <c r="BM56">
        <f t="shared" si="34"/>
        <v>10256</v>
      </c>
      <c r="BN56">
        <f t="shared" si="19"/>
        <v>10256</v>
      </c>
      <c r="BO56">
        <f t="shared" si="35"/>
        <v>9988</v>
      </c>
      <c r="BP56">
        <f t="shared" si="20"/>
        <v>9988</v>
      </c>
      <c r="BQ56">
        <f t="shared" si="36"/>
        <v>9639</v>
      </c>
      <c r="BR56">
        <f t="shared" si="21"/>
        <v>9639</v>
      </c>
    </row>
    <row r="57" spans="1:70" x14ac:dyDescent="0.2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1</v>
      </c>
      <c r="N57">
        <v>1</v>
      </c>
      <c r="O57">
        <v>1</v>
      </c>
      <c r="P57">
        <v>1</v>
      </c>
      <c r="Q57">
        <v>1</v>
      </c>
      <c r="R57" s="15">
        <v>-280</v>
      </c>
      <c r="S57" s="12">
        <v>255</v>
      </c>
      <c r="T57">
        <f t="shared" si="22"/>
        <v>2753</v>
      </c>
      <c r="U57">
        <f t="shared" si="0"/>
        <v>3133</v>
      </c>
      <c r="V57">
        <f t="shared" si="23"/>
        <v>2508</v>
      </c>
      <c r="W57">
        <f t="shared" si="1"/>
        <v>2888</v>
      </c>
      <c r="X57">
        <f t="shared" si="24"/>
        <v>3395</v>
      </c>
      <c r="Y57">
        <f t="shared" si="2"/>
        <v>3775</v>
      </c>
      <c r="Z57">
        <f t="shared" si="25"/>
        <v>3174</v>
      </c>
      <c r="AA57">
        <f t="shared" si="3"/>
        <v>3554</v>
      </c>
      <c r="AG57" t="str">
        <f t="shared" si="44"/>
        <v/>
      </c>
      <c r="AQ57">
        <f t="shared" si="26"/>
        <v>2684</v>
      </c>
      <c r="AR57">
        <f t="shared" si="9"/>
        <v>3064</v>
      </c>
      <c r="AS57">
        <f t="shared" si="27"/>
        <v>3323</v>
      </c>
      <c r="AT57">
        <f t="shared" si="10"/>
        <v>3703</v>
      </c>
      <c r="AU57">
        <f t="shared" si="28"/>
        <v>4244</v>
      </c>
      <c r="AV57">
        <f t="shared" si="11"/>
        <v>4244</v>
      </c>
      <c r="AX57">
        <f t="shared" si="29"/>
        <v>3203</v>
      </c>
      <c r="AY57">
        <f t="shared" si="12"/>
        <v>3583</v>
      </c>
      <c r="AZ57">
        <f t="shared" si="30"/>
        <v>3483</v>
      </c>
      <c r="BA57">
        <f t="shared" si="13"/>
        <v>3203</v>
      </c>
      <c r="BB57">
        <f t="shared" si="31"/>
        <v>5000</v>
      </c>
      <c r="BC57">
        <f t="shared" si="14"/>
        <v>5000</v>
      </c>
      <c r="BE57">
        <f t="shared" si="32"/>
        <v>3600</v>
      </c>
      <c r="BF57">
        <f t="shared" si="15"/>
        <v>3600</v>
      </c>
      <c r="BH57">
        <f t="shared" si="16"/>
        <v>0.70651555099999996</v>
      </c>
      <c r="BI57">
        <f t="shared" si="17"/>
        <v>0.70651555099999996</v>
      </c>
      <c r="BK57">
        <f t="shared" si="33"/>
        <v>10644</v>
      </c>
      <c r="BL57">
        <f t="shared" si="18"/>
        <v>10644</v>
      </c>
      <c r="BM57">
        <f t="shared" si="34"/>
        <v>10256</v>
      </c>
      <c r="BN57">
        <f t="shared" si="19"/>
        <v>10256</v>
      </c>
      <c r="BO57">
        <f t="shared" si="35"/>
        <v>9988</v>
      </c>
      <c r="BP57">
        <f t="shared" si="20"/>
        <v>9988</v>
      </c>
      <c r="BQ57">
        <f t="shared" si="36"/>
        <v>9639</v>
      </c>
      <c r="BR57">
        <f t="shared" si="21"/>
        <v>9639</v>
      </c>
    </row>
    <row r="58" spans="1:70" x14ac:dyDescent="0.2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1</v>
      </c>
      <c r="N58">
        <v>0</v>
      </c>
      <c r="O58">
        <v>0</v>
      </c>
      <c r="P58">
        <v>0</v>
      </c>
      <c r="Q58">
        <v>0</v>
      </c>
      <c r="R58" s="15">
        <v>125</v>
      </c>
      <c r="S58" s="12">
        <v>-135</v>
      </c>
      <c r="T58">
        <f t="shared" si="22"/>
        <v>2998</v>
      </c>
      <c r="U58">
        <f t="shared" si="0"/>
        <v>2998</v>
      </c>
      <c r="V58">
        <f t="shared" si="23"/>
        <v>2753</v>
      </c>
      <c r="W58">
        <f t="shared" si="1"/>
        <v>2753</v>
      </c>
      <c r="X58">
        <f t="shared" si="24"/>
        <v>3640</v>
      </c>
      <c r="Y58">
        <f t="shared" si="2"/>
        <v>3640</v>
      </c>
      <c r="Z58">
        <f t="shared" si="25"/>
        <v>3419</v>
      </c>
      <c r="AA58">
        <f t="shared" si="3"/>
        <v>3419</v>
      </c>
      <c r="AG58" t="str">
        <f t="shared" si="44"/>
        <v/>
      </c>
      <c r="AQ58">
        <f t="shared" si="26"/>
        <v>2929</v>
      </c>
      <c r="AR58">
        <f t="shared" si="9"/>
        <v>2929</v>
      </c>
      <c r="AS58">
        <f t="shared" si="27"/>
        <v>3703</v>
      </c>
      <c r="AT58">
        <f t="shared" si="10"/>
        <v>3703</v>
      </c>
      <c r="AU58">
        <f t="shared" si="28"/>
        <v>4244</v>
      </c>
      <c r="AV58">
        <f t="shared" si="11"/>
        <v>4244</v>
      </c>
      <c r="AX58">
        <f t="shared" si="29"/>
        <v>3583</v>
      </c>
      <c r="AY58">
        <f t="shared" si="12"/>
        <v>3583</v>
      </c>
      <c r="AZ58">
        <f t="shared" si="30"/>
        <v>3203</v>
      </c>
      <c r="BA58">
        <f t="shared" si="13"/>
        <v>3583</v>
      </c>
      <c r="BB58">
        <f t="shared" si="31"/>
        <v>5000</v>
      </c>
      <c r="BC58">
        <f t="shared" si="14"/>
        <v>5000</v>
      </c>
      <c r="BE58">
        <f t="shared" si="32"/>
        <v>3600</v>
      </c>
      <c r="BF58">
        <f t="shared" si="15"/>
        <v>3600</v>
      </c>
      <c r="BH58">
        <f t="shared" si="16"/>
        <v>0</v>
      </c>
      <c r="BI58">
        <f t="shared" si="17"/>
        <v>0</v>
      </c>
      <c r="BK58">
        <f t="shared" si="33"/>
        <v>10644</v>
      </c>
      <c r="BL58">
        <f t="shared" si="18"/>
        <v>10644</v>
      </c>
      <c r="BM58">
        <f t="shared" si="34"/>
        <v>10256</v>
      </c>
      <c r="BN58">
        <f t="shared" si="19"/>
        <v>10256</v>
      </c>
      <c r="BO58">
        <f t="shared" si="35"/>
        <v>9988</v>
      </c>
      <c r="BP58">
        <f t="shared" si="20"/>
        <v>9988</v>
      </c>
      <c r="BQ58">
        <f t="shared" si="36"/>
        <v>9639</v>
      </c>
      <c r="BR58">
        <f t="shared" si="21"/>
        <v>9639</v>
      </c>
    </row>
    <row r="59" spans="1:70" x14ac:dyDescent="0.2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</v>
      </c>
      <c r="N59">
        <v>1</v>
      </c>
      <c r="O59">
        <v>1</v>
      </c>
      <c r="P59">
        <v>1</v>
      </c>
      <c r="Q59">
        <v>1</v>
      </c>
      <c r="R59" s="15">
        <v>170</v>
      </c>
      <c r="S59" s="12">
        <v>-185</v>
      </c>
      <c r="T59">
        <f t="shared" si="22"/>
        <v>2813</v>
      </c>
      <c r="U59">
        <f t="shared" si="0"/>
        <v>3098</v>
      </c>
      <c r="V59">
        <f t="shared" si="23"/>
        <v>2568</v>
      </c>
      <c r="W59">
        <f t="shared" si="1"/>
        <v>2853</v>
      </c>
      <c r="X59">
        <f t="shared" si="24"/>
        <v>3455</v>
      </c>
      <c r="Y59">
        <f t="shared" si="2"/>
        <v>3740</v>
      </c>
      <c r="Z59">
        <f t="shared" si="25"/>
        <v>3234</v>
      </c>
      <c r="AA59">
        <f t="shared" si="3"/>
        <v>3519</v>
      </c>
      <c r="AG59" t="str">
        <f t="shared" si="44"/>
        <v/>
      </c>
      <c r="AQ59">
        <f t="shared" si="26"/>
        <v>2744</v>
      </c>
      <c r="AR59">
        <f t="shared" si="9"/>
        <v>3029</v>
      </c>
      <c r="AS59">
        <f t="shared" si="27"/>
        <v>3518</v>
      </c>
      <c r="AT59">
        <f t="shared" si="10"/>
        <v>3803</v>
      </c>
      <c r="AU59">
        <f t="shared" si="28"/>
        <v>4059</v>
      </c>
      <c r="AV59">
        <f t="shared" si="11"/>
        <v>4344</v>
      </c>
      <c r="AX59">
        <f t="shared" si="29"/>
        <v>3398</v>
      </c>
      <c r="AY59">
        <f t="shared" si="12"/>
        <v>3683</v>
      </c>
      <c r="AZ59">
        <f t="shared" si="30"/>
        <v>3583</v>
      </c>
      <c r="BA59">
        <f t="shared" si="13"/>
        <v>3398</v>
      </c>
      <c r="BB59">
        <f t="shared" si="31"/>
        <v>5000</v>
      </c>
      <c r="BC59">
        <f t="shared" si="14"/>
        <v>5000</v>
      </c>
      <c r="BE59">
        <f t="shared" si="32"/>
        <v>3600</v>
      </c>
      <c r="BF59">
        <f t="shared" si="15"/>
        <v>3600</v>
      </c>
      <c r="BH59">
        <f t="shared" si="16"/>
        <v>0.18503925199999999</v>
      </c>
      <c r="BI59">
        <f t="shared" si="17"/>
        <v>0.81496074800000007</v>
      </c>
      <c r="BK59">
        <f t="shared" si="33"/>
        <v>10644</v>
      </c>
      <c r="BL59">
        <f t="shared" si="18"/>
        <v>10644</v>
      </c>
      <c r="BM59">
        <f t="shared" si="34"/>
        <v>10256</v>
      </c>
      <c r="BN59">
        <f t="shared" si="19"/>
        <v>10256</v>
      </c>
      <c r="BO59">
        <f t="shared" si="35"/>
        <v>9988</v>
      </c>
      <c r="BP59">
        <f t="shared" si="20"/>
        <v>9988</v>
      </c>
      <c r="BQ59">
        <f t="shared" si="36"/>
        <v>9639</v>
      </c>
      <c r="BR59">
        <f t="shared" si="21"/>
        <v>9639</v>
      </c>
    </row>
    <row r="60" spans="1:70" x14ac:dyDescent="0.2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1</v>
      </c>
      <c r="N60">
        <v>1</v>
      </c>
      <c r="O60">
        <v>1</v>
      </c>
      <c r="P60">
        <v>1</v>
      </c>
      <c r="Q60">
        <v>1</v>
      </c>
      <c r="R60" s="15">
        <v>-133</v>
      </c>
      <c r="S60" s="12">
        <v>123</v>
      </c>
      <c r="T60">
        <f t="shared" si="22"/>
        <v>2965</v>
      </c>
      <c r="U60">
        <f t="shared" si="0"/>
        <v>3198</v>
      </c>
      <c r="V60">
        <f t="shared" si="23"/>
        <v>2720</v>
      </c>
      <c r="W60">
        <f t="shared" si="1"/>
        <v>2953</v>
      </c>
      <c r="X60">
        <f t="shared" si="24"/>
        <v>3607</v>
      </c>
      <c r="Y60">
        <f t="shared" si="2"/>
        <v>3840</v>
      </c>
      <c r="Z60">
        <f t="shared" si="25"/>
        <v>3386</v>
      </c>
      <c r="AA60">
        <f t="shared" si="3"/>
        <v>3619</v>
      </c>
      <c r="AG60" t="str">
        <f t="shared" si="44"/>
        <v/>
      </c>
      <c r="AQ60">
        <f t="shared" si="26"/>
        <v>2896</v>
      </c>
      <c r="AR60">
        <f t="shared" si="9"/>
        <v>3129</v>
      </c>
      <c r="AS60">
        <f t="shared" si="27"/>
        <v>3670</v>
      </c>
      <c r="AT60">
        <f t="shared" si="10"/>
        <v>3903</v>
      </c>
      <c r="AU60">
        <f t="shared" si="28"/>
        <v>4344</v>
      </c>
      <c r="AV60">
        <f t="shared" si="11"/>
        <v>4344</v>
      </c>
      <c r="AX60">
        <f t="shared" si="29"/>
        <v>3683</v>
      </c>
      <c r="AY60">
        <f t="shared" si="12"/>
        <v>3683</v>
      </c>
      <c r="AZ60">
        <f t="shared" si="30"/>
        <v>3398</v>
      </c>
      <c r="BA60">
        <f t="shared" si="13"/>
        <v>3683</v>
      </c>
      <c r="BB60">
        <f t="shared" si="31"/>
        <v>5000</v>
      </c>
      <c r="BC60">
        <f t="shared" si="14"/>
        <v>5000</v>
      </c>
      <c r="BE60">
        <f t="shared" si="32"/>
        <v>3600</v>
      </c>
      <c r="BF60">
        <f t="shared" si="15"/>
        <v>3600</v>
      </c>
      <c r="BH60">
        <f t="shared" si="16"/>
        <v>0.716109514</v>
      </c>
      <c r="BI60">
        <f t="shared" si="17"/>
        <v>0.716109514</v>
      </c>
      <c r="BK60">
        <f t="shared" si="33"/>
        <v>10644</v>
      </c>
      <c r="BL60">
        <f t="shared" si="18"/>
        <v>10644</v>
      </c>
      <c r="BM60">
        <f t="shared" si="34"/>
        <v>10256</v>
      </c>
      <c r="BN60">
        <f t="shared" si="19"/>
        <v>10256</v>
      </c>
      <c r="BO60">
        <f t="shared" si="35"/>
        <v>9988</v>
      </c>
      <c r="BP60">
        <f t="shared" si="20"/>
        <v>9988</v>
      </c>
      <c r="BQ60">
        <f t="shared" si="36"/>
        <v>9639</v>
      </c>
      <c r="BR60">
        <f t="shared" si="21"/>
        <v>9639</v>
      </c>
    </row>
    <row r="61" spans="1:70" x14ac:dyDescent="0.2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1</v>
      </c>
      <c r="N61">
        <v>1</v>
      </c>
      <c r="O61">
        <v>1</v>
      </c>
      <c r="P61">
        <v>1</v>
      </c>
      <c r="Q61">
        <v>1</v>
      </c>
      <c r="R61" s="15">
        <v>-415</v>
      </c>
      <c r="S61" s="12">
        <v>370</v>
      </c>
      <c r="T61">
        <f t="shared" si="22"/>
        <v>2783</v>
      </c>
      <c r="U61">
        <f t="shared" si="0"/>
        <v>3298</v>
      </c>
      <c r="V61">
        <f t="shared" si="23"/>
        <v>2538</v>
      </c>
      <c r="W61">
        <f t="shared" si="1"/>
        <v>3053</v>
      </c>
      <c r="X61">
        <f t="shared" si="24"/>
        <v>3425</v>
      </c>
      <c r="Y61">
        <f t="shared" si="2"/>
        <v>3940</v>
      </c>
      <c r="Z61">
        <f t="shared" si="25"/>
        <v>3204</v>
      </c>
      <c r="AA61">
        <f t="shared" si="3"/>
        <v>3719</v>
      </c>
      <c r="AG61" t="str">
        <f t="shared" si="44"/>
        <v/>
      </c>
      <c r="AQ61">
        <f t="shared" si="26"/>
        <v>3129</v>
      </c>
      <c r="AR61">
        <f t="shared" si="9"/>
        <v>3129</v>
      </c>
      <c r="AS61">
        <f t="shared" si="27"/>
        <v>3903</v>
      </c>
      <c r="AT61">
        <f t="shared" si="10"/>
        <v>3903</v>
      </c>
      <c r="AU61">
        <f t="shared" si="28"/>
        <v>4344</v>
      </c>
      <c r="AV61">
        <f t="shared" si="11"/>
        <v>4344</v>
      </c>
      <c r="AX61">
        <f t="shared" si="29"/>
        <v>3268</v>
      </c>
      <c r="AY61">
        <f t="shared" si="12"/>
        <v>3783</v>
      </c>
      <c r="AZ61">
        <f t="shared" si="30"/>
        <v>3683</v>
      </c>
      <c r="BA61">
        <f t="shared" si="13"/>
        <v>3268</v>
      </c>
      <c r="BB61">
        <f t="shared" si="31"/>
        <v>5000</v>
      </c>
      <c r="BC61">
        <f t="shared" si="14"/>
        <v>5000</v>
      </c>
      <c r="BE61">
        <f t="shared" si="32"/>
        <v>3600</v>
      </c>
      <c r="BF61">
        <f t="shared" si="15"/>
        <v>3600</v>
      </c>
      <c r="BH61">
        <f t="shared" si="16"/>
        <v>0.54143101000000005</v>
      </c>
      <c r="BI61">
        <f t="shared" si="17"/>
        <v>0.54143101000000005</v>
      </c>
      <c r="BK61">
        <f t="shared" si="33"/>
        <v>10644</v>
      </c>
      <c r="BL61">
        <f t="shared" si="18"/>
        <v>10644</v>
      </c>
      <c r="BM61">
        <f t="shared" si="34"/>
        <v>10256</v>
      </c>
      <c r="BN61">
        <f t="shared" si="19"/>
        <v>10256</v>
      </c>
      <c r="BO61">
        <f t="shared" si="35"/>
        <v>9988</v>
      </c>
      <c r="BP61">
        <f t="shared" si="20"/>
        <v>9988</v>
      </c>
      <c r="BQ61">
        <f t="shared" si="36"/>
        <v>9639</v>
      </c>
      <c r="BR61">
        <f t="shared" si="21"/>
        <v>9639</v>
      </c>
    </row>
    <row r="62" spans="1:70" x14ac:dyDescent="0.2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</v>
      </c>
      <c r="N62">
        <v>1</v>
      </c>
      <c r="O62">
        <v>1</v>
      </c>
      <c r="P62">
        <v>0</v>
      </c>
      <c r="Q62">
        <v>1</v>
      </c>
      <c r="R62" s="15">
        <v>152</v>
      </c>
      <c r="S62" s="12">
        <v>-162</v>
      </c>
      <c r="T62">
        <f t="shared" si="22"/>
        <v>3136</v>
      </c>
      <c r="U62">
        <f t="shared" si="0"/>
        <v>3398</v>
      </c>
      <c r="V62">
        <f t="shared" si="23"/>
        <v>2891</v>
      </c>
      <c r="W62">
        <f t="shared" si="1"/>
        <v>3153</v>
      </c>
      <c r="X62">
        <f t="shared" si="24"/>
        <v>3840</v>
      </c>
      <c r="Y62">
        <f t="shared" si="2"/>
        <v>3840</v>
      </c>
      <c r="Z62">
        <f t="shared" si="25"/>
        <v>3557</v>
      </c>
      <c r="AA62">
        <f t="shared" si="3"/>
        <v>3819</v>
      </c>
      <c r="AG62" t="str">
        <f t="shared" si="44"/>
        <v/>
      </c>
      <c r="AQ62">
        <f t="shared" si="26"/>
        <v>2967</v>
      </c>
      <c r="AR62">
        <f t="shared" si="9"/>
        <v>3229</v>
      </c>
      <c r="AS62">
        <f t="shared" si="27"/>
        <v>3903</v>
      </c>
      <c r="AT62">
        <f t="shared" si="10"/>
        <v>3903</v>
      </c>
      <c r="AU62">
        <f t="shared" si="28"/>
        <v>4344</v>
      </c>
      <c r="AV62">
        <f t="shared" si="11"/>
        <v>4344</v>
      </c>
      <c r="AX62">
        <f t="shared" si="29"/>
        <v>3783</v>
      </c>
      <c r="AY62">
        <f t="shared" si="12"/>
        <v>3783</v>
      </c>
      <c r="AZ62">
        <f t="shared" si="30"/>
        <v>3268</v>
      </c>
      <c r="BA62">
        <f t="shared" si="13"/>
        <v>3783</v>
      </c>
      <c r="BB62">
        <f t="shared" si="31"/>
        <v>5000</v>
      </c>
      <c r="BC62">
        <f t="shared" si="14"/>
        <v>5000</v>
      </c>
      <c r="BE62">
        <f t="shared" si="32"/>
        <v>3600</v>
      </c>
      <c r="BF62">
        <f t="shared" si="15"/>
        <v>3600</v>
      </c>
      <c r="BH62">
        <f t="shared" si="16"/>
        <v>0.35617417099999998</v>
      </c>
      <c r="BI62">
        <f t="shared" si="17"/>
        <v>0.64382582900000007</v>
      </c>
      <c r="BK62">
        <f t="shared" si="33"/>
        <v>10644</v>
      </c>
      <c r="BL62">
        <f t="shared" si="18"/>
        <v>10644</v>
      </c>
      <c r="BM62">
        <f t="shared" si="34"/>
        <v>10256</v>
      </c>
      <c r="BN62">
        <f t="shared" si="19"/>
        <v>10256</v>
      </c>
      <c r="BO62">
        <f t="shared" si="35"/>
        <v>9888</v>
      </c>
      <c r="BP62">
        <f t="shared" si="20"/>
        <v>9888</v>
      </c>
      <c r="BQ62">
        <f t="shared" si="36"/>
        <v>9639</v>
      </c>
      <c r="BR62">
        <f t="shared" si="21"/>
        <v>9639</v>
      </c>
    </row>
    <row r="63" spans="1:70" x14ac:dyDescent="0.2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</v>
      </c>
      <c r="N63">
        <v>0</v>
      </c>
      <c r="O63">
        <v>0</v>
      </c>
      <c r="P63">
        <v>0</v>
      </c>
      <c r="Q63">
        <v>0</v>
      </c>
      <c r="R63" s="15">
        <v>-155</v>
      </c>
      <c r="S63" s="12">
        <v>145</v>
      </c>
      <c r="T63">
        <f t="shared" si="22"/>
        <v>3243</v>
      </c>
      <c r="U63">
        <f t="shared" si="0"/>
        <v>3243</v>
      </c>
      <c r="V63">
        <f t="shared" si="23"/>
        <v>2998</v>
      </c>
      <c r="W63">
        <f t="shared" si="1"/>
        <v>2998</v>
      </c>
      <c r="X63">
        <f t="shared" si="24"/>
        <v>3685</v>
      </c>
      <c r="Y63">
        <f t="shared" si="2"/>
        <v>3685</v>
      </c>
      <c r="Z63">
        <f t="shared" si="25"/>
        <v>3664</v>
      </c>
      <c r="AA63">
        <f t="shared" si="3"/>
        <v>3664</v>
      </c>
      <c r="AG63" t="str">
        <f t="shared" si="44"/>
        <v/>
      </c>
      <c r="AQ63">
        <f t="shared" si="26"/>
        <v>3074</v>
      </c>
      <c r="AR63">
        <f t="shared" si="9"/>
        <v>3074</v>
      </c>
      <c r="AS63">
        <f t="shared" si="27"/>
        <v>3903</v>
      </c>
      <c r="AT63">
        <f t="shared" si="10"/>
        <v>3903</v>
      </c>
      <c r="AU63">
        <f t="shared" si="28"/>
        <v>4344</v>
      </c>
      <c r="AV63">
        <f t="shared" si="11"/>
        <v>4344</v>
      </c>
      <c r="AX63">
        <f t="shared" si="29"/>
        <v>3628</v>
      </c>
      <c r="AY63">
        <f t="shared" si="12"/>
        <v>3628</v>
      </c>
      <c r="AZ63">
        <f t="shared" si="30"/>
        <v>3783</v>
      </c>
      <c r="BA63">
        <f t="shared" si="13"/>
        <v>3628</v>
      </c>
      <c r="BB63">
        <f t="shared" si="31"/>
        <v>5000</v>
      </c>
      <c r="BC63">
        <f t="shared" si="14"/>
        <v>5000</v>
      </c>
      <c r="BE63">
        <f t="shared" si="32"/>
        <v>3600</v>
      </c>
      <c r="BF63">
        <f t="shared" si="15"/>
        <v>3600</v>
      </c>
      <c r="BH63">
        <f t="shared" si="16"/>
        <v>0</v>
      </c>
      <c r="BI63">
        <f t="shared" si="17"/>
        <v>0</v>
      </c>
      <c r="BK63">
        <f t="shared" si="33"/>
        <v>10644</v>
      </c>
      <c r="BL63">
        <f t="shared" si="18"/>
        <v>10889</v>
      </c>
      <c r="BM63">
        <f t="shared" si="34"/>
        <v>10256</v>
      </c>
      <c r="BN63">
        <f t="shared" si="19"/>
        <v>10501</v>
      </c>
      <c r="BO63">
        <f t="shared" si="35"/>
        <v>9888</v>
      </c>
      <c r="BP63">
        <f t="shared" si="20"/>
        <v>10133</v>
      </c>
      <c r="BQ63">
        <f t="shared" si="36"/>
        <v>9639</v>
      </c>
      <c r="BR63">
        <f t="shared" si="21"/>
        <v>9884</v>
      </c>
    </row>
    <row r="64" spans="1:70" x14ac:dyDescent="0.2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</v>
      </c>
      <c r="N64">
        <v>0</v>
      </c>
      <c r="O64">
        <v>1</v>
      </c>
      <c r="P64">
        <v>1</v>
      </c>
      <c r="Q64">
        <v>1</v>
      </c>
      <c r="R64" s="15">
        <v>168</v>
      </c>
      <c r="S64" s="12">
        <v>-180</v>
      </c>
      <c r="T64">
        <f t="shared" si="22"/>
        <v>3143</v>
      </c>
      <c r="U64">
        <f t="shared" si="0"/>
        <v>3143</v>
      </c>
      <c r="V64">
        <f t="shared" si="23"/>
        <v>2818</v>
      </c>
      <c r="W64">
        <f t="shared" si="1"/>
        <v>3098</v>
      </c>
      <c r="X64">
        <f t="shared" si="24"/>
        <v>3505</v>
      </c>
      <c r="Y64">
        <f t="shared" si="2"/>
        <v>3785</v>
      </c>
      <c r="Z64">
        <f t="shared" si="25"/>
        <v>3484</v>
      </c>
      <c r="AA64">
        <f t="shared" si="3"/>
        <v>3764</v>
      </c>
      <c r="AG64" t="str">
        <f t="shared" si="44"/>
        <v/>
      </c>
      <c r="AQ64">
        <f t="shared" si="26"/>
        <v>2974</v>
      </c>
      <c r="AR64">
        <f t="shared" si="9"/>
        <v>2974</v>
      </c>
      <c r="AS64">
        <f t="shared" si="27"/>
        <v>3735</v>
      </c>
      <c r="AT64">
        <f t="shared" si="10"/>
        <v>3735</v>
      </c>
      <c r="AU64">
        <f t="shared" si="28"/>
        <v>4176</v>
      </c>
      <c r="AV64">
        <f t="shared" si="11"/>
        <v>4176</v>
      </c>
      <c r="AX64">
        <f t="shared" si="29"/>
        <v>3448</v>
      </c>
      <c r="AY64">
        <f t="shared" si="12"/>
        <v>3728</v>
      </c>
      <c r="AZ64">
        <f t="shared" si="30"/>
        <v>3628</v>
      </c>
      <c r="BA64">
        <f t="shared" si="13"/>
        <v>3448</v>
      </c>
      <c r="BB64">
        <f t="shared" si="31"/>
        <v>5000</v>
      </c>
      <c r="BC64">
        <f t="shared" si="14"/>
        <v>5000</v>
      </c>
      <c r="BE64">
        <f t="shared" si="32"/>
        <v>3600</v>
      </c>
      <c r="BF64">
        <f t="shared" si="15"/>
        <v>3600</v>
      </c>
      <c r="BH64">
        <f t="shared" si="16"/>
        <v>0</v>
      </c>
      <c r="BI64">
        <f t="shared" si="17"/>
        <v>0</v>
      </c>
      <c r="BK64">
        <f t="shared" si="33"/>
        <v>10789</v>
      </c>
      <c r="BL64">
        <f t="shared" si="18"/>
        <v>10789</v>
      </c>
      <c r="BM64">
        <f t="shared" si="34"/>
        <v>10501</v>
      </c>
      <c r="BN64">
        <f t="shared" si="19"/>
        <v>10501</v>
      </c>
      <c r="BO64">
        <f t="shared" si="35"/>
        <v>10133</v>
      </c>
      <c r="BP64">
        <f t="shared" si="20"/>
        <v>10133</v>
      </c>
      <c r="BQ64">
        <f t="shared" si="36"/>
        <v>9884</v>
      </c>
      <c r="BR64">
        <f t="shared" si="21"/>
        <v>9884</v>
      </c>
    </row>
    <row r="65" spans="1:70" x14ac:dyDescent="0.2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1</v>
      </c>
      <c r="N65">
        <v>1</v>
      </c>
      <c r="O65">
        <v>1</v>
      </c>
      <c r="P65">
        <v>1</v>
      </c>
      <c r="Q65">
        <v>1</v>
      </c>
      <c r="R65" s="15">
        <v>-600</v>
      </c>
      <c r="S65" s="12">
        <v>500</v>
      </c>
      <c r="T65">
        <f t="shared" si="22"/>
        <v>2543</v>
      </c>
      <c r="U65">
        <f t="shared" si="0"/>
        <v>3243</v>
      </c>
      <c r="V65">
        <f t="shared" si="23"/>
        <v>2498</v>
      </c>
      <c r="W65">
        <f t="shared" si="1"/>
        <v>3198</v>
      </c>
      <c r="X65">
        <f t="shared" si="24"/>
        <v>3185</v>
      </c>
      <c r="Y65">
        <f t="shared" si="2"/>
        <v>3885</v>
      </c>
      <c r="Z65">
        <f t="shared" si="25"/>
        <v>3164</v>
      </c>
      <c r="AA65">
        <f t="shared" si="3"/>
        <v>3864</v>
      </c>
      <c r="AG65" t="str">
        <f t="shared" si="44"/>
        <v/>
      </c>
      <c r="AQ65">
        <f t="shared" si="26"/>
        <v>2374</v>
      </c>
      <c r="AR65">
        <f t="shared" si="9"/>
        <v>3074</v>
      </c>
      <c r="AS65">
        <f t="shared" si="27"/>
        <v>3135</v>
      </c>
      <c r="AT65">
        <f t="shared" si="10"/>
        <v>3835</v>
      </c>
      <c r="AU65">
        <f t="shared" si="28"/>
        <v>4176</v>
      </c>
      <c r="AV65">
        <f t="shared" si="11"/>
        <v>4176</v>
      </c>
      <c r="AX65">
        <f t="shared" si="29"/>
        <v>3128</v>
      </c>
      <c r="AY65">
        <f t="shared" si="12"/>
        <v>3828</v>
      </c>
      <c r="AZ65">
        <f t="shared" si="30"/>
        <v>2848</v>
      </c>
      <c r="BA65">
        <f t="shared" si="13"/>
        <v>3828</v>
      </c>
      <c r="BB65">
        <f t="shared" si="31"/>
        <v>4400</v>
      </c>
      <c r="BC65">
        <f t="shared" si="14"/>
        <v>5100</v>
      </c>
      <c r="BE65">
        <f t="shared" si="32"/>
        <v>3600</v>
      </c>
      <c r="BF65">
        <f t="shared" si="15"/>
        <v>3600</v>
      </c>
      <c r="BH65">
        <f t="shared" si="16"/>
        <v>0.79892575700000001</v>
      </c>
      <c r="BI65">
        <f t="shared" si="17"/>
        <v>0.79892575700000001</v>
      </c>
      <c r="BK65">
        <f t="shared" si="33"/>
        <v>10789</v>
      </c>
      <c r="BL65">
        <f t="shared" si="18"/>
        <v>10789</v>
      </c>
      <c r="BM65">
        <f t="shared" si="34"/>
        <v>10501</v>
      </c>
      <c r="BN65">
        <f t="shared" si="19"/>
        <v>10501</v>
      </c>
      <c r="BO65">
        <f t="shared" si="35"/>
        <v>10133</v>
      </c>
      <c r="BP65">
        <f t="shared" si="20"/>
        <v>10133</v>
      </c>
      <c r="BQ65">
        <f t="shared" si="36"/>
        <v>9884</v>
      </c>
      <c r="BR65">
        <f t="shared" si="21"/>
        <v>9884</v>
      </c>
    </row>
    <row r="66" spans="1:70" x14ac:dyDescent="0.2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1</v>
      </c>
      <c r="N66">
        <v>0</v>
      </c>
      <c r="O66">
        <v>1</v>
      </c>
      <c r="P66">
        <v>0</v>
      </c>
      <c r="Q66">
        <v>0</v>
      </c>
      <c r="R66" s="15">
        <v>248</v>
      </c>
      <c r="S66" s="12">
        <v>-270</v>
      </c>
      <c r="T66">
        <f t="shared" si="22"/>
        <v>2973</v>
      </c>
      <c r="U66">
        <f t="shared" si="0"/>
        <v>2973</v>
      </c>
      <c r="V66">
        <f t="shared" si="23"/>
        <v>3098</v>
      </c>
      <c r="W66">
        <f t="shared" si="1"/>
        <v>3446</v>
      </c>
      <c r="X66">
        <f t="shared" si="24"/>
        <v>3615</v>
      </c>
      <c r="Y66">
        <f t="shared" si="2"/>
        <v>3615</v>
      </c>
      <c r="Z66">
        <f t="shared" si="25"/>
        <v>3594</v>
      </c>
      <c r="AA66">
        <f t="shared" si="3"/>
        <v>3594</v>
      </c>
      <c r="AG66" t="str">
        <f t="shared" si="44"/>
        <v/>
      </c>
      <c r="AQ66">
        <f t="shared" si="26"/>
        <v>2804</v>
      </c>
      <c r="AR66">
        <f t="shared" si="9"/>
        <v>2804</v>
      </c>
      <c r="AS66">
        <f t="shared" si="27"/>
        <v>3565</v>
      </c>
      <c r="AT66">
        <f t="shared" si="10"/>
        <v>3565</v>
      </c>
      <c r="AU66">
        <f t="shared" si="28"/>
        <v>3906</v>
      </c>
      <c r="AV66">
        <f t="shared" si="11"/>
        <v>3906</v>
      </c>
      <c r="AX66">
        <f t="shared" si="29"/>
        <v>3558</v>
      </c>
      <c r="AY66">
        <f t="shared" si="12"/>
        <v>3558</v>
      </c>
      <c r="AZ66">
        <f t="shared" si="30"/>
        <v>3828</v>
      </c>
      <c r="BA66">
        <f t="shared" si="13"/>
        <v>3558</v>
      </c>
      <c r="BB66">
        <f t="shared" si="31"/>
        <v>5100</v>
      </c>
      <c r="BC66">
        <f t="shared" si="14"/>
        <v>5100</v>
      </c>
      <c r="BE66">
        <f t="shared" si="32"/>
        <v>3600</v>
      </c>
      <c r="BF66">
        <f t="shared" si="15"/>
        <v>3600</v>
      </c>
      <c r="BH66">
        <f t="shared" si="16"/>
        <v>0</v>
      </c>
      <c r="BI66">
        <f t="shared" si="17"/>
        <v>0</v>
      </c>
      <c r="BK66">
        <f t="shared" si="33"/>
        <v>10789</v>
      </c>
      <c r="BL66">
        <f t="shared" si="18"/>
        <v>10789</v>
      </c>
      <c r="BM66">
        <f t="shared" si="34"/>
        <v>10401</v>
      </c>
      <c r="BN66">
        <f t="shared" si="19"/>
        <v>10749</v>
      </c>
      <c r="BO66">
        <f t="shared" si="35"/>
        <v>10133</v>
      </c>
      <c r="BP66">
        <f t="shared" si="20"/>
        <v>10133</v>
      </c>
      <c r="BQ66">
        <f t="shared" si="36"/>
        <v>9884</v>
      </c>
      <c r="BR66">
        <f t="shared" si="21"/>
        <v>9884</v>
      </c>
    </row>
    <row r="67" spans="1:70" x14ac:dyDescent="0.2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1</v>
      </c>
      <c r="N67">
        <v>1</v>
      </c>
      <c r="O67">
        <v>1</v>
      </c>
      <c r="P67">
        <v>1</v>
      </c>
      <c r="Q67">
        <v>1</v>
      </c>
      <c r="R67" s="15">
        <v>-280</v>
      </c>
      <c r="S67" s="12">
        <v>255</v>
      </c>
      <c r="T67">
        <f t="shared" si="22"/>
        <v>2693</v>
      </c>
      <c r="U67">
        <f t="shared" ref="U67:U130" si="45">IF(N67=1, IF(I67&gt;0.5, T67+100+ABS(R67), T67+100+ABS(S67)), T67)</f>
        <v>3073</v>
      </c>
      <c r="V67">
        <f t="shared" si="23"/>
        <v>3166</v>
      </c>
      <c r="W67">
        <f t="shared" ref="W67:W130" si="46">IF(O67=1, IF(J67&gt;0.5, V67+100+ABS(R67), V67+100+ABS(S67)), V67)</f>
        <v>3546</v>
      </c>
      <c r="X67">
        <f t="shared" si="24"/>
        <v>3335</v>
      </c>
      <c r="Y67">
        <f t="shared" ref="Y67:Y130" si="47">IF(P67=1, IF(K67&gt;0.5, X67+100+ABS(R67), X67+100+ABS(S67)), X67)</f>
        <v>3715</v>
      </c>
      <c r="Z67">
        <f t="shared" si="25"/>
        <v>3314</v>
      </c>
      <c r="AA67">
        <f t="shared" ref="AA67:AA130" si="48">IF(Q67=1, IF(L67&gt;0.5, Z67+100+ABS(R67), Z67+100+ABS(S67)), Z67)</f>
        <v>3694</v>
      </c>
      <c r="AG67" t="str">
        <f t="shared" ref="AG67:AG130" si="49">IF(OR(OR(AND(I67&gt;0.5, M67=1, N67=1), AND(I67&lt;0.5, M67=0, N67=1), AND(I67&gt;0.5, M67=0, N67=0), AND(I67&lt;0.5, M67=1, N67=0)), OR(AND(J67&gt;0.5, M67=1, O67=1), AND(J67&lt;0.5, M67=0, O67=1), AND(J67&gt;0.5, M67=0, O67=0), AND(J67&lt;0.5, M67=1, O67=0)), OR(AND(K67&gt;0.5, M67=1, P67=1), AND(K67&lt;0.5, M67=0, P67=1), AND(K67&gt;0.5, M67=0, P67=0), AND(K67&lt;0.5, M67=1, P67=0)), OR(AND(L67&gt;0.5, M67=1, Q67=1), AND(L67&lt;0.5, M67=0, Q67=1), AND(L67&gt;0.5, M67=0, Q67=0), AND(L67&lt;0.5, M67=1, Q67=0))), "", "XXX")</f>
        <v/>
      </c>
      <c r="AQ67">
        <f t="shared" si="26"/>
        <v>2524</v>
      </c>
      <c r="AR67">
        <f t="shared" ref="AR67:AR130" si="50">IF(AND(I67&gt;=0.6, N67=1), AQ67+100+ABS(R67), IF(AND(I67&lt;=0.4, N67=1), AQ67+100+ABS(S67), AQ67))</f>
        <v>2904</v>
      </c>
      <c r="AS67">
        <f t="shared" si="27"/>
        <v>3285</v>
      </c>
      <c r="AT67">
        <f t="shared" ref="AT67:AT130" si="51">IF(AND(I67&gt;=0.7, N67=1), AS67+100+ABS(R67), IF(AND(I67&lt;=0.3, N67=1), AS67+100+ABS(S67), AS67))</f>
        <v>3665</v>
      </c>
      <c r="AU67">
        <f t="shared" si="28"/>
        <v>3906</v>
      </c>
      <c r="AV67">
        <f t="shared" ref="AV67:AV130" si="52">IF(AND(I67&gt;=0.8, N67=1), AU67+100+ABS(R67), IF(AND(I67&lt;=0.2, N67=1), AU67+100+ABS(S67), AU67))</f>
        <v>3906</v>
      </c>
      <c r="AX67">
        <f t="shared" si="29"/>
        <v>3278</v>
      </c>
      <c r="AY67">
        <f t="shared" ref="AY67:AY130" si="53">IF(AND(K67&gt;=0.6, P67=1), AX67+100+ABS(R67), IF(AND(K67&lt;=0.4, P67=1), AX67+100+ABS(S67), AX67))</f>
        <v>3658</v>
      </c>
      <c r="AZ67">
        <f t="shared" si="30"/>
        <v>3278</v>
      </c>
      <c r="BA67">
        <f t="shared" ref="BA67:BA130" si="54">IF(AND(K67&gt;=0.7, P67=1), AX67+100+ABS(R67), IF(AND(K67&lt;=0.3, P67=1), AX67+100+ABS(S67), AX67))</f>
        <v>3658</v>
      </c>
      <c r="BB67">
        <f t="shared" si="31"/>
        <v>5100</v>
      </c>
      <c r="BC67">
        <f t="shared" ref="BC67:BC130" si="55">IF(AND(K67&gt;=0.8, P67=1), BB67+100+ABS(R67), IF(AND(K67&lt;=0.2, P67=1), BB67+100+ABS(S67), BB67))</f>
        <v>5100</v>
      </c>
      <c r="BE67">
        <f t="shared" si="32"/>
        <v>3600</v>
      </c>
      <c r="BF67">
        <f t="shared" ref="BF67:BF130" si="56">IF(AND(L67&gt;=0.8, Q67=1), BE67+100+ABS(R67), IF(AND(L67&lt;=0.2, Q67=1), BE67+100+ABS(S67), BE67))</f>
        <v>3600</v>
      </c>
      <c r="BH67">
        <f t="shared" ref="BH67:BH130" si="57">IF(N67=1, I67, 0)</f>
        <v>0.79892575700000001</v>
      </c>
      <c r="BI67">
        <f t="shared" ref="BI67:BI130" si="58">IF(BH67&lt;0.5,IF(BH67&lt;&gt;0,ABS(BH67-0.5)+0.5,BH67), BH67)</f>
        <v>0.79892575700000001</v>
      </c>
      <c r="BK67">
        <f t="shared" si="33"/>
        <v>10789</v>
      </c>
      <c r="BL67">
        <f t="shared" ref="BL67:BL130" si="59">IF(AND(N67=1, I67&gt;0.5), IF(R67&gt;0, BK67+100+ABS(R67), BK67), IF(S67&gt;0, BK67+100+ABS(S67), BK67))</f>
        <v>10789</v>
      </c>
      <c r="BM67">
        <f t="shared" si="34"/>
        <v>10749</v>
      </c>
      <c r="BN67">
        <f t="shared" ref="BN67:BN130" si="60">IF(AND(O67=1, J67&gt;0.5), IF(R67&gt;0, BM67+100+ABS(R67), BM67), IF(S67&gt;0, BM67+100+ABS(S67), BM67))</f>
        <v>10749</v>
      </c>
      <c r="BO67">
        <f t="shared" si="35"/>
        <v>10133</v>
      </c>
      <c r="BP67">
        <f t="shared" ref="BP67:BP130" si="61">IF(AND(P67=1, K67&gt;0.5), IF(R67&gt;0, BO67+100+ABS(R67), BO67), IF(S67&gt;0, BO67+100+ABS(S67), BO67))</f>
        <v>10133</v>
      </c>
      <c r="BQ67">
        <f t="shared" si="36"/>
        <v>9884</v>
      </c>
      <c r="BR67">
        <f t="shared" ref="BR67:BR130" si="62">IF(AND(Q67=1, L67&gt;0.5), IF(R67&gt;0, BQ67+100+ABS(R67), BQ67), IF(S67&gt;0, BQ67+100+ABS(S67), BQ67))</f>
        <v>9884</v>
      </c>
    </row>
    <row r="68" spans="1:70" x14ac:dyDescent="0.2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1</v>
      </c>
      <c r="N68">
        <v>1</v>
      </c>
      <c r="O68">
        <v>1</v>
      </c>
      <c r="P68">
        <v>1</v>
      </c>
      <c r="Q68">
        <v>1</v>
      </c>
      <c r="R68" s="15">
        <v>-260</v>
      </c>
      <c r="S68" s="12">
        <v>240</v>
      </c>
      <c r="T68">
        <f t="shared" ref="T68:T131" si="63">IF(I68&gt;0.5, IF(R68&lt;0, R68 + U67, U67 - 100),  IF(S68&lt;0, S68 + U67, U67 - 100))</f>
        <v>2813</v>
      </c>
      <c r="U68">
        <f t="shared" si="45"/>
        <v>3173</v>
      </c>
      <c r="V68">
        <f t="shared" ref="V68:V131" si="64">IF(J68&gt;0.5, IF(R68&lt;0, R68 + W67, W67 - 100),  IF(S68&lt;0, S68 + W67, W67 - 100))</f>
        <v>3286</v>
      </c>
      <c r="W68">
        <f t="shared" si="46"/>
        <v>3646</v>
      </c>
      <c r="X68">
        <f t="shared" ref="X68:X131" si="65">IF(K68&gt;0.5, IF(R68&lt;0, R68 + Y67, Y67 - 100),  IF(S68&lt;0, S68 + Y67, Y67 - 100))</f>
        <v>3455</v>
      </c>
      <c r="Y68">
        <f t="shared" si="47"/>
        <v>3815</v>
      </c>
      <c r="Z68">
        <f t="shared" ref="Z68:Z131" si="66">IF(L68&gt;0.5, IF(R68&lt;0, R68 + AA67, AA67 - 100),  IF(S68&lt;0, S68 + AA67, AA67 - 100))</f>
        <v>3434</v>
      </c>
      <c r="AA68">
        <f t="shared" si="48"/>
        <v>3794</v>
      </c>
      <c r="AG68" t="str">
        <f t="shared" si="49"/>
        <v/>
      </c>
      <c r="AQ68">
        <f t="shared" ref="AQ68:AQ131" si="67">IF(I68&gt;=0.6, IF(R68&lt;0, R68+AR67, AR67-100), IF(I68&lt;=0.4, IF(S68&lt;0, S68+AR67, AR67-100), AR67))</f>
        <v>2644</v>
      </c>
      <c r="AR68">
        <f t="shared" si="50"/>
        <v>3004</v>
      </c>
      <c r="AS68">
        <f t="shared" ref="AS68:AS131" si="68">IF(I68&gt;=0.7, IF(R68&lt;0, R68+AT67, AT67-R68), IF(I68&lt;=0.3, IF(S68&lt;0, S68+AT67, AT67-S68), AT67))</f>
        <v>3405</v>
      </c>
      <c r="AT68">
        <f t="shared" si="51"/>
        <v>3765</v>
      </c>
      <c r="AU68">
        <f t="shared" ref="AU68:AU131" si="69">IF(I68&gt;=0.8, IF(R68&lt;0, R68+AV67, AV67-R68), IF(I68&lt;=0.2, IF(S68&lt;0, S68+AV67, AV67-S68), AV67))</f>
        <v>3906</v>
      </c>
      <c r="AV68">
        <f t="shared" si="52"/>
        <v>3906</v>
      </c>
      <c r="AX68">
        <f t="shared" ref="AX68:AX131" si="70">IF(K68&gt;=0.6, IF(R68&lt;0, R68+AY67, AY67-R68), IF(K68&lt;=0.4, IF(S68&lt;0, S68+AY67, AY67-S68), AY67))</f>
        <v>3398</v>
      </c>
      <c r="AY68">
        <f t="shared" si="53"/>
        <v>3758</v>
      </c>
      <c r="AZ68">
        <f t="shared" ref="AZ68:AZ131" si="71">IF(K68&gt;=0.7, IF(R68&lt;0, R68+BA67, BA67-R68), IF(K68&lt;=0.3, IF(S68&lt;0, S68+BA67, BA67-S68), BA67))</f>
        <v>3658</v>
      </c>
      <c r="BA68">
        <f t="shared" si="54"/>
        <v>3398</v>
      </c>
      <c r="BB68">
        <f t="shared" ref="BB68:BB131" si="72">IF(K68&gt;=0.8, IF(R68&lt;0, R68+BC67, BC67-R68), IF(K68&lt;=0.2, IF(S68&lt;0, S68+BC67, BC67-S68), BC67))</f>
        <v>5100</v>
      </c>
      <c r="BC68">
        <f t="shared" si="55"/>
        <v>5100</v>
      </c>
      <c r="BE68">
        <f t="shared" ref="BE68:BE131" si="73">IF(L68&gt;=0.8, IF(R68&lt;0, R68+BF67, BF67-100), IF(L68&lt;=0.2, IF(S68&lt;0, S68+BF67, BF67-100), BF67))</f>
        <v>3600</v>
      </c>
      <c r="BF68">
        <f t="shared" si="56"/>
        <v>3600</v>
      </c>
      <c r="BH68">
        <f t="shared" si="57"/>
        <v>0.73715865599999997</v>
      </c>
      <c r="BI68">
        <f t="shared" si="58"/>
        <v>0.73715865599999997</v>
      </c>
      <c r="BK68">
        <f t="shared" ref="BK68:BK131" si="74">IF(I68&gt;0.5, IF(R68&gt;0, BL67 - 100, BL67),  IF(S68&gt;0, BL67 - 100, BL67))</f>
        <v>10789</v>
      </c>
      <c r="BL68">
        <f t="shared" si="59"/>
        <v>10789</v>
      </c>
      <c r="BM68">
        <f t="shared" ref="BM68:BM131" si="75">IF(J68&gt;0.5, IF(R68&gt;0, BN67 - 100, BN67),  IF(S68&gt;0, BN67 - 100, BN67))</f>
        <v>10749</v>
      </c>
      <c r="BN68">
        <f t="shared" si="60"/>
        <v>10749</v>
      </c>
      <c r="BO68">
        <f t="shared" ref="BO68:BO131" si="76">IF(K68&gt;0.5, IF(R68&gt;0, BP67 - 100, BP67),  IF(S68&gt;0, BP67 - 100, BP67))</f>
        <v>10133</v>
      </c>
      <c r="BP68">
        <f t="shared" si="61"/>
        <v>10133</v>
      </c>
      <c r="BQ68">
        <f t="shared" ref="BQ68:BQ131" si="77">IF(L68&gt;0.5, IF(R68&gt;0, BR67 - 100, BR67),  IF(S68&gt;0, BR67 - 100, BR67))</f>
        <v>9884</v>
      </c>
      <c r="BR68">
        <f t="shared" si="62"/>
        <v>9884</v>
      </c>
    </row>
    <row r="69" spans="1:70" x14ac:dyDescent="0.2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1</v>
      </c>
      <c r="N69">
        <v>0</v>
      </c>
      <c r="O69">
        <v>0</v>
      </c>
      <c r="P69">
        <v>0</v>
      </c>
      <c r="Q69">
        <v>0</v>
      </c>
      <c r="R69" s="15">
        <v>152</v>
      </c>
      <c r="S69" s="12">
        <v>-162</v>
      </c>
      <c r="T69">
        <f t="shared" si="63"/>
        <v>3011</v>
      </c>
      <c r="U69">
        <f t="shared" si="45"/>
        <v>3011</v>
      </c>
      <c r="V69">
        <f t="shared" si="64"/>
        <v>3484</v>
      </c>
      <c r="W69">
        <f t="shared" si="46"/>
        <v>3484</v>
      </c>
      <c r="X69">
        <f t="shared" si="65"/>
        <v>3653</v>
      </c>
      <c r="Y69">
        <f t="shared" si="47"/>
        <v>3653</v>
      </c>
      <c r="Z69">
        <f t="shared" si="66"/>
        <v>3632</v>
      </c>
      <c r="AA69">
        <f t="shared" si="48"/>
        <v>3632</v>
      </c>
      <c r="AG69" t="str">
        <f t="shared" si="49"/>
        <v/>
      </c>
      <c r="AQ69">
        <f t="shared" si="67"/>
        <v>2842</v>
      </c>
      <c r="AR69">
        <f t="shared" si="50"/>
        <v>2842</v>
      </c>
      <c r="AS69">
        <f t="shared" si="68"/>
        <v>3603</v>
      </c>
      <c r="AT69">
        <f t="shared" si="51"/>
        <v>3603</v>
      </c>
      <c r="AU69">
        <f t="shared" si="69"/>
        <v>3906</v>
      </c>
      <c r="AV69">
        <f t="shared" si="52"/>
        <v>3906</v>
      </c>
      <c r="AX69">
        <f t="shared" si="70"/>
        <v>3596</v>
      </c>
      <c r="AY69">
        <f t="shared" si="53"/>
        <v>3596</v>
      </c>
      <c r="AZ69">
        <f t="shared" si="71"/>
        <v>3398</v>
      </c>
      <c r="BA69">
        <f t="shared" si="54"/>
        <v>3596</v>
      </c>
      <c r="BB69">
        <f t="shared" si="72"/>
        <v>5100</v>
      </c>
      <c r="BC69">
        <f t="shared" si="55"/>
        <v>5100</v>
      </c>
      <c r="BE69">
        <f t="shared" si="73"/>
        <v>3600</v>
      </c>
      <c r="BF69">
        <f t="shared" si="56"/>
        <v>3600</v>
      </c>
      <c r="BH69">
        <f t="shared" si="57"/>
        <v>0</v>
      </c>
      <c r="BI69">
        <f t="shared" si="58"/>
        <v>0</v>
      </c>
      <c r="BK69">
        <f t="shared" si="74"/>
        <v>10789</v>
      </c>
      <c r="BL69">
        <f t="shared" si="59"/>
        <v>10789</v>
      </c>
      <c r="BM69">
        <f t="shared" si="75"/>
        <v>10749</v>
      </c>
      <c r="BN69">
        <f t="shared" si="60"/>
        <v>10749</v>
      </c>
      <c r="BO69">
        <f t="shared" si="76"/>
        <v>10133</v>
      </c>
      <c r="BP69">
        <f t="shared" si="61"/>
        <v>10133</v>
      </c>
      <c r="BQ69">
        <f t="shared" si="77"/>
        <v>9884</v>
      </c>
      <c r="BR69">
        <f t="shared" si="62"/>
        <v>9884</v>
      </c>
    </row>
    <row r="70" spans="1:70" x14ac:dyDescent="0.2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1</v>
      </c>
      <c r="N70">
        <v>0</v>
      </c>
      <c r="O70">
        <v>1</v>
      </c>
      <c r="P70">
        <v>0</v>
      </c>
      <c r="Q70">
        <v>0</v>
      </c>
      <c r="R70" s="15">
        <v>-112</v>
      </c>
      <c r="S70" s="12">
        <v>102</v>
      </c>
      <c r="T70">
        <f t="shared" si="63"/>
        <v>2911</v>
      </c>
      <c r="U70">
        <f t="shared" si="45"/>
        <v>2911</v>
      </c>
      <c r="V70">
        <f t="shared" si="64"/>
        <v>3372</v>
      </c>
      <c r="W70">
        <f t="shared" si="46"/>
        <v>3584</v>
      </c>
      <c r="X70">
        <f t="shared" si="65"/>
        <v>3553</v>
      </c>
      <c r="Y70">
        <f t="shared" si="47"/>
        <v>3553</v>
      </c>
      <c r="Z70">
        <f t="shared" si="66"/>
        <v>3532</v>
      </c>
      <c r="AA70">
        <f t="shared" si="48"/>
        <v>3532</v>
      </c>
      <c r="AG70" t="str">
        <f t="shared" si="49"/>
        <v/>
      </c>
      <c r="AQ70">
        <f t="shared" si="67"/>
        <v>2842</v>
      </c>
      <c r="AR70">
        <f t="shared" si="50"/>
        <v>2842</v>
      </c>
      <c r="AS70">
        <f t="shared" si="68"/>
        <v>3603</v>
      </c>
      <c r="AT70">
        <f t="shared" si="51"/>
        <v>3603</v>
      </c>
      <c r="AU70">
        <f t="shared" si="69"/>
        <v>3906</v>
      </c>
      <c r="AV70">
        <f t="shared" si="52"/>
        <v>3906</v>
      </c>
      <c r="AX70">
        <f t="shared" si="70"/>
        <v>3494</v>
      </c>
      <c r="AY70">
        <f t="shared" si="53"/>
        <v>3494</v>
      </c>
      <c r="AZ70">
        <f t="shared" si="71"/>
        <v>3596</v>
      </c>
      <c r="BA70">
        <f t="shared" si="54"/>
        <v>3494</v>
      </c>
      <c r="BB70">
        <f t="shared" si="72"/>
        <v>5100</v>
      </c>
      <c r="BC70">
        <f t="shared" si="55"/>
        <v>5100</v>
      </c>
      <c r="BE70">
        <f t="shared" si="73"/>
        <v>3600</v>
      </c>
      <c r="BF70">
        <f t="shared" si="56"/>
        <v>3600</v>
      </c>
      <c r="BH70">
        <f t="shared" si="57"/>
        <v>0</v>
      </c>
      <c r="BI70">
        <f t="shared" si="58"/>
        <v>0</v>
      </c>
      <c r="BK70">
        <f t="shared" si="74"/>
        <v>10689</v>
      </c>
      <c r="BL70">
        <f t="shared" si="59"/>
        <v>10891</v>
      </c>
      <c r="BM70">
        <f t="shared" si="75"/>
        <v>10749</v>
      </c>
      <c r="BN70">
        <f t="shared" si="60"/>
        <v>10749</v>
      </c>
      <c r="BO70">
        <f t="shared" si="76"/>
        <v>10033</v>
      </c>
      <c r="BP70">
        <f t="shared" si="61"/>
        <v>10235</v>
      </c>
      <c r="BQ70">
        <f t="shared" si="77"/>
        <v>9784</v>
      </c>
      <c r="BR70">
        <f t="shared" si="62"/>
        <v>9986</v>
      </c>
    </row>
    <row r="71" spans="1:70" x14ac:dyDescent="0.2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1</v>
      </c>
      <c r="N71">
        <v>1</v>
      </c>
      <c r="O71">
        <v>1</v>
      </c>
      <c r="P71">
        <v>1</v>
      </c>
      <c r="Q71">
        <v>1</v>
      </c>
      <c r="R71" s="15">
        <v>-155</v>
      </c>
      <c r="S71" s="12">
        <v>145</v>
      </c>
      <c r="T71">
        <f t="shared" si="63"/>
        <v>2756</v>
      </c>
      <c r="U71">
        <f t="shared" si="45"/>
        <v>3011</v>
      </c>
      <c r="V71">
        <f t="shared" si="64"/>
        <v>3429</v>
      </c>
      <c r="W71">
        <f t="shared" si="46"/>
        <v>3684</v>
      </c>
      <c r="X71">
        <f t="shared" si="65"/>
        <v>3398</v>
      </c>
      <c r="Y71">
        <f t="shared" si="47"/>
        <v>3653</v>
      </c>
      <c r="Z71">
        <f t="shared" si="66"/>
        <v>3377</v>
      </c>
      <c r="AA71">
        <f t="shared" si="48"/>
        <v>3632</v>
      </c>
      <c r="AG71" t="str">
        <f t="shared" si="49"/>
        <v/>
      </c>
      <c r="AQ71">
        <f t="shared" si="67"/>
        <v>2687</v>
      </c>
      <c r="AR71">
        <f t="shared" si="50"/>
        <v>2942</v>
      </c>
      <c r="AS71">
        <f t="shared" si="68"/>
        <v>3603</v>
      </c>
      <c r="AT71">
        <f t="shared" si="51"/>
        <v>3603</v>
      </c>
      <c r="AU71">
        <f t="shared" si="69"/>
        <v>3906</v>
      </c>
      <c r="AV71">
        <f t="shared" si="52"/>
        <v>3906</v>
      </c>
      <c r="AX71">
        <f t="shared" si="70"/>
        <v>3339</v>
      </c>
      <c r="AY71">
        <f t="shared" si="53"/>
        <v>3594</v>
      </c>
      <c r="AZ71">
        <f t="shared" si="71"/>
        <v>3494</v>
      </c>
      <c r="BA71">
        <f t="shared" si="54"/>
        <v>3339</v>
      </c>
      <c r="BB71">
        <f t="shared" si="72"/>
        <v>5100</v>
      </c>
      <c r="BC71">
        <f t="shared" si="55"/>
        <v>5100</v>
      </c>
      <c r="BE71">
        <f t="shared" si="73"/>
        <v>3600</v>
      </c>
      <c r="BF71">
        <f t="shared" si="56"/>
        <v>3600</v>
      </c>
      <c r="BH71">
        <f t="shared" si="57"/>
        <v>0.67646461700000005</v>
      </c>
      <c r="BI71">
        <f t="shared" si="58"/>
        <v>0.67646461700000005</v>
      </c>
      <c r="BK71">
        <f t="shared" si="74"/>
        <v>10891</v>
      </c>
      <c r="BL71">
        <f t="shared" si="59"/>
        <v>10891</v>
      </c>
      <c r="BM71">
        <f t="shared" si="75"/>
        <v>10749</v>
      </c>
      <c r="BN71">
        <f t="shared" si="60"/>
        <v>10749</v>
      </c>
      <c r="BO71">
        <f t="shared" si="76"/>
        <v>10235</v>
      </c>
      <c r="BP71">
        <f t="shared" si="61"/>
        <v>10235</v>
      </c>
      <c r="BQ71">
        <f t="shared" si="77"/>
        <v>9986</v>
      </c>
      <c r="BR71">
        <f t="shared" si="62"/>
        <v>9986</v>
      </c>
    </row>
    <row r="72" spans="1:70" x14ac:dyDescent="0.2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1</v>
      </c>
      <c r="N72">
        <v>0</v>
      </c>
      <c r="O72">
        <v>1</v>
      </c>
      <c r="P72">
        <v>1</v>
      </c>
      <c r="Q72">
        <v>1</v>
      </c>
      <c r="R72" s="15">
        <v>-107</v>
      </c>
      <c r="S72" s="12">
        <v>-103</v>
      </c>
      <c r="T72">
        <f t="shared" si="63"/>
        <v>2908</v>
      </c>
      <c r="U72">
        <f t="shared" si="45"/>
        <v>2908</v>
      </c>
      <c r="V72">
        <f t="shared" si="64"/>
        <v>3577</v>
      </c>
      <c r="W72">
        <f t="shared" si="46"/>
        <v>3784</v>
      </c>
      <c r="X72">
        <f t="shared" si="65"/>
        <v>3546</v>
      </c>
      <c r="Y72">
        <f t="shared" si="47"/>
        <v>3753</v>
      </c>
      <c r="Z72">
        <f t="shared" si="66"/>
        <v>3525</v>
      </c>
      <c r="AA72">
        <f t="shared" si="48"/>
        <v>3732</v>
      </c>
      <c r="AG72" t="str">
        <f t="shared" si="49"/>
        <v/>
      </c>
      <c r="AQ72">
        <f t="shared" si="67"/>
        <v>2839</v>
      </c>
      <c r="AR72">
        <f t="shared" si="50"/>
        <v>2839</v>
      </c>
      <c r="AS72">
        <f t="shared" si="68"/>
        <v>3500</v>
      </c>
      <c r="AT72">
        <f t="shared" si="51"/>
        <v>3500</v>
      </c>
      <c r="AU72">
        <f t="shared" si="69"/>
        <v>3906</v>
      </c>
      <c r="AV72">
        <f t="shared" si="52"/>
        <v>3906</v>
      </c>
      <c r="AX72">
        <f t="shared" si="70"/>
        <v>3487</v>
      </c>
      <c r="AY72">
        <f t="shared" si="53"/>
        <v>3694</v>
      </c>
      <c r="AZ72">
        <f t="shared" si="71"/>
        <v>3339</v>
      </c>
      <c r="BA72">
        <f t="shared" si="54"/>
        <v>3487</v>
      </c>
      <c r="BB72">
        <f t="shared" si="72"/>
        <v>5100</v>
      </c>
      <c r="BC72">
        <f t="shared" si="55"/>
        <v>5100</v>
      </c>
      <c r="BE72">
        <f t="shared" si="73"/>
        <v>3600</v>
      </c>
      <c r="BF72">
        <f t="shared" si="56"/>
        <v>3600</v>
      </c>
      <c r="BH72">
        <f t="shared" si="57"/>
        <v>0</v>
      </c>
      <c r="BI72">
        <f t="shared" si="58"/>
        <v>0</v>
      </c>
      <c r="BK72">
        <f t="shared" si="74"/>
        <v>10891</v>
      </c>
      <c r="BL72">
        <f t="shared" si="59"/>
        <v>10891</v>
      </c>
      <c r="BM72">
        <f t="shared" si="75"/>
        <v>10749</v>
      </c>
      <c r="BN72">
        <f t="shared" si="60"/>
        <v>10749</v>
      </c>
      <c r="BO72">
        <f t="shared" si="76"/>
        <v>10235</v>
      </c>
      <c r="BP72">
        <f t="shared" si="61"/>
        <v>10235</v>
      </c>
      <c r="BQ72">
        <f t="shared" si="77"/>
        <v>9986</v>
      </c>
      <c r="BR72">
        <f t="shared" si="62"/>
        <v>9986</v>
      </c>
    </row>
    <row r="73" spans="1:70" x14ac:dyDescent="0.2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1</v>
      </c>
      <c r="N73">
        <v>1</v>
      </c>
      <c r="O73">
        <v>1</v>
      </c>
      <c r="P73">
        <v>1</v>
      </c>
      <c r="Q73">
        <v>1</v>
      </c>
      <c r="R73" s="15">
        <v>-175</v>
      </c>
      <c r="S73" s="12">
        <v>165</v>
      </c>
      <c r="T73">
        <f t="shared" si="63"/>
        <v>2733</v>
      </c>
      <c r="U73">
        <f t="shared" si="45"/>
        <v>3008</v>
      </c>
      <c r="V73">
        <f t="shared" si="64"/>
        <v>3609</v>
      </c>
      <c r="W73">
        <f t="shared" si="46"/>
        <v>3884</v>
      </c>
      <c r="X73">
        <f t="shared" si="65"/>
        <v>3578</v>
      </c>
      <c r="Y73">
        <f t="shared" si="47"/>
        <v>3853</v>
      </c>
      <c r="Z73">
        <f t="shared" si="66"/>
        <v>3557</v>
      </c>
      <c r="AA73">
        <f t="shared" si="48"/>
        <v>3832</v>
      </c>
      <c r="AG73" t="str">
        <f t="shared" si="49"/>
        <v/>
      </c>
      <c r="AQ73">
        <f t="shared" si="67"/>
        <v>2664</v>
      </c>
      <c r="AR73">
        <f t="shared" si="50"/>
        <v>2939</v>
      </c>
      <c r="AS73">
        <f t="shared" si="68"/>
        <v>3325</v>
      </c>
      <c r="AT73">
        <f t="shared" si="51"/>
        <v>3600</v>
      </c>
      <c r="AU73">
        <f t="shared" si="69"/>
        <v>3906</v>
      </c>
      <c r="AV73">
        <f t="shared" si="52"/>
        <v>3906</v>
      </c>
      <c r="AX73">
        <f t="shared" si="70"/>
        <v>3694</v>
      </c>
      <c r="AY73">
        <f t="shared" si="53"/>
        <v>3694</v>
      </c>
      <c r="AZ73">
        <f t="shared" si="71"/>
        <v>3487</v>
      </c>
      <c r="BA73">
        <f t="shared" si="54"/>
        <v>3694</v>
      </c>
      <c r="BB73">
        <f t="shared" si="72"/>
        <v>5100</v>
      </c>
      <c r="BC73">
        <f t="shared" si="55"/>
        <v>5100</v>
      </c>
      <c r="BE73">
        <f t="shared" si="73"/>
        <v>3600</v>
      </c>
      <c r="BF73">
        <f t="shared" si="56"/>
        <v>3600</v>
      </c>
      <c r="BH73">
        <f t="shared" si="57"/>
        <v>0.71627807600000004</v>
      </c>
      <c r="BI73">
        <f t="shared" si="58"/>
        <v>0.71627807600000004</v>
      </c>
      <c r="BK73">
        <f t="shared" si="74"/>
        <v>10891</v>
      </c>
      <c r="BL73">
        <f t="shared" si="59"/>
        <v>10891</v>
      </c>
      <c r="BM73">
        <f t="shared" si="75"/>
        <v>10749</v>
      </c>
      <c r="BN73">
        <f t="shared" si="60"/>
        <v>10749</v>
      </c>
      <c r="BO73">
        <f t="shared" si="76"/>
        <v>10235</v>
      </c>
      <c r="BP73">
        <f t="shared" si="61"/>
        <v>10235</v>
      </c>
      <c r="BQ73">
        <f t="shared" si="77"/>
        <v>9986</v>
      </c>
      <c r="BR73">
        <f t="shared" si="62"/>
        <v>9986</v>
      </c>
    </row>
    <row r="74" spans="1:70" x14ac:dyDescent="0.2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1</v>
      </c>
      <c r="N74">
        <v>0</v>
      </c>
      <c r="O74">
        <v>1</v>
      </c>
      <c r="P74">
        <v>1</v>
      </c>
      <c r="Q74">
        <v>1</v>
      </c>
      <c r="R74" s="15">
        <v>-220</v>
      </c>
      <c r="S74" s="12">
        <v>200</v>
      </c>
      <c r="T74">
        <f t="shared" si="63"/>
        <v>2908</v>
      </c>
      <c r="U74">
        <f t="shared" si="45"/>
        <v>2908</v>
      </c>
      <c r="V74">
        <f t="shared" si="64"/>
        <v>3664</v>
      </c>
      <c r="W74">
        <f t="shared" si="46"/>
        <v>3984</v>
      </c>
      <c r="X74">
        <f t="shared" si="65"/>
        <v>3633</v>
      </c>
      <c r="Y74">
        <f t="shared" si="47"/>
        <v>3953</v>
      </c>
      <c r="Z74">
        <f t="shared" si="66"/>
        <v>3612</v>
      </c>
      <c r="AA74">
        <f t="shared" si="48"/>
        <v>3932</v>
      </c>
      <c r="AG74" t="str">
        <f t="shared" si="49"/>
        <v/>
      </c>
      <c r="AQ74">
        <f t="shared" si="67"/>
        <v>2939</v>
      </c>
      <c r="AR74">
        <f t="shared" si="50"/>
        <v>2939</v>
      </c>
      <c r="AS74">
        <f t="shared" si="68"/>
        <v>3600</v>
      </c>
      <c r="AT74">
        <f t="shared" si="51"/>
        <v>3600</v>
      </c>
      <c r="AU74">
        <f t="shared" si="69"/>
        <v>3906</v>
      </c>
      <c r="AV74">
        <f t="shared" si="52"/>
        <v>3906</v>
      </c>
      <c r="AX74">
        <f t="shared" si="70"/>
        <v>3474</v>
      </c>
      <c r="AY74">
        <f t="shared" si="53"/>
        <v>3794</v>
      </c>
      <c r="AZ74">
        <f t="shared" si="71"/>
        <v>3694</v>
      </c>
      <c r="BA74">
        <f t="shared" si="54"/>
        <v>3474</v>
      </c>
      <c r="BB74">
        <f t="shared" si="72"/>
        <v>5100</v>
      </c>
      <c r="BC74">
        <f t="shared" si="55"/>
        <v>5100</v>
      </c>
      <c r="BE74">
        <f t="shared" si="73"/>
        <v>3600</v>
      </c>
      <c r="BF74">
        <f t="shared" si="56"/>
        <v>3600</v>
      </c>
      <c r="BH74">
        <f t="shared" si="57"/>
        <v>0</v>
      </c>
      <c r="BI74">
        <f t="shared" si="58"/>
        <v>0</v>
      </c>
      <c r="BK74">
        <f t="shared" si="74"/>
        <v>10791</v>
      </c>
      <c r="BL74">
        <f t="shared" si="59"/>
        <v>11091</v>
      </c>
      <c r="BM74">
        <f t="shared" si="75"/>
        <v>10749</v>
      </c>
      <c r="BN74">
        <f t="shared" si="60"/>
        <v>10749</v>
      </c>
      <c r="BO74">
        <f t="shared" si="76"/>
        <v>10235</v>
      </c>
      <c r="BP74">
        <f t="shared" si="61"/>
        <v>10235</v>
      </c>
      <c r="BQ74">
        <f t="shared" si="77"/>
        <v>9986</v>
      </c>
      <c r="BR74">
        <f t="shared" si="62"/>
        <v>9986</v>
      </c>
    </row>
    <row r="75" spans="1:70" x14ac:dyDescent="0.2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</v>
      </c>
      <c r="N75">
        <v>0</v>
      </c>
      <c r="O75">
        <v>0</v>
      </c>
      <c r="P75">
        <v>0</v>
      </c>
      <c r="Q75">
        <v>0</v>
      </c>
      <c r="R75" s="15">
        <v>-175</v>
      </c>
      <c r="S75" s="12">
        <v>165</v>
      </c>
      <c r="T75">
        <f t="shared" si="63"/>
        <v>2733</v>
      </c>
      <c r="U75">
        <f t="shared" si="45"/>
        <v>2733</v>
      </c>
      <c r="V75">
        <f t="shared" si="64"/>
        <v>3809</v>
      </c>
      <c r="W75">
        <f t="shared" si="46"/>
        <v>3809</v>
      </c>
      <c r="X75">
        <f t="shared" si="65"/>
        <v>3778</v>
      </c>
      <c r="Y75">
        <f t="shared" si="47"/>
        <v>3778</v>
      </c>
      <c r="Z75">
        <f t="shared" si="66"/>
        <v>3757</v>
      </c>
      <c r="AA75">
        <f t="shared" si="48"/>
        <v>3757</v>
      </c>
      <c r="AG75" t="str">
        <f t="shared" si="49"/>
        <v/>
      </c>
      <c r="AQ75">
        <f t="shared" si="67"/>
        <v>2764</v>
      </c>
      <c r="AR75">
        <f t="shared" si="50"/>
        <v>2764</v>
      </c>
      <c r="AS75">
        <f t="shared" si="68"/>
        <v>3425</v>
      </c>
      <c r="AT75">
        <f t="shared" si="51"/>
        <v>3425</v>
      </c>
      <c r="AU75">
        <f t="shared" si="69"/>
        <v>3906</v>
      </c>
      <c r="AV75">
        <f t="shared" si="52"/>
        <v>3906</v>
      </c>
      <c r="AX75">
        <f t="shared" si="70"/>
        <v>3619</v>
      </c>
      <c r="AY75">
        <f t="shared" si="53"/>
        <v>3619</v>
      </c>
      <c r="AZ75">
        <f t="shared" si="71"/>
        <v>3474</v>
      </c>
      <c r="BA75">
        <f t="shared" si="54"/>
        <v>3619</v>
      </c>
      <c r="BB75">
        <f t="shared" si="72"/>
        <v>5100</v>
      </c>
      <c r="BC75">
        <f t="shared" si="55"/>
        <v>5100</v>
      </c>
      <c r="BE75">
        <f t="shared" si="73"/>
        <v>3600</v>
      </c>
      <c r="BF75">
        <f t="shared" si="56"/>
        <v>3600</v>
      </c>
      <c r="BH75">
        <f t="shared" si="57"/>
        <v>0</v>
      </c>
      <c r="BI75">
        <f t="shared" si="58"/>
        <v>0</v>
      </c>
      <c r="BK75">
        <f t="shared" si="74"/>
        <v>11091</v>
      </c>
      <c r="BL75">
        <f t="shared" si="59"/>
        <v>11356</v>
      </c>
      <c r="BM75">
        <f t="shared" si="75"/>
        <v>10749</v>
      </c>
      <c r="BN75">
        <f t="shared" si="60"/>
        <v>11014</v>
      </c>
      <c r="BO75">
        <f t="shared" si="76"/>
        <v>10235</v>
      </c>
      <c r="BP75">
        <f t="shared" si="61"/>
        <v>10500</v>
      </c>
      <c r="BQ75">
        <f t="shared" si="77"/>
        <v>9986</v>
      </c>
      <c r="BR75">
        <f t="shared" si="62"/>
        <v>10251</v>
      </c>
    </row>
    <row r="76" spans="1:70" x14ac:dyDescent="0.2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</v>
      </c>
      <c r="N76">
        <v>0</v>
      </c>
      <c r="O76">
        <v>0</v>
      </c>
      <c r="P76">
        <v>0</v>
      </c>
      <c r="Q76">
        <v>0</v>
      </c>
      <c r="R76" s="15">
        <v>-156</v>
      </c>
      <c r="S76" s="12">
        <v>146</v>
      </c>
      <c r="T76">
        <f t="shared" si="63"/>
        <v>2577</v>
      </c>
      <c r="U76">
        <f t="shared" si="45"/>
        <v>2577</v>
      </c>
      <c r="V76">
        <f t="shared" si="64"/>
        <v>3653</v>
      </c>
      <c r="W76">
        <f t="shared" si="46"/>
        <v>3653</v>
      </c>
      <c r="X76">
        <f t="shared" si="65"/>
        <v>3622</v>
      </c>
      <c r="Y76">
        <f t="shared" si="47"/>
        <v>3622</v>
      </c>
      <c r="Z76">
        <f t="shared" si="66"/>
        <v>3601</v>
      </c>
      <c r="AA76">
        <f t="shared" si="48"/>
        <v>3601</v>
      </c>
      <c r="AG76" t="str">
        <f t="shared" si="49"/>
        <v/>
      </c>
      <c r="AQ76">
        <f t="shared" si="67"/>
        <v>2608</v>
      </c>
      <c r="AR76">
        <f t="shared" si="50"/>
        <v>2608</v>
      </c>
      <c r="AS76">
        <f t="shared" si="68"/>
        <v>3269</v>
      </c>
      <c r="AT76">
        <f t="shared" si="51"/>
        <v>3269</v>
      </c>
      <c r="AU76">
        <f t="shared" si="69"/>
        <v>3750</v>
      </c>
      <c r="AV76">
        <f t="shared" si="52"/>
        <v>3750</v>
      </c>
      <c r="AX76">
        <f t="shared" si="70"/>
        <v>3619</v>
      </c>
      <c r="AY76">
        <f t="shared" si="53"/>
        <v>3619</v>
      </c>
      <c r="AZ76">
        <f t="shared" si="71"/>
        <v>3619</v>
      </c>
      <c r="BA76">
        <f t="shared" si="54"/>
        <v>3619</v>
      </c>
      <c r="BB76">
        <f t="shared" si="72"/>
        <v>5100</v>
      </c>
      <c r="BC76">
        <f t="shared" si="55"/>
        <v>5100</v>
      </c>
      <c r="BE76">
        <f t="shared" si="73"/>
        <v>3600</v>
      </c>
      <c r="BF76">
        <f t="shared" si="56"/>
        <v>3600</v>
      </c>
      <c r="BH76">
        <f t="shared" si="57"/>
        <v>0</v>
      </c>
      <c r="BI76">
        <f t="shared" si="58"/>
        <v>0</v>
      </c>
      <c r="BK76">
        <f t="shared" si="74"/>
        <v>11356</v>
      </c>
      <c r="BL76">
        <f t="shared" si="59"/>
        <v>11602</v>
      </c>
      <c r="BM76">
        <f t="shared" si="75"/>
        <v>11014</v>
      </c>
      <c r="BN76">
        <f t="shared" si="60"/>
        <v>11260</v>
      </c>
      <c r="BO76">
        <f t="shared" si="76"/>
        <v>10500</v>
      </c>
      <c r="BP76">
        <f t="shared" si="61"/>
        <v>10746</v>
      </c>
      <c r="BQ76">
        <f t="shared" si="77"/>
        <v>10251</v>
      </c>
      <c r="BR76">
        <f t="shared" si="62"/>
        <v>10497</v>
      </c>
    </row>
    <row r="77" spans="1:70" x14ac:dyDescent="0.2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</v>
      </c>
      <c r="N77">
        <v>0</v>
      </c>
      <c r="O77">
        <v>0</v>
      </c>
      <c r="P77">
        <v>1</v>
      </c>
      <c r="Q77">
        <v>1</v>
      </c>
      <c r="R77" s="15">
        <v>295</v>
      </c>
      <c r="S77" s="12">
        <v>-325</v>
      </c>
      <c r="T77">
        <f t="shared" si="63"/>
        <v>2477</v>
      </c>
      <c r="U77">
        <f t="shared" si="45"/>
        <v>2477</v>
      </c>
      <c r="V77">
        <f t="shared" si="64"/>
        <v>3553</v>
      </c>
      <c r="W77">
        <f t="shared" si="46"/>
        <v>3553</v>
      </c>
      <c r="X77">
        <f t="shared" si="65"/>
        <v>3297</v>
      </c>
      <c r="Y77">
        <f t="shared" si="47"/>
        <v>3722</v>
      </c>
      <c r="Z77">
        <f t="shared" si="66"/>
        <v>3276</v>
      </c>
      <c r="AA77">
        <f t="shared" si="48"/>
        <v>3701</v>
      </c>
      <c r="AG77" t="str">
        <f t="shared" si="49"/>
        <v/>
      </c>
      <c r="AQ77">
        <f t="shared" si="67"/>
        <v>2608</v>
      </c>
      <c r="AR77">
        <f t="shared" si="50"/>
        <v>2608</v>
      </c>
      <c r="AS77">
        <f t="shared" si="68"/>
        <v>3269</v>
      </c>
      <c r="AT77">
        <f t="shared" si="51"/>
        <v>3269</v>
      </c>
      <c r="AU77">
        <f t="shared" si="69"/>
        <v>3750</v>
      </c>
      <c r="AV77">
        <f t="shared" si="52"/>
        <v>3750</v>
      </c>
      <c r="AX77">
        <f t="shared" si="70"/>
        <v>3294</v>
      </c>
      <c r="AY77">
        <f t="shared" si="53"/>
        <v>3719</v>
      </c>
      <c r="AZ77">
        <f t="shared" si="71"/>
        <v>3294</v>
      </c>
      <c r="BA77">
        <f t="shared" si="54"/>
        <v>3719</v>
      </c>
      <c r="BB77">
        <f t="shared" si="72"/>
        <v>5100</v>
      </c>
      <c r="BC77">
        <f t="shared" si="55"/>
        <v>5100</v>
      </c>
      <c r="BE77">
        <f t="shared" si="73"/>
        <v>3600</v>
      </c>
      <c r="BF77">
        <f t="shared" si="56"/>
        <v>3600</v>
      </c>
      <c r="BH77">
        <f t="shared" si="57"/>
        <v>0</v>
      </c>
      <c r="BI77">
        <f t="shared" si="58"/>
        <v>0</v>
      </c>
      <c r="BK77">
        <f t="shared" si="74"/>
        <v>11502</v>
      </c>
      <c r="BL77">
        <f t="shared" si="59"/>
        <v>11502</v>
      </c>
      <c r="BM77">
        <f t="shared" si="75"/>
        <v>11160</v>
      </c>
      <c r="BN77">
        <f t="shared" si="60"/>
        <v>11160</v>
      </c>
      <c r="BO77">
        <f t="shared" si="76"/>
        <v>10746</v>
      </c>
      <c r="BP77">
        <f t="shared" si="61"/>
        <v>10746</v>
      </c>
      <c r="BQ77">
        <f t="shared" si="77"/>
        <v>10497</v>
      </c>
      <c r="BR77">
        <f t="shared" si="62"/>
        <v>10497</v>
      </c>
    </row>
    <row r="78" spans="1:70" x14ac:dyDescent="0.2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1</v>
      </c>
      <c r="N78">
        <v>1</v>
      </c>
      <c r="O78">
        <v>0</v>
      </c>
      <c r="P78">
        <v>1</v>
      </c>
      <c r="Q78">
        <v>1</v>
      </c>
      <c r="R78" s="15">
        <v>-165</v>
      </c>
      <c r="S78" s="12">
        <v>155</v>
      </c>
      <c r="T78">
        <f t="shared" si="63"/>
        <v>2312</v>
      </c>
      <c r="U78">
        <f t="shared" si="45"/>
        <v>2577</v>
      </c>
      <c r="V78">
        <f t="shared" si="64"/>
        <v>3453</v>
      </c>
      <c r="W78">
        <f t="shared" si="46"/>
        <v>3453</v>
      </c>
      <c r="X78">
        <f t="shared" si="65"/>
        <v>3557</v>
      </c>
      <c r="Y78">
        <f t="shared" si="47"/>
        <v>3822</v>
      </c>
      <c r="Z78">
        <f t="shared" si="66"/>
        <v>3536</v>
      </c>
      <c r="AA78">
        <f t="shared" si="48"/>
        <v>3801</v>
      </c>
      <c r="AG78" t="str">
        <f t="shared" si="49"/>
        <v/>
      </c>
      <c r="AQ78">
        <f t="shared" si="67"/>
        <v>2608</v>
      </c>
      <c r="AR78">
        <f t="shared" si="50"/>
        <v>2608</v>
      </c>
      <c r="AS78">
        <f t="shared" si="68"/>
        <v>3269</v>
      </c>
      <c r="AT78">
        <f t="shared" si="51"/>
        <v>3269</v>
      </c>
      <c r="AU78">
        <f t="shared" si="69"/>
        <v>3750</v>
      </c>
      <c r="AV78">
        <f t="shared" si="52"/>
        <v>3750</v>
      </c>
      <c r="AX78">
        <f t="shared" si="70"/>
        <v>3719</v>
      </c>
      <c r="AY78">
        <f t="shared" si="53"/>
        <v>3719</v>
      </c>
      <c r="AZ78">
        <f t="shared" si="71"/>
        <v>3719</v>
      </c>
      <c r="BA78">
        <f t="shared" si="54"/>
        <v>3719</v>
      </c>
      <c r="BB78">
        <f t="shared" si="72"/>
        <v>5100</v>
      </c>
      <c r="BC78">
        <f t="shared" si="55"/>
        <v>5100</v>
      </c>
      <c r="BE78">
        <f t="shared" si="73"/>
        <v>3600</v>
      </c>
      <c r="BF78">
        <f t="shared" si="56"/>
        <v>3600</v>
      </c>
      <c r="BH78">
        <f t="shared" si="57"/>
        <v>0.56209659599999995</v>
      </c>
      <c r="BI78">
        <f t="shared" si="58"/>
        <v>0.56209659599999995</v>
      </c>
      <c r="BK78">
        <f t="shared" si="74"/>
        <v>11502</v>
      </c>
      <c r="BL78">
        <f t="shared" si="59"/>
        <v>11502</v>
      </c>
      <c r="BM78">
        <f t="shared" si="75"/>
        <v>11060</v>
      </c>
      <c r="BN78">
        <f t="shared" si="60"/>
        <v>11315</v>
      </c>
      <c r="BO78">
        <f t="shared" si="76"/>
        <v>10746</v>
      </c>
      <c r="BP78">
        <f t="shared" si="61"/>
        <v>10746</v>
      </c>
      <c r="BQ78">
        <f t="shared" si="77"/>
        <v>10497</v>
      </c>
      <c r="BR78">
        <f t="shared" si="62"/>
        <v>10497</v>
      </c>
    </row>
    <row r="79" spans="1:70" x14ac:dyDescent="0.2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1</v>
      </c>
      <c r="N79">
        <v>1</v>
      </c>
      <c r="O79">
        <v>1</v>
      </c>
      <c r="P79">
        <v>1</v>
      </c>
      <c r="Q79">
        <v>1</v>
      </c>
      <c r="R79" s="15">
        <v>-255</v>
      </c>
      <c r="S79" s="12">
        <v>235</v>
      </c>
      <c r="T79">
        <f t="shared" si="63"/>
        <v>2322</v>
      </c>
      <c r="U79">
        <f t="shared" si="45"/>
        <v>2677</v>
      </c>
      <c r="V79">
        <f t="shared" si="64"/>
        <v>3198</v>
      </c>
      <c r="W79">
        <f t="shared" si="46"/>
        <v>3553</v>
      </c>
      <c r="X79">
        <f t="shared" si="65"/>
        <v>3567</v>
      </c>
      <c r="Y79">
        <f t="shared" si="47"/>
        <v>3922</v>
      </c>
      <c r="Z79">
        <f t="shared" si="66"/>
        <v>3546</v>
      </c>
      <c r="AA79">
        <f t="shared" si="48"/>
        <v>3901</v>
      </c>
      <c r="AG79" t="str">
        <f t="shared" si="49"/>
        <v/>
      </c>
      <c r="AQ79">
        <f t="shared" si="67"/>
        <v>2353</v>
      </c>
      <c r="AR79">
        <f t="shared" si="50"/>
        <v>2708</v>
      </c>
      <c r="AS79">
        <f t="shared" si="68"/>
        <v>3269</v>
      </c>
      <c r="AT79">
        <f t="shared" si="51"/>
        <v>3269</v>
      </c>
      <c r="AU79">
        <f t="shared" si="69"/>
        <v>3750</v>
      </c>
      <c r="AV79">
        <f t="shared" si="52"/>
        <v>3750</v>
      </c>
      <c r="AX79">
        <f t="shared" si="70"/>
        <v>3464</v>
      </c>
      <c r="AY79">
        <f t="shared" si="53"/>
        <v>3819</v>
      </c>
      <c r="AZ79">
        <f t="shared" si="71"/>
        <v>3719</v>
      </c>
      <c r="BA79">
        <f t="shared" si="54"/>
        <v>3464</v>
      </c>
      <c r="BB79">
        <f t="shared" si="72"/>
        <v>5100</v>
      </c>
      <c r="BC79">
        <f t="shared" si="55"/>
        <v>5100</v>
      </c>
      <c r="BE79">
        <f t="shared" si="73"/>
        <v>3600</v>
      </c>
      <c r="BF79">
        <f t="shared" si="56"/>
        <v>3600</v>
      </c>
      <c r="BH79">
        <f t="shared" si="57"/>
        <v>0.65462171999999996</v>
      </c>
      <c r="BI79">
        <f t="shared" si="58"/>
        <v>0.65462171999999996</v>
      </c>
      <c r="BK79">
        <f t="shared" si="74"/>
        <v>11502</v>
      </c>
      <c r="BL79">
        <f t="shared" si="59"/>
        <v>11502</v>
      </c>
      <c r="BM79">
        <f t="shared" si="75"/>
        <v>11315</v>
      </c>
      <c r="BN79">
        <f t="shared" si="60"/>
        <v>11315</v>
      </c>
      <c r="BO79">
        <f t="shared" si="76"/>
        <v>10746</v>
      </c>
      <c r="BP79">
        <f t="shared" si="61"/>
        <v>10746</v>
      </c>
      <c r="BQ79">
        <f t="shared" si="77"/>
        <v>10497</v>
      </c>
      <c r="BR79">
        <f t="shared" si="62"/>
        <v>10497</v>
      </c>
    </row>
    <row r="80" spans="1:70" x14ac:dyDescent="0.2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M80">
        <v>0</v>
      </c>
      <c r="N80">
        <v>1</v>
      </c>
      <c r="O80">
        <v>1</v>
      </c>
      <c r="P80">
        <v>1</v>
      </c>
      <c r="Q80">
        <v>0</v>
      </c>
      <c r="R80" s="15">
        <v>112</v>
      </c>
      <c r="S80" s="12">
        <v>-122</v>
      </c>
      <c r="T80">
        <f t="shared" si="63"/>
        <v>2555</v>
      </c>
      <c r="U80">
        <f t="shared" si="45"/>
        <v>2777</v>
      </c>
      <c r="V80">
        <f t="shared" si="64"/>
        <v>3431</v>
      </c>
      <c r="W80">
        <f t="shared" si="46"/>
        <v>3653</v>
      </c>
      <c r="X80">
        <f t="shared" si="65"/>
        <v>3800</v>
      </c>
      <c r="Y80">
        <f t="shared" si="47"/>
        <v>4022</v>
      </c>
      <c r="Z80">
        <f t="shared" si="66"/>
        <v>3801</v>
      </c>
      <c r="AA80">
        <f t="shared" si="48"/>
        <v>3801</v>
      </c>
      <c r="AG80" t="str">
        <f t="shared" si="49"/>
        <v/>
      </c>
      <c r="AQ80">
        <f t="shared" si="67"/>
        <v>2586</v>
      </c>
      <c r="AR80">
        <f t="shared" si="50"/>
        <v>2808</v>
      </c>
      <c r="AS80">
        <f t="shared" si="68"/>
        <v>3269</v>
      </c>
      <c r="AT80">
        <f t="shared" si="51"/>
        <v>3269</v>
      </c>
      <c r="AU80">
        <f t="shared" si="69"/>
        <v>3750</v>
      </c>
      <c r="AV80">
        <f t="shared" si="52"/>
        <v>3750</v>
      </c>
      <c r="AX80">
        <f t="shared" si="70"/>
        <v>3819</v>
      </c>
      <c r="AY80">
        <f t="shared" si="53"/>
        <v>3819</v>
      </c>
      <c r="AZ80">
        <f t="shared" si="71"/>
        <v>3464</v>
      </c>
      <c r="BA80">
        <f t="shared" si="54"/>
        <v>3819</v>
      </c>
      <c r="BB80">
        <f t="shared" si="72"/>
        <v>5100</v>
      </c>
      <c r="BC80">
        <f t="shared" si="55"/>
        <v>5100</v>
      </c>
      <c r="BE80">
        <f t="shared" si="73"/>
        <v>3600</v>
      </c>
      <c r="BF80">
        <f t="shared" si="56"/>
        <v>3600</v>
      </c>
      <c r="BH80">
        <f t="shared" si="57"/>
        <v>0.33612778799999998</v>
      </c>
      <c r="BI80">
        <f t="shared" si="58"/>
        <v>0.66387221200000002</v>
      </c>
      <c r="BK80">
        <f t="shared" si="74"/>
        <v>11502</v>
      </c>
      <c r="BL80">
        <f t="shared" si="59"/>
        <v>11502</v>
      </c>
      <c r="BM80">
        <f t="shared" si="75"/>
        <v>11315</v>
      </c>
      <c r="BN80">
        <f t="shared" si="60"/>
        <v>11315</v>
      </c>
      <c r="BO80">
        <f t="shared" si="76"/>
        <v>10746</v>
      </c>
      <c r="BP80">
        <f t="shared" si="61"/>
        <v>10746</v>
      </c>
      <c r="BQ80">
        <f t="shared" si="77"/>
        <v>10397</v>
      </c>
      <c r="BR80">
        <f t="shared" si="62"/>
        <v>10397</v>
      </c>
    </row>
    <row r="81" spans="1:70" x14ac:dyDescent="0.2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M81">
        <v>1</v>
      </c>
      <c r="N81">
        <v>1</v>
      </c>
      <c r="O81">
        <v>1</v>
      </c>
      <c r="P81">
        <v>1</v>
      </c>
      <c r="Q81">
        <v>1</v>
      </c>
      <c r="R81" s="15">
        <v>-153</v>
      </c>
      <c r="S81" s="12">
        <v>143</v>
      </c>
      <c r="T81">
        <f t="shared" si="63"/>
        <v>2624</v>
      </c>
      <c r="U81">
        <f t="shared" si="45"/>
        <v>2877</v>
      </c>
      <c r="V81">
        <f t="shared" si="64"/>
        <v>3500</v>
      </c>
      <c r="W81">
        <f t="shared" si="46"/>
        <v>3753</v>
      </c>
      <c r="X81">
        <f t="shared" si="65"/>
        <v>3869</v>
      </c>
      <c r="Y81">
        <f t="shared" si="47"/>
        <v>4122</v>
      </c>
      <c r="Z81">
        <f t="shared" si="66"/>
        <v>3648</v>
      </c>
      <c r="AA81">
        <f t="shared" si="48"/>
        <v>3901</v>
      </c>
      <c r="AG81" t="str">
        <f t="shared" si="49"/>
        <v/>
      </c>
      <c r="AQ81">
        <f t="shared" si="67"/>
        <v>2655</v>
      </c>
      <c r="AR81">
        <f t="shared" si="50"/>
        <v>2908</v>
      </c>
      <c r="AS81">
        <f t="shared" si="68"/>
        <v>3116</v>
      </c>
      <c r="AT81">
        <f t="shared" si="51"/>
        <v>3369</v>
      </c>
      <c r="AU81">
        <f t="shared" si="69"/>
        <v>3750</v>
      </c>
      <c r="AV81">
        <f t="shared" si="52"/>
        <v>3750</v>
      </c>
      <c r="AX81">
        <f t="shared" si="70"/>
        <v>3666</v>
      </c>
      <c r="AY81">
        <f t="shared" si="53"/>
        <v>3919</v>
      </c>
      <c r="AZ81">
        <f t="shared" si="71"/>
        <v>3819</v>
      </c>
      <c r="BA81">
        <f t="shared" si="54"/>
        <v>3666</v>
      </c>
      <c r="BB81">
        <f t="shared" si="72"/>
        <v>5100</v>
      </c>
      <c r="BC81">
        <f t="shared" si="55"/>
        <v>5100</v>
      </c>
      <c r="BE81">
        <f t="shared" si="73"/>
        <v>3600</v>
      </c>
      <c r="BF81">
        <f t="shared" si="56"/>
        <v>3600</v>
      </c>
      <c r="BH81">
        <f t="shared" si="57"/>
        <v>0.78018581899999995</v>
      </c>
      <c r="BI81">
        <f t="shared" si="58"/>
        <v>0.78018581899999995</v>
      </c>
      <c r="BK81">
        <f t="shared" si="74"/>
        <v>11502</v>
      </c>
      <c r="BL81">
        <f t="shared" si="59"/>
        <v>11502</v>
      </c>
      <c r="BM81">
        <f t="shared" si="75"/>
        <v>11315</v>
      </c>
      <c r="BN81">
        <f t="shared" si="60"/>
        <v>11315</v>
      </c>
      <c r="BO81">
        <f t="shared" si="76"/>
        <v>10746</v>
      </c>
      <c r="BP81">
        <f t="shared" si="61"/>
        <v>10746</v>
      </c>
      <c r="BQ81">
        <f t="shared" si="77"/>
        <v>10397</v>
      </c>
      <c r="BR81">
        <f t="shared" si="62"/>
        <v>10397</v>
      </c>
    </row>
    <row r="82" spans="1:70" x14ac:dyDescent="0.2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M82">
        <v>0</v>
      </c>
      <c r="N82">
        <v>1</v>
      </c>
      <c r="O82">
        <v>0</v>
      </c>
      <c r="P82">
        <v>0</v>
      </c>
      <c r="Q82">
        <v>0</v>
      </c>
      <c r="R82" s="15">
        <v>-123</v>
      </c>
      <c r="S82" s="12">
        <v>113</v>
      </c>
      <c r="T82">
        <f t="shared" si="63"/>
        <v>2777</v>
      </c>
      <c r="U82">
        <f t="shared" si="45"/>
        <v>2990</v>
      </c>
      <c r="V82">
        <f t="shared" si="64"/>
        <v>3630</v>
      </c>
      <c r="W82">
        <f t="shared" si="46"/>
        <v>3630</v>
      </c>
      <c r="X82">
        <f t="shared" si="65"/>
        <v>3999</v>
      </c>
      <c r="Y82">
        <f t="shared" si="47"/>
        <v>3999</v>
      </c>
      <c r="Z82">
        <f t="shared" si="66"/>
        <v>3778</v>
      </c>
      <c r="AA82">
        <f t="shared" si="48"/>
        <v>3778</v>
      </c>
      <c r="AG82" t="str">
        <f t="shared" si="49"/>
        <v/>
      </c>
      <c r="AQ82">
        <f t="shared" si="67"/>
        <v>2908</v>
      </c>
      <c r="AR82">
        <f t="shared" si="50"/>
        <v>2908</v>
      </c>
      <c r="AS82">
        <f t="shared" si="68"/>
        <v>3369</v>
      </c>
      <c r="AT82">
        <f t="shared" si="51"/>
        <v>3369</v>
      </c>
      <c r="AU82">
        <f t="shared" si="69"/>
        <v>3750</v>
      </c>
      <c r="AV82">
        <f t="shared" si="52"/>
        <v>3750</v>
      </c>
      <c r="AX82">
        <f t="shared" si="70"/>
        <v>3919</v>
      </c>
      <c r="AY82">
        <f t="shared" si="53"/>
        <v>3919</v>
      </c>
      <c r="AZ82">
        <f t="shared" si="71"/>
        <v>3666</v>
      </c>
      <c r="BA82">
        <f t="shared" si="54"/>
        <v>3919</v>
      </c>
      <c r="BB82">
        <f t="shared" si="72"/>
        <v>5100</v>
      </c>
      <c r="BC82">
        <f t="shared" si="55"/>
        <v>5100</v>
      </c>
      <c r="BE82">
        <f t="shared" si="73"/>
        <v>3600</v>
      </c>
      <c r="BF82">
        <f t="shared" si="56"/>
        <v>3600</v>
      </c>
      <c r="BH82">
        <f t="shared" si="57"/>
        <v>0.40641659499999999</v>
      </c>
      <c r="BI82">
        <f t="shared" si="58"/>
        <v>0.59358340499999995</v>
      </c>
      <c r="BK82">
        <f t="shared" si="74"/>
        <v>11402</v>
      </c>
      <c r="BL82">
        <f t="shared" si="59"/>
        <v>11615</v>
      </c>
      <c r="BM82">
        <f t="shared" si="75"/>
        <v>11315</v>
      </c>
      <c r="BN82">
        <f t="shared" si="60"/>
        <v>11528</v>
      </c>
      <c r="BO82">
        <f t="shared" si="76"/>
        <v>10746</v>
      </c>
      <c r="BP82">
        <f t="shared" si="61"/>
        <v>10959</v>
      </c>
      <c r="BQ82">
        <f t="shared" si="77"/>
        <v>10397</v>
      </c>
      <c r="BR82">
        <f t="shared" si="62"/>
        <v>10610</v>
      </c>
    </row>
    <row r="83" spans="1:70" x14ac:dyDescent="0.2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M83">
        <v>0</v>
      </c>
      <c r="N83">
        <v>1</v>
      </c>
      <c r="O83">
        <v>1</v>
      </c>
      <c r="P83">
        <v>0</v>
      </c>
      <c r="Q83">
        <v>1</v>
      </c>
      <c r="R83" s="15">
        <v>-105</v>
      </c>
      <c r="S83" s="12">
        <v>-105</v>
      </c>
      <c r="T83">
        <f t="shared" si="63"/>
        <v>2885</v>
      </c>
      <c r="U83">
        <f t="shared" si="45"/>
        <v>3090</v>
      </c>
      <c r="V83">
        <f t="shared" si="64"/>
        <v>3525</v>
      </c>
      <c r="W83">
        <f t="shared" si="46"/>
        <v>3730</v>
      </c>
      <c r="X83">
        <f t="shared" si="65"/>
        <v>3894</v>
      </c>
      <c r="Y83">
        <f t="shared" si="47"/>
        <v>3894</v>
      </c>
      <c r="Z83">
        <f t="shared" si="66"/>
        <v>3673</v>
      </c>
      <c r="AA83">
        <f t="shared" si="48"/>
        <v>3878</v>
      </c>
      <c r="AG83" t="str">
        <f t="shared" si="49"/>
        <v/>
      </c>
      <c r="AQ83">
        <f t="shared" si="67"/>
        <v>2803</v>
      </c>
      <c r="AR83">
        <f t="shared" si="50"/>
        <v>3008</v>
      </c>
      <c r="AS83">
        <f t="shared" si="68"/>
        <v>3264</v>
      </c>
      <c r="AT83">
        <f t="shared" si="51"/>
        <v>3469</v>
      </c>
      <c r="AU83">
        <f t="shared" si="69"/>
        <v>3750</v>
      </c>
      <c r="AV83">
        <f t="shared" si="52"/>
        <v>3750</v>
      </c>
      <c r="AX83">
        <f t="shared" si="70"/>
        <v>3919</v>
      </c>
      <c r="AY83">
        <f t="shared" si="53"/>
        <v>3919</v>
      </c>
      <c r="AZ83">
        <f t="shared" si="71"/>
        <v>3919</v>
      </c>
      <c r="BA83">
        <f t="shared" si="54"/>
        <v>3919</v>
      </c>
      <c r="BB83">
        <f t="shared" si="72"/>
        <v>5100</v>
      </c>
      <c r="BC83">
        <f t="shared" si="55"/>
        <v>5100</v>
      </c>
      <c r="BE83">
        <f t="shared" si="73"/>
        <v>3600</v>
      </c>
      <c r="BF83">
        <f t="shared" si="56"/>
        <v>3600</v>
      </c>
      <c r="BH83">
        <f t="shared" si="57"/>
        <v>0.28289872399999999</v>
      </c>
      <c r="BI83">
        <f t="shared" si="58"/>
        <v>0.71710127599999995</v>
      </c>
      <c r="BK83">
        <f t="shared" si="74"/>
        <v>11615</v>
      </c>
      <c r="BL83">
        <f t="shared" si="59"/>
        <v>11615</v>
      </c>
      <c r="BM83">
        <f t="shared" si="75"/>
        <v>11528</v>
      </c>
      <c r="BN83">
        <f t="shared" si="60"/>
        <v>11528</v>
      </c>
      <c r="BO83">
        <f t="shared" si="76"/>
        <v>10959</v>
      </c>
      <c r="BP83">
        <f t="shared" si="61"/>
        <v>10959</v>
      </c>
      <c r="BQ83">
        <f t="shared" si="77"/>
        <v>10610</v>
      </c>
      <c r="BR83">
        <f t="shared" si="62"/>
        <v>10610</v>
      </c>
    </row>
    <row r="84" spans="1:70" x14ac:dyDescent="0.2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M84">
        <v>1</v>
      </c>
      <c r="N84">
        <v>1</v>
      </c>
      <c r="O84">
        <v>0</v>
      </c>
      <c r="P84">
        <v>1</v>
      </c>
      <c r="Q84">
        <v>1</v>
      </c>
      <c r="R84" s="15">
        <v>-455</v>
      </c>
      <c r="S84" s="12">
        <v>405</v>
      </c>
      <c r="T84">
        <f t="shared" si="63"/>
        <v>2635</v>
      </c>
      <c r="U84">
        <f t="shared" si="45"/>
        <v>3190</v>
      </c>
      <c r="V84">
        <f t="shared" si="64"/>
        <v>3630</v>
      </c>
      <c r="W84">
        <f t="shared" si="46"/>
        <v>3630</v>
      </c>
      <c r="X84">
        <f t="shared" si="65"/>
        <v>3439</v>
      </c>
      <c r="Y84">
        <f t="shared" si="47"/>
        <v>3994</v>
      </c>
      <c r="Z84">
        <f t="shared" si="66"/>
        <v>3423</v>
      </c>
      <c r="AA84">
        <f t="shared" si="48"/>
        <v>3978</v>
      </c>
      <c r="AG84" t="str">
        <f t="shared" si="49"/>
        <v/>
      </c>
      <c r="AQ84">
        <f t="shared" si="67"/>
        <v>3008</v>
      </c>
      <c r="AR84">
        <f t="shared" si="50"/>
        <v>3008</v>
      </c>
      <c r="AS84">
        <f t="shared" si="68"/>
        <v>3469</v>
      </c>
      <c r="AT84">
        <f t="shared" si="51"/>
        <v>3469</v>
      </c>
      <c r="AU84">
        <f t="shared" si="69"/>
        <v>3750</v>
      </c>
      <c r="AV84">
        <f t="shared" si="52"/>
        <v>3750</v>
      </c>
      <c r="AX84">
        <f t="shared" si="70"/>
        <v>3464</v>
      </c>
      <c r="AY84">
        <f t="shared" si="53"/>
        <v>4019</v>
      </c>
      <c r="AZ84">
        <f t="shared" si="71"/>
        <v>3464</v>
      </c>
      <c r="BA84">
        <f t="shared" si="54"/>
        <v>4019</v>
      </c>
      <c r="BB84">
        <f t="shared" si="72"/>
        <v>5100</v>
      </c>
      <c r="BC84">
        <f t="shared" si="55"/>
        <v>5100</v>
      </c>
      <c r="BE84">
        <f t="shared" si="73"/>
        <v>3600</v>
      </c>
      <c r="BF84">
        <f t="shared" si="56"/>
        <v>3600</v>
      </c>
      <c r="BH84">
        <f t="shared" si="57"/>
        <v>0.54575049899999994</v>
      </c>
      <c r="BI84">
        <f t="shared" si="58"/>
        <v>0.54575049899999994</v>
      </c>
      <c r="BK84">
        <f t="shared" si="74"/>
        <v>11615</v>
      </c>
      <c r="BL84">
        <f t="shared" si="59"/>
        <v>11615</v>
      </c>
      <c r="BM84">
        <f t="shared" si="75"/>
        <v>11428</v>
      </c>
      <c r="BN84">
        <f t="shared" si="60"/>
        <v>11933</v>
      </c>
      <c r="BO84">
        <f t="shared" si="76"/>
        <v>10959</v>
      </c>
      <c r="BP84">
        <f t="shared" si="61"/>
        <v>10959</v>
      </c>
      <c r="BQ84">
        <f t="shared" si="77"/>
        <v>10610</v>
      </c>
      <c r="BR84">
        <f t="shared" si="62"/>
        <v>10610</v>
      </c>
    </row>
    <row r="85" spans="1:70" x14ac:dyDescent="0.2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M85">
        <v>1</v>
      </c>
      <c r="N85">
        <v>0</v>
      </c>
      <c r="O85">
        <v>1</v>
      </c>
      <c r="P85">
        <v>0</v>
      </c>
      <c r="Q85">
        <v>0</v>
      </c>
      <c r="R85" s="15">
        <v>285</v>
      </c>
      <c r="S85" s="12">
        <v>-315</v>
      </c>
      <c r="T85">
        <f t="shared" si="63"/>
        <v>2875</v>
      </c>
      <c r="U85">
        <f t="shared" si="45"/>
        <v>2875</v>
      </c>
      <c r="V85">
        <f t="shared" si="64"/>
        <v>3530</v>
      </c>
      <c r="W85">
        <f t="shared" si="46"/>
        <v>3915</v>
      </c>
      <c r="X85">
        <f t="shared" si="65"/>
        <v>3679</v>
      </c>
      <c r="Y85">
        <f t="shared" si="47"/>
        <v>3679</v>
      </c>
      <c r="Z85">
        <f t="shared" si="66"/>
        <v>3663</v>
      </c>
      <c r="AA85">
        <f t="shared" si="48"/>
        <v>3663</v>
      </c>
      <c r="AG85" t="str">
        <f t="shared" si="49"/>
        <v/>
      </c>
      <c r="AQ85">
        <f t="shared" si="67"/>
        <v>2693</v>
      </c>
      <c r="AR85">
        <f t="shared" si="50"/>
        <v>2693</v>
      </c>
      <c r="AS85">
        <f t="shared" si="68"/>
        <v>3469</v>
      </c>
      <c r="AT85">
        <f t="shared" si="51"/>
        <v>3469</v>
      </c>
      <c r="AU85">
        <f t="shared" si="69"/>
        <v>3750</v>
      </c>
      <c r="AV85">
        <f t="shared" si="52"/>
        <v>3750</v>
      </c>
      <c r="AX85">
        <f t="shared" si="70"/>
        <v>3704</v>
      </c>
      <c r="AY85">
        <f t="shared" si="53"/>
        <v>3704</v>
      </c>
      <c r="AZ85">
        <f t="shared" si="71"/>
        <v>4019</v>
      </c>
      <c r="BA85">
        <f t="shared" si="54"/>
        <v>3704</v>
      </c>
      <c r="BB85">
        <f t="shared" si="72"/>
        <v>5100</v>
      </c>
      <c r="BC85">
        <f t="shared" si="55"/>
        <v>5100</v>
      </c>
      <c r="BE85">
        <f t="shared" si="73"/>
        <v>3600</v>
      </c>
      <c r="BF85">
        <f t="shared" si="56"/>
        <v>3600</v>
      </c>
      <c r="BH85">
        <f t="shared" si="57"/>
        <v>0</v>
      </c>
      <c r="BI85">
        <f t="shared" si="58"/>
        <v>0</v>
      </c>
      <c r="BK85">
        <f t="shared" si="74"/>
        <v>11615</v>
      </c>
      <c r="BL85">
        <f t="shared" si="59"/>
        <v>11615</v>
      </c>
      <c r="BM85">
        <f t="shared" si="75"/>
        <v>11833</v>
      </c>
      <c r="BN85">
        <f t="shared" si="60"/>
        <v>12218</v>
      </c>
      <c r="BO85">
        <f t="shared" si="76"/>
        <v>10959</v>
      </c>
      <c r="BP85">
        <f t="shared" si="61"/>
        <v>10959</v>
      </c>
      <c r="BQ85">
        <f t="shared" si="77"/>
        <v>10610</v>
      </c>
      <c r="BR85">
        <f t="shared" si="62"/>
        <v>10610</v>
      </c>
    </row>
    <row r="86" spans="1:70" x14ac:dyDescent="0.2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M86">
        <v>1</v>
      </c>
      <c r="N86">
        <v>1</v>
      </c>
      <c r="O86">
        <v>1</v>
      </c>
      <c r="P86">
        <v>1</v>
      </c>
      <c r="Q86">
        <v>1</v>
      </c>
      <c r="R86" s="15">
        <v>-420</v>
      </c>
      <c r="S86" s="12">
        <v>375</v>
      </c>
      <c r="T86">
        <f t="shared" si="63"/>
        <v>2455</v>
      </c>
      <c r="U86">
        <f t="shared" si="45"/>
        <v>2975</v>
      </c>
      <c r="V86">
        <f t="shared" si="64"/>
        <v>3495</v>
      </c>
      <c r="W86">
        <f t="shared" si="46"/>
        <v>4015</v>
      </c>
      <c r="X86">
        <f t="shared" si="65"/>
        <v>3259</v>
      </c>
      <c r="Y86">
        <f t="shared" si="47"/>
        <v>3779</v>
      </c>
      <c r="Z86">
        <f t="shared" si="66"/>
        <v>3243</v>
      </c>
      <c r="AA86">
        <f t="shared" si="48"/>
        <v>3763</v>
      </c>
      <c r="AG86" t="str">
        <f t="shared" si="49"/>
        <v/>
      </c>
      <c r="AQ86">
        <f t="shared" si="67"/>
        <v>2273</v>
      </c>
      <c r="AR86">
        <f t="shared" si="50"/>
        <v>2793</v>
      </c>
      <c r="AS86">
        <f t="shared" si="68"/>
        <v>3049</v>
      </c>
      <c r="AT86">
        <f t="shared" si="51"/>
        <v>3569</v>
      </c>
      <c r="AU86">
        <f t="shared" si="69"/>
        <v>3750</v>
      </c>
      <c r="AV86">
        <f t="shared" si="52"/>
        <v>3750</v>
      </c>
      <c r="AX86">
        <f t="shared" si="70"/>
        <v>3284</v>
      </c>
      <c r="AY86">
        <f t="shared" si="53"/>
        <v>3804</v>
      </c>
      <c r="AZ86">
        <f t="shared" si="71"/>
        <v>3284</v>
      </c>
      <c r="BA86">
        <f t="shared" si="54"/>
        <v>3804</v>
      </c>
      <c r="BB86">
        <f t="shared" si="72"/>
        <v>5100</v>
      </c>
      <c r="BC86">
        <f t="shared" si="55"/>
        <v>5100</v>
      </c>
      <c r="BE86">
        <f t="shared" si="73"/>
        <v>3180</v>
      </c>
      <c r="BF86">
        <f t="shared" si="56"/>
        <v>3700</v>
      </c>
      <c r="BH86">
        <f t="shared" si="57"/>
        <v>0.77392244300000002</v>
      </c>
      <c r="BI86">
        <f t="shared" si="58"/>
        <v>0.77392244300000002</v>
      </c>
      <c r="BK86">
        <f t="shared" si="74"/>
        <v>11615</v>
      </c>
      <c r="BL86">
        <f t="shared" si="59"/>
        <v>11615</v>
      </c>
      <c r="BM86">
        <f t="shared" si="75"/>
        <v>12218</v>
      </c>
      <c r="BN86">
        <f t="shared" si="60"/>
        <v>12218</v>
      </c>
      <c r="BO86">
        <f t="shared" si="76"/>
        <v>10959</v>
      </c>
      <c r="BP86">
        <f t="shared" si="61"/>
        <v>10959</v>
      </c>
      <c r="BQ86">
        <f t="shared" si="77"/>
        <v>10610</v>
      </c>
      <c r="BR86">
        <f t="shared" si="62"/>
        <v>10610</v>
      </c>
    </row>
    <row r="87" spans="1:70" x14ac:dyDescent="0.2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M87">
        <v>1</v>
      </c>
      <c r="N87">
        <v>1</v>
      </c>
      <c r="O87">
        <v>1</v>
      </c>
      <c r="P87">
        <v>1</v>
      </c>
      <c r="Q87">
        <v>0</v>
      </c>
      <c r="R87" s="15">
        <v>-135</v>
      </c>
      <c r="S87" s="12">
        <v>125</v>
      </c>
      <c r="T87">
        <f t="shared" si="63"/>
        <v>2840</v>
      </c>
      <c r="U87">
        <f t="shared" si="45"/>
        <v>3075</v>
      </c>
      <c r="V87">
        <f t="shared" si="64"/>
        <v>3880</v>
      </c>
      <c r="W87">
        <f t="shared" si="46"/>
        <v>4115</v>
      </c>
      <c r="X87">
        <f t="shared" si="65"/>
        <v>3644</v>
      </c>
      <c r="Y87">
        <f t="shared" si="47"/>
        <v>3879</v>
      </c>
      <c r="Z87">
        <f t="shared" si="66"/>
        <v>3663</v>
      </c>
      <c r="AA87">
        <f t="shared" si="48"/>
        <v>3663</v>
      </c>
      <c r="AG87" t="str">
        <f t="shared" si="49"/>
        <v/>
      </c>
      <c r="AQ87">
        <f t="shared" si="67"/>
        <v>2658</v>
      </c>
      <c r="AR87">
        <f t="shared" si="50"/>
        <v>2893</v>
      </c>
      <c r="AS87">
        <f t="shared" si="68"/>
        <v>3569</v>
      </c>
      <c r="AT87">
        <f t="shared" si="51"/>
        <v>3569</v>
      </c>
      <c r="AU87">
        <f t="shared" si="69"/>
        <v>3750</v>
      </c>
      <c r="AV87">
        <f t="shared" si="52"/>
        <v>3750</v>
      </c>
      <c r="AX87">
        <f t="shared" si="70"/>
        <v>3669</v>
      </c>
      <c r="AY87">
        <f t="shared" si="53"/>
        <v>3904</v>
      </c>
      <c r="AZ87">
        <f t="shared" si="71"/>
        <v>3804</v>
      </c>
      <c r="BA87">
        <f t="shared" si="54"/>
        <v>3669</v>
      </c>
      <c r="BB87">
        <f t="shared" si="72"/>
        <v>5100</v>
      </c>
      <c r="BC87">
        <f t="shared" si="55"/>
        <v>5100</v>
      </c>
      <c r="BE87">
        <f t="shared" si="73"/>
        <v>3700</v>
      </c>
      <c r="BF87">
        <f t="shared" si="56"/>
        <v>3700</v>
      </c>
      <c r="BH87">
        <f t="shared" si="57"/>
        <v>0.67446905400000001</v>
      </c>
      <c r="BI87">
        <f t="shared" si="58"/>
        <v>0.67446905400000001</v>
      </c>
      <c r="BK87">
        <f t="shared" si="74"/>
        <v>11615</v>
      </c>
      <c r="BL87">
        <f t="shared" si="59"/>
        <v>11615</v>
      </c>
      <c r="BM87">
        <f t="shared" si="75"/>
        <v>12218</v>
      </c>
      <c r="BN87">
        <f t="shared" si="60"/>
        <v>12218</v>
      </c>
      <c r="BO87">
        <f t="shared" si="76"/>
        <v>10959</v>
      </c>
      <c r="BP87">
        <f t="shared" si="61"/>
        <v>10959</v>
      </c>
      <c r="BQ87">
        <f t="shared" si="77"/>
        <v>10510</v>
      </c>
      <c r="BR87">
        <f t="shared" si="62"/>
        <v>10735</v>
      </c>
    </row>
    <row r="88" spans="1:70" x14ac:dyDescent="0.2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M88">
        <v>0</v>
      </c>
      <c r="N88">
        <v>0</v>
      </c>
      <c r="O88">
        <v>1</v>
      </c>
      <c r="P88">
        <v>1</v>
      </c>
      <c r="Q88">
        <v>1</v>
      </c>
      <c r="R88" s="15">
        <v>135</v>
      </c>
      <c r="S88" s="12">
        <v>-145</v>
      </c>
      <c r="T88">
        <f t="shared" si="63"/>
        <v>2975</v>
      </c>
      <c r="U88">
        <f t="shared" si="45"/>
        <v>2975</v>
      </c>
      <c r="V88">
        <f t="shared" si="64"/>
        <v>3970</v>
      </c>
      <c r="W88">
        <f t="shared" si="46"/>
        <v>4215</v>
      </c>
      <c r="X88">
        <f t="shared" si="65"/>
        <v>3734</v>
      </c>
      <c r="Y88">
        <f t="shared" si="47"/>
        <v>3979</v>
      </c>
      <c r="Z88">
        <f t="shared" si="66"/>
        <v>3518</v>
      </c>
      <c r="AA88">
        <f t="shared" si="48"/>
        <v>3763</v>
      </c>
      <c r="AG88" t="str">
        <f t="shared" si="49"/>
        <v/>
      </c>
      <c r="AQ88">
        <f t="shared" si="67"/>
        <v>2893</v>
      </c>
      <c r="AR88">
        <f t="shared" si="50"/>
        <v>2893</v>
      </c>
      <c r="AS88">
        <f t="shared" si="68"/>
        <v>3569</v>
      </c>
      <c r="AT88">
        <f t="shared" si="51"/>
        <v>3569</v>
      </c>
      <c r="AU88">
        <f t="shared" si="69"/>
        <v>3750</v>
      </c>
      <c r="AV88">
        <f t="shared" si="52"/>
        <v>3750</v>
      </c>
      <c r="AX88">
        <f t="shared" si="70"/>
        <v>3759</v>
      </c>
      <c r="AY88">
        <f t="shared" si="53"/>
        <v>4004</v>
      </c>
      <c r="AZ88">
        <f t="shared" si="71"/>
        <v>3524</v>
      </c>
      <c r="BA88">
        <f t="shared" si="54"/>
        <v>4004</v>
      </c>
      <c r="BB88">
        <f t="shared" si="72"/>
        <v>5100</v>
      </c>
      <c r="BC88">
        <f t="shared" si="55"/>
        <v>5100</v>
      </c>
      <c r="BE88">
        <f t="shared" si="73"/>
        <v>3700</v>
      </c>
      <c r="BF88">
        <f t="shared" si="56"/>
        <v>3700</v>
      </c>
      <c r="BH88">
        <f t="shared" si="57"/>
        <v>0</v>
      </c>
      <c r="BI88">
        <f t="shared" si="58"/>
        <v>0</v>
      </c>
      <c r="BK88">
        <f t="shared" si="74"/>
        <v>11515</v>
      </c>
      <c r="BL88">
        <f t="shared" si="59"/>
        <v>11515</v>
      </c>
      <c r="BM88">
        <f t="shared" si="75"/>
        <v>12218</v>
      </c>
      <c r="BN88">
        <f t="shared" si="60"/>
        <v>12218</v>
      </c>
      <c r="BO88">
        <f t="shared" si="76"/>
        <v>10959</v>
      </c>
      <c r="BP88">
        <f t="shared" si="61"/>
        <v>10959</v>
      </c>
      <c r="BQ88">
        <f t="shared" si="77"/>
        <v>10735</v>
      </c>
      <c r="BR88">
        <f t="shared" si="62"/>
        <v>10735</v>
      </c>
    </row>
    <row r="89" spans="1:70" x14ac:dyDescent="0.2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M89">
        <v>1</v>
      </c>
      <c r="N89">
        <v>0</v>
      </c>
      <c r="O89">
        <v>0</v>
      </c>
      <c r="P89">
        <v>1</v>
      </c>
      <c r="Q89">
        <v>1</v>
      </c>
      <c r="R89" s="15">
        <v>102</v>
      </c>
      <c r="S89" s="12">
        <v>-112</v>
      </c>
      <c r="T89">
        <f t="shared" si="63"/>
        <v>2863</v>
      </c>
      <c r="U89">
        <f t="shared" si="45"/>
        <v>2863</v>
      </c>
      <c r="V89">
        <f t="shared" si="64"/>
        <v>4103</v>
      </c>
      <c r="W89">
        <f t="shared" si="46"/>
        <v>4103</v>
      </c>
      <c r="X89">
        <f t="shared" si="65"/>
        <v>3879</v>
      </c>
      <c r="Y89">
        <f t="shared" si="47"/>
        <v>4081</v>
      </c>
      <c r="Z89">
        <f t="shared" si="66"/>
        <v>3663</v>
      </c>
      <c r="AA89">
        <f t="shared" si="48"/>
        <v>3865</v>
      </c>
      <c r="AG89" t="str">
        <f t="shared" si="49"/>
        <v/>
      </c>
      <c r="AQ89">
        <f t="shared" si="67"/>
        <v>2781</v>
      </c>
      <c r="AR89">
        <f t="shared" si="50"/>
        <v>2781</v>
      </c>
      <c r="AS89">
        <f t="shared" si="68"/>
        <v>3569</v>
      </c>
      <c r="AT89">
        <f t="shared" si="51"/>
        <v>3569</v>
      </c>
      <c r="AU89">
        <f t="shared" si="69"/>
        <v>3750</v>
      </c>
      <c r="AV89">
        <f t="shared" si="52"/>
        <v>3750</v>
      </c>
      <c r="AX89">
        <f t="shared" si="70"/>
        <v>3902</v>
      </c>
      <c r="AY89">
        <f t="shared" si="53"/>
        <v>4104</v>
      </c>
      <c r="AZ89">
        <f t="shared" si="71"/>
        <v>4004</v>
      </c>
      <c r="BA89">
        <f t="shared" si="54"/>
        <v>3902</v>
      </c>
      <c r="BB89">
        <f t="shared" si="72"/>
        <v>5100</v>
      </c>
      <c r="BC89">
        <f t="shared" si="55"/>
        <v>5100</v>
      </c>
      <c r="BE89">
        <f t="shared" si="73"/>
        <v>3700</v>
      </c>
      <c r="BF89">
        <f t="shared" si="56"/>
        <v>3700</v>
      </c>
      <c r="BH89">
        <f t="shared" si="57"/>
        <v>0</v>
      </c>
      <c r="BI89">
        <f t="shared" si="58"/>
        <v>0</v>
      </c>
      <c r="BK89">
        <f t="shared" si="74"/>
        <v>11515</v>
      </c>
      <c r="BL89">
        <f t="shared" si="59"/>
        <v>11515</v>
      </c>
      <c r="BM89">
        <f t="shared" si="75"/>
        <v>12218</v>
      </c>
      <c r="BN89">
        <f t="shared" si="60"/>
        <v>12218</v>
      </c>
      <c r="BO89">
        <f t="shared" si="76"/>
        <v>10859</v>
      </c>
      <c r="BP89">
        <f t="shared" si="61"/>
        <v>11061</v>
      </c>
      <c r="BQ89">
        <f t="shared" si="77"/>
        <v>10635</v>
      </c>
      <c r="BR89">
        <f t="shared" si="62"/>
        <v>10837</v>
      </c>
    </row>
    <row r="90" spans="1:70" x14ac:dyDescent="0.2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M90">
        <v>0</v>
      </c>
      <c r="N90">
        <v>1</v>
      </c>
      <c r="O90">
        <v>1</v>
      </c>
      <c r="P90">
        <v>1</v>
      </c>
      <c r="Q90">
        <v>1</v>
      </c>
      <c r="R90" s="15">
        <v>275</v>
      </c>
      <c r="S90" s="12">
        <v>-305</v>
      </c>
      <c r="T90">
        <f t="shared" si="63"/>
        <v>2558</v>
      </c>
      <c r="U90">
        <f t="shared" si="45"/>
        <v>2963</v>
      </c>
      <c r="V90">
        <f t="shared" si="64"/>
        <v>3798</v>
      </c>
      <c r="W90">
        <f t="shared" si="46"/>
        <v>4203</v>
      </c>
      <c r="X90">
        <f t="shared" si="65"/>
        <v>3776</v>
      </c>
      <c r="Y90">
        <f t="shared" si="47"/>
        <v>4181</v>
      </c>
      <c r="Z90">
        <f t="shared" si="66"/>
        <v>3560</v>
      </c>
      <c r="AA90">
        <f t="shared" si="48"/>
        <v>3965</v>
      </c>
      <c r="AG90" t="str">
        <f t="shared" si="49"/>
        <v/>
      </c>
      <c r="AQ90">
        <f t="shared" si="67"/>
        <v>2781</v>
      </c>
      <c r="AR90">
        <f t="shared" si="50"/>
        <v>2781</v>
      </c>
      <c r="AS90">
        <f t="shared" si="68"/>
        <v>3569</v>
      </c>
      <c r="AT90">
        <f t="shared" si="51"/>
        <v>3569</v>
      </c>
      <c r="AU90">
        <f t="shared" si="69"/>
        <v>3750</v>
      </c>
      <c r="AV90">
        <f t="shared" si="52"/>
        <v>3750</v>
      </c>
      <c r="AX90">
        <f t="shared" si="70"/>
        <v>3799</v>
      </c>
      <c r="AY90">
        <f t="shared" si="53"/>
        <v>4204</v>
      </c>
      <c r="AZ90">
        <f t="shared" si="71"/>
        <v>3597</v>
      </c>
      <c r="BA90">
        <f t="shared" si="54"/>
        <v>4204</v>
      </c>
      <c r="BB90">
        <f t="shared" si="72"/>
        <v>5100</v>
      </c>
      <c r="BC90">
        <f t="shared" si="55"/>
        <v>5100</v>
      </c>
      <c r="BE90">
        <f t="shared" si="73"/>
        <v>3700</v>
      </c>
      <c r="BF90">
        <f t="shared" si="56"/>
        <v>3700</v>
      </c>
      <c r="BH90">
        <f t="shared" si="57"/>
        <v>0.42860668899999999</v>
      </c>
      <c r="BI90">
        <f t="shared" si="58"/>
        <v>0.57139331100000001</v>
      </c>
      <c r="BK90">
        <f t="shared" si="74"/>
        <v>11515</v>
      </c>
      <c r="BL90">
        <f t="shared" si="59"/>
        <v>11515</v>
      </c>
      <c r="BM90">
        <f t="shared" si="75"/>
        <v>12218</v>
      </c>
      <c r="BN90">
        <f t="shared" si="60"/>
        <v>12218</v>
      </c>
      <c r="BO90">
        <f t="shared" si="76"/>
        <v>11061</v>
      </c>
      <c r="BP90">
        <f t="shared" si="61"/>
        <v>11061</v>
      </c>
      <c r="BQ90">
        <f t="shared" si="77"/>
        <v>10837</v>
      </c>
      <c r="BR90">
        <f t="shared" si="62"/>
        <v>10837</v>
      </c>
    </row>
    <row r="91" spans="1:70" x14ac:dyDescent="0.2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M91">
        <v>1</v>
      </c>
      <c r="N91">
        <v>0</v>
      </c>
      <c r="O91">
        <v>1</v>
      </c>
      <c r="P91">
        <v>0</v>
      </c>
      <c r="Q91">
        <v>1</v>
      </c>
      <c r="R91" s="15">
        <v>155</v>
      </c>
      <c r="S91" s="12">
        <v>-165</v>
      </c>
      <c r="T91">
        <f t="shared" si="63"/>
        <v>2798</v>
      </c>
      <c r="U91">
        <f t="shared" si="45"/>
        <v>2798</v>
      </c>
      <c r="V91">
        <f t="shared" si="64"/>
        <v>4103</v>
      </c>
      <c r="W91">
        <f t="shared" si="46"/>
        <v>4358</v>
      </c>
      <c r="X91">
        <f t="shared" si="65"/>
        <v>4016</v>
      </c>
      <c r="Y91">
        <f t="shared" si="47"/>
        <v>4016</v>
      </c>
      <c r="Z91">
        <f t="shared" si="66"/>
        <v>3865</v>
      </c>
      <c r="AA91">
        <f t="shared" si="48"/>
        <v>4120</v>
      </c>
      <c r="AG91" t="str">
        <f t="shared" si="49"/>
        <v/>
      </c>
      <c r="AQ91">
        <f t="shared" si="67"/>
        <v>2781</v>
      </c>
      <c r="AR91">
        <f t="shared" si="50"/>
        <v>2781</v>
      </c>
      <c r="AS91">
        <f t="shared" si="68"/>
        <v>3569</v>
      </c>
      <c r="AT91">
        <f t="shared" si="51"/>
        <v>3569</v>
      </c>
      <c r="AU91">
        <f t="shared" si="69"/>
        <v>3750</v>
      </c>
      <c r="AV91">
        <f t="shared" si="52"/>
        <v>3750</v>
      </c>
      <c r="AX91">
        <f t="shared" si="70"/>
        <v>4039</v>
      </c>
      <c r="AY91">
        <f t="shared" si="53"/>
        <v>4039</v>
      </c>
      <c r="AZ91">
        <f t="shared" si="71"/>
        <v>4204</v>
      </c>
      <c r="BA91">
        <f t="shared" si="54"/>
        <v>4039</v>
      </c>
      <c r="BB91">
        <f t="shared" si="72"/>
        <v>5100</v>
      </c>
      <c r="BC91">
        <f t="shared" si="55"/>
        <v>5100</v>
      </c>
      <c r="BE91">
        <f t="shared" si="73"/>
        <v>3700</v>
      </c>
      <c r="BF91">
        <f t="shared" si="56"/>
        <v>3700</v>
      </c>
      <c r="BH91">
        <f t="shared" si="57"/>
        <v>0</v>
      </c>
      <c r="BI91">
        <f t="shared" si="58"/>
        <v>0</v>
      </c>
      <c r="BK91">
        <f t="shared" si="74"/>
        <v>11515</v>
      </c>
      <c r="BL91">
        <f t="shared" si="59"/>
        <v>11515</v>
      </c>
      <c r="BM91">
        <f t="shared" si="75"/>
        <v>12118</v>
      </c>
      <c r="BN91">
        <f t="shared" si="60"/>
        <v>12373</v>
      </c>
      <c r="BO91">
        <f t="shared" si="76"/>
        <v>11061</v>
      </c>
      <c r="BP91">
        <f t="shared" si="61"/>
        <v>11061</v>
      </c>
      <c r="BQ91">
        <f t="shared" si="77"/>
        <v>10737</v>
      </c>
      <c r="BR91">
        <f t="shared" si="62"/>
        <v>10992</v>
      </c>
    </row>
    <row r="92" spans="1:70" x14ac:dyDescent="0.2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M92">
        <v>0</v>
      </c>
      <c r="N92">
        <v>1</v>
      </c>
      <c r="O92">
        <v>0</v>
      </c>
      <c r="P92">
        <v>1</v>
      </c>
      <c r="Q92">
        <v>1</v>
      </c>
      <c r="R92" s="15">
        <v>118</v>
      </c>
      <c r="S92" s="12">
        <v>-128</v>
      </c>
      <c r="T92">
        <f t="shared" si="63"/>
        <v>2670</v>
      </c>
      <c r="U92">
        <f t="shared" si="45"/>
        <v>2898</v>
      </c>
      <c r="V92">
        <f t="shared" si="64"/>
        <v>4258</v>
      </c>
      <c r="W92">
        <f t="shared" si="46"/>
        <v>4258</v>
      </c>
      <c r="X92">
        <f t="shared" si="65"/>
        <v>3888</v>
      </c>
      <c r="Y92">
        <f t="shared" si="47"/>
        <v>4116</v>
      </c>
      <c r="Z92">
        <f t="shared" si="66"/>
        <v>3992</v>
      </c>
      <c r="AA92">
        <f t="shared" si="48"/>
        <v>4220</v>
      </c>
      <c r="AG92" t="str">
        <f t="shared" si="49"/>
        <v/>
      </c>
      <c r="AQ92">
        <f t="shared" si="67"/>
        <v>2781</v>
      </c>
      <c r="AR92">
        <f t="shared" si="50"/>
        <v>2781</v>
      </c>
      <c r="AS92">
        <f t="shared" si="68"/>
        <v>3569</v>
      </c>
      <c r="AT92">
        <f t="shared" si="51"/>
        <v>3569</v>
      </c>
      <c r="AU92">
        <f t="shared" si="69"/>
        <v>3750</v>
      </c>
      <c r="AV92">
        <f t="shared" si="52"/>
        <v>3750</v>
      </c>
      <c r="AX92">
        <f t="shared" si="70"/>
        <v>4039</v>
      </c>
      <c r="AY92">
        <f t="shared" si="53"/>
        <v>4039</v>
      </c>
      <c r="AZ92">
        <f t="shared" si="71"/>
        <v>4039</v>
      </c>
      <c r="BA92">
        <f t="shared" si="54"/>
        <v>4039</v>
      </c>
      <c r="BB92">
        <f t="shared" si="72"/>
        <v>5100</v>
      </c>
      <c r="BC92">
        <f t="shared" si="55"/>
        <v>5100</v>
      </c>
      <c r="BE92">
        <f t="shared" si="73"/>
        <v>3700</v>
      </c>
      <c r="BF92">
        <f t="shared" si="56"/>
        <v>3700</v>
      </c>
      <c r="BH92">
        <f t="shared" si="57"/>
        <v>0.47792074099999998</v>
      </c>
      <c r="BI92">
        <f t="shared" si="58"/>
        <v>0.52207925900000007</v>
      </c>
      <c r="BK92">
        <f t="shared" si="74"/>
        <v>11515</v>
      </c>
      <c r="BL92">
        <f t="shared" si="59"/>
        <v>11515</v>
      </c>
      <c r="BM92">
        <f t="shared" si="75"/>
        <v>12273</v>
      </c>
      <c r="BN92">
        <f t="shared" si="60"/>
        <v>12273</v>
      </c>
      <c r="BO92">
        <f t="shared" si="76"/>
        <v>11061</v>
      </c>
      <c r="BP92">
        <f t="shared" si="61"/>
        <v>11061</v>
      </c>
      <c r="BQ92">
        <f t="shared" si="77"/>
        <v>10992</v>
      </c>
      <c r="BR92">
        <f t="shared" si="62"/>
        <v>10992</v>
      </c>
    </row>
    <row r="93" spans="1:70" x14ac:dyDescent="0.2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M93">
        <v>1</v>
      </c>
      <c r="N93">
        <v>1</v>
      </c>
      <c r="O93">
        <v>1</v>
      </c>
      <c r="P93">
        <v>1</v>
      </c>
      <c r="Q93">
        <v>1</v>
      </c>
      <c r="R93" s="15">
        <v>-185</v>
      </c>
      <c r="S93" s="12">
        <v>170</v>
      </c>
      <c r="T93">
        <f t="shared" si="63"/>
        <v>2713</v>
      </c>
      <c r="U93">
        <f t="shared" si="45"/>
        <v>2998</v>
      </c>
      <c r="V93">
        <f t="shared" si="64"/>
        <v>4073</v>
      </c>
      <c r="W93">
        <f t="shared" si="46"/>
        <v>4358</v>
      </c>
      <c r="X93">
        <f t="shared" si="65"/>
        <v>3931</v>
      </c>
      <c r="Y93">
        <f t="shared" si="47"/>
        <v>4216</v>
      </c>
      <c r="Z93">
        <f t="shared" si="66"/>
        <v>4035</v>
      </c>
      <c r="AA93">
        <f t="shared" si="48"/>
        <v>4320</v>
      </c>
      <c r="AG93" t="str">
        <f t="shared" si="49"/>
        <v/>
      </c>
      <c r="AQ93">
        <f t="shared" si="67"/>
        <v>2596</v>
      </c>
      <c r="AR93">
        <f t="shared" si="50"/>
        <v>2881</v>
      </c>
      <c r="AS93">
        <f t="shared" si="68"/>
        <v>3384</v>
      </c>
      <c r="AT93">
        <f t="shared" si="51"/>
        <v>3669</v>
      </c>
      <c r="AU93">
        <f t="shared" si="69"/>
        <v>3565</v>
      </c>
      <c r="AV93">
        <f t="shared" si="52"/>
        <v>3850</v>
      </c>
      <c r="AX93">
        <f t="shared" si="70"/>
        <v>4039</v>
      </c>
      <c r="AY93">
        <f t="shared" si="53"/>
        <v>4039</v>
      </c>
      <c r="AZ93">
        <f t="shared" si="71"/>
        <v>4039</v>
      </c>
      <c r="BA93">
        <f t="shared" si="54"/>
        <v>4039</v>
      </c>
      <c r="BB93">
        <f t="shared" si="72"/>
        <v>5100</v>
      </c>
      <c r="BC93">
        <f t="shared" si="55"/>
        <v>5100</v>
      </c>
      <c r="BE93">
        <f t="shared" si="73"/>
        <v>3700</v>
      </c>
      <c r="BF93">
        <f t="shared" si="56"/>
        <v>3700</v>
      </c>
      <c r="BH93">
        <f t="shared" si="57"/>
        <v>0.83025288600000002</v>
      </c>
      <c r="BI93">
        <f t="shared" si="58"/>
        <v>0.83025288600000002</v>
      </c>
      <c r="BK93">
        <f t="shared" si="74"/>
        <v>11515</v>
      </c>
      <c r="BL93">
        <f t="shared" si="59"/>
        <v>11515</v>
      </c>
      <c r="BM93">
        <f t="shared" si="75"/>
        <v>12273</v>
      </c>
      <c r="BN93">
        <f t="shared" si="60"/>
        <v>12273</v>
      </c>
      <c r="BO93">
        <f t="shared" si="76"/>
        <v>11061</v>
      </c>
      <c r="BP93">
        <f t="shared" si="61"/>
        <v>11061</v>
      </c>
      <c r="BQ93">
        <f t="shared" si="77"/>
        <v>10992</v>
      </c>
      <c r="BR93">
        <f t="shared" si="62"/>
        <v>10992</v>
      </c>
    </row>
    <row r="94" spans="1:70" x14ac:dyDescent="0.2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M94">
        <v>1</v>
      </c>
      <c r="N94">
        <v>1</v>
      </c>
      <c r="O94">
        <v>1</v>
      </c>
      <c r="P94">
        <v>1</v>
      </c>
      <c r="Q94">
        <v>1</v>
      </c>
      <c r="R94" s="15">
        <v>-420</v>
      </c>
      <c r="S94" s="12">
        <v>375</v>
      </c>
      <c r="T94">
        <f t="shared" si="63"/>
        <v>2578</v>
      </c>
      <c r="U94">
        <f t="shared" si="45"/>
        <v>3098</v>
      </c>
      <c r="V94">
        <f t="shared" si="64"/>
        <v>3938</v>
      </c>
      <c r="W94">
        <f t="shared" si="46"/>
        <v>4458</v>
      </c>
      <c r="X94">
        <f t="shared" si="65"/>
        <v>3796</v>
      </c>
      <c r="Y94">
        <f t="shared" si="47"/>
        <v>4316</v>
      </c>
      <c r="Z94">
        <f t="shared" si="66"/>
        <v>3900</v>
      </c>
      <c r="AA94">
        <f t="shared" si="48"/>
        <v>4420</v>
      </c>
      <c r="AG94" t="str">
        <f t="shared" si="49"/>
        <v/>
      </c>
      <c r="AQ94">
        <f t="shared" si="67"/>
        <v>2461</v>
      </c>
      <c r="AR94">
        <f t="shared" si="50"/>
        <v>2981</v>
      </c>
      <c r="AS94">
        <f t="shared" si="68"/>
        <v>3249</v>
      </c>
      <c r="AT94">
        <f t="shared" si="51"/>
        <v>3769</v>
      </c>
      <c r="AU94">
        <f t="shared" si="69"/>
        <v>3430</v>
      </c>
      <c r="AV94">
        <f t="shared" si="52"/>
        <v>3950</v>
      </c>
      <c r="AX94">
        <f t="shared" si="70"/>
        <v>3619</v>
      </c>
      <c r="AY94">
        <f t="shared" si="53"/>
        <v>4139</v>
      </c>
      <c r="AZ94">
        <f t="shared" si="71"/>
        <v>4039</v>
      </c>
      <c r="BA94">
        <f t="shared" si="54"/>
        <v>3619</v>
      </c>
      <c r="BB94">
        <f t="shared" si="72"/>
        <v>5100</v>
      </c>
      <c r="BC94">
        <f t="shared" si="55"/>
        <v>5100</v>
      </c>
      <c r="BE94">
        <f t="shared" si="73"/>
        <v>3700</v>
      </c>
      <c r="BF94">
        <f t="shared" si="56"/>
        <v>3700</v>
      </c>
      <c r="BH94">
        <f t="shared" si="57"/>
        <v>0.884425342</v>
      </c>
      <c r="BI94">
        <f t="shared" si="58"/>
        <v>0.884425342</v>
      </c>
      <c r="BK94">
        <f t="shared" si="74"/>
        <v>11515</v>
      </c>
      <c r="BL94">
        <f t="shared" si="59"/>
        <v>11515</v>
      </c>
      <c r="BM94">
        <f t="shared" si="75"/>
        <v>12273</v>
      </c>
      <c r="BN94">
        <f t="shared" si="60"/>
        <v>12273</v>
      </c>
      <c r="BO94">
        <f t="shared" si="76"/>
        <v>11061</v>
      </c>
      <c r="BP94">
        <f t="shared" si="61"/>
        <v>11061</v>
      </c>
      <c r="BQ94">
        <f t="shared" si="77"/>
        <v>10992</v>
      </c>
      <c r="BR94">
        <f t="shared" si="62"/>
        <v>10992</v>
      </c>
    </row>
    <row r="95" spans="1:70" x14ac:dyDescent="0.2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M95">
        <v>0</v>
      </c>
      <c r="N95">
        <v>0</v>
      </c>
      <c r="O95">
        <v>0</v>
      </c>
      <c r="P95">
        <v>1</v>
      </c>
      <c r="Q95">
        <v>1</v>
      </c>
      <c r="R95" s="15">
        <v>-105</v>
      </c>
      <c r="S95" s="12">
        <v>-105</v>
      </c>
      <c r="T95">
        <f t="shared" si="63"/>
        <v>2993</v>
      </c>
      <c r="U95">
        <f t="shared" si="45"/>
        <v>2993</v>
      </c>
      <c r="V95">
        <f t="shared" si="64"/>
        <v>4353</v>
      </c>
      <c r="W95">
        <f t="shared" si="46"/>
        <v>4353</v>
      </c>
      <c r="X95">
        <f t="shared" si="65"/>
        <v>4211</v>
      </c>
      <c r="Y95">
        <f t="shared" si="47"/>
        <v>4416</v>
      </c>
      <c r="Z95">
        <f t="shared" si="66"/>
        <v>4315</v>
      </c>
      <c r="AA95">
        <f t="shared" si="48"/>
        <v>4520</v>
      </c>
      <c r="AG95" t="str">
        <f t="shared" si="49"/>
        <v/>
      </c>
      <c r="AQ95">
        <f t="shared" si="67"/>
        <v>2876</v>
      </c>
      <c r="AR95">
        <f t="shared" si="50"/>
        <v>2876</v>
      </c>
      <c r="AS95">
        <f t="shared" si="68"/>
        <v>3769</v>
      </c>
      <c r="AT95">
        <f t="shared" si="51"/>
        <v>3769</v>
      </c>
      <c r="AU95">
        <f t="shared" si="69"/>
        <v>3950</v>
      </c>
      <c r="AV95">
        <f t="shared" si="52"/>
        <v>3950</v>
      </c>
      <c r="AX95">
        <f t="shared" si="70"/>
        <v>4034</v>
      </c>
      <c r="AY95">
        <f t="shared" si="53"/>
        <v>4239</v>
      </c>
      <c r="AZ95">
        <f t="shared" si="71"/>
        <v>3619</v>
      </c>
      <c r="BA95">
        <f t="shared" si="54"/>
        <v>4034</v>
      </c>
      <c r="BB95">
        <f t="shared" si="72"/>
        <v>5100</v>
      </c>
      <c r="BC95">
        <f t="shared" si="55"/>
        <v>5100</v>
      </c>
      <c r="BE95">
        <f t="shared" si="73"/>
        <v>3700</v>
      </c>
      <c r="BF95">
        <f t="shared" si="56"/>
        <v>3700</v>
      </c>
      <c r="BH95">
        <f t="shared" si="57"/>
        <v>0</v>
      </c>
      <c r="BI95">
        <f t="shared" si="58"/>
        <v>0</v>
      </c>
      <c r="BK95">
        <f t="shared" si="74"/>
        <v>11515</v>
      </c>
      <c r="BL95">
        <f t="shared" si="59"/>
        <v>11515</v>
      </c>
      <c r="BM95">
        <f t="shared" si="75"/>
        <v>12273</v>
      </c>
      <c r="BN95">
        <f t="shared" si="60"/>
        <v>12273</v>
      </c>
      <c r="BO95">
        <f t="shared" si="76"/>
        <v>11061</v>
      </c>
      <c r="BP95">
        <f t="shared" si="61"/>
        <v>11061</v>
      </c>
      <c r="BQ95">
        <f t="shared" si="77"/>
        <v>10992</v>
      </c>
      <c r="BR95">
        <f t="shared" si="62"/>
        <v>10992</v>
      </c>
    </row>
    <row r="96" spans="1:70" x14ac:dyDescent="0.2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M96">
        <v>0</v>
      </c>
      <c r="N96">
        <v>1</v>
      </c>
      <c r="O96">
        <v>1</v>
      </c>
      <c r="P96">
        <v>1</v>
      </c>
      <c r="Q96">
        <v>0</v>
      </c>
      <c r="R96" s="15">
        <v>103</v>
      </c>
      <c r="S96" s="12">
        <v>-113</v>
      </c>
      <c r="T96">
        <f t="shared" si="63"/>
        <v>2880</v>
      </c>
      <c r="U96">
        <f t="shared" si="45"/>
        <v>3093</v>
      </c>
      <c r="V96">
        <f t="shared" si="64"/>
        <v>4240</v>
      </c>
      <c r="W96">
        <f t="shared" si="46"/>
        <v>4453</v>
      </c>
      <c r="X96">
        <f t="shared" si="65"/>
        <v>4303</v>
      </c>
      <c r="Y96">
        <f t="shared" si="47"/>
        <v>4516</v>
      </c>
      <c r="Z96">
        <f t="shared" si="66"/>
        <v>4420</v>
      </c>
      <c r="AA96">
        <f t="shared" si="48"/>
        <v>4420</v>
      </c>
      <c r="AG96" t="str">
        <f t="shared" si="49"/>
        <v/>
      </c>
      <c r="AQ96">
        <f t="shared" si="67"/>
        <v>2763</v>
      </c>
      <c r="AR96">
        <f t="shared" si="50"/>
        <v>2976</v>
      </c>
      <c r="AS96">
        <f t="shared" si="68"/>
        <v>3769</v>
      </c>
      <c r="AT96">
        <f t="shared" si="51"/>
        <v>3769</v>
      </c>
      <c r="AU96">
        <f t="shared" si="69"/>
        <v>3950</v>
      </c>
      <c r="AV96">
        <f t="shared" si="52"/>
        <v>3950</v>
      </c>
      <c r="AX96">
        <f t="shared" si="70"/>
        <v>4126</v>
      </c>
      <c r="AY96">
        <f t="shared" si="53"/>
        <v>4339</v>
      </c>
      <c r="AZ96">
        <f t="shared" si="71"/>
        <v>4034</v>
      </c>
      <c r="BA96">
        <f t="shared" si="54"/>
        <v>4126</v>
      </c>
      <c r="BB96">
        <f t="shared" si="72"/>
        <v>5100</v>
      </c>
      <c r="BC96">
        <f t="shared" si="55"/>
        <v>5100</v>
      </c>
      <c r="BE96">
        <f t="shared" si="73"/>
        <v>3700</v>
      </c>
      <c r="BF96">
        <f t="shared" si="56"/>
        <v>3700</v>
      </c>
      <c r="BH96">
        <f t="shared" si="57"/>
        <v>0.33612778799999998</v>
      </c>
      <c r="BI96">
        <f t="shared" si="58"/>
        <v>0.66387221200000002</v>
      </c>
      <c r="BK96">
        <f t="shared" si="74"/>
        <v>11515</v>
      </c>
      <c r="BL96">
        <f t="shared" si="59"/>
        <v>11515</v>
      </c>
      <c r="BM96">
        <f t="shared" si="75"/>
        <v>12273</v>
      </c>
      <c r="BN96">
        <f t="shared" si="60"/>
        <v>12273</v>
      </c>
      <c r="BO96">
        <f t="shared" si="76"/>
        <v>11061</v>
      </c>
      <c r="BP96">
        <f t="shared" si="61"/>
        <v>11061</v>
      </c>
      <c r="BQ96">
        <f t="shared" si="77"/>
        <v>10892</v>
      </c>
      <c r="BR96">
        <f t="shared" si="62"/>
        <v>10892</v>
      </c>
    </row>
    <row r="97" spans="1:70" x14ac:dyDescent="0.2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M97">
        <v>1</v>
      </c>
      <c r="N97">
        <v>0</v>
      </c>
      <c r="O97">
        <v>0</v>
      </c>
      <c r="P97">
        <v>1</v>
      </c>
      <c r="Q97">
        <v>1</v>
      </c>
      <c r="R97" s="15">
        <v>-290</v>
      </c>
      <c r="S97" s="12">
        <v>260</v>
      </c>
      <c r="T97">
        <f t="shared" si="63"/>
        <v>2993</v>
      </c>
      <c r="U97">
        <f t="shared" si="45"/>
        <v>2993</v>
      </c>
      <c r="V97">
        <f t="shared" si="64"/>
        <v>4353</v>
      </c>
      <c r="W97">
        <f t="shared" si="46"/>
        <v>4353</v>
      </c>
      <c r="X97">
        <f t="shared" si="65"/>
        <v>4226</v>
      </c>
      <c r="Y97">
        <f t="shared" si="47"/>
        <v>4616</v>
      </c>
      <c r="Z97">
        <f t="shared" si="66"/>
        <v>4130</v>
      </c>
      <c r="AA97">
        <f t="shared" si="48"/>
        <v>4520</v>
      </c>
      <c r="AG97" t="str">
        <f t="shared" si="49"/>
        <v/>
      </c>
      <c r="AQ97">
        <f t="shared" si="67"/>
        <v>2976</v>
      </c>
      <c r="AR97">
        <f t="shared" si="50"/>
        <v>2976</v>
      </c>
      <c r="AS97">
        <f t="shared" si="68"/>
        <v>3769</v>
      </c>
      <c r="AT97">
        <f t="shared" si="51"/>
        <v>3769</v>
      </c>
      <c r="AU97">
        <f t="shared" si="69"/>
        <v>3950</v>
      </c>
      <c r="AV97">
        <f t="shared" si="52"/>
        <v>3950</v>
      </c>
      <c r="AX97">
        <f t="shared" si="70"/>
        <v>4339</v>
      </c>
      <c r="AY97">
        <f t="shared" si="53"/>
        <v>4339</v>
      </c>
      <c r="AZ97">
        <f t="shared" si="71"/>
        <v>4126</v>
      </c>
      <c r="BA97">
        <f t="shared" si="54"/>
        <v>4339</v>
      </c>
      <c r="BB97">
        <f t="shared" si="72"/>
        <v>5100</v>
      </c>
      <c r="BC97">
        <f t="shared" si="55"/>
        <v>5100</v>
      </c>
      <c r="BE97">
        <f t="shared" si="73"/>
        <v>3700</v>
      </c>
      <c r="BF97">
        <f t="shared" si="56"/>
        <v>3700</v>
      </c>
      <c r="BH97">
        <f t="shared" si="57"/>
        <v>0</v>
      </c>
      <c r="BI97">
        <f t="shared" si="58"/>
        <v>0</v>
      </c>
      <c r="BK97">
        <f t="shared" si="74"/>
        <v>11415</v>
      </c>
      <c r="BL97">
        <f t="shared" si="59"/>
        <v>11775</v>
      </c>
      <c r="BM97">
        <f t="shared" si="75"/>
        <v>12173</v>
      </c>
      <c r="BN97">
        <f t="shared" si="60"/>
        <v>12533</v>
      </c>
      <c r="BO97">
        <f t="shared" si="76"/>
        <v>11061</v>
      </c>
      <c r="BP97">
        <f t="shared" si="61"/>
        <v>11061</v>
      </c>
      <c r="BQ97">
        <f t="shared" si="77"/>
        <v>10892</v>
      </c>
      <c r="BR97">
        <f t="shared" si="62"/>
        <v>10892</v>
      </c>
    </row>
    <row r="98" spans="1:70" x14ac:dyDescent="0.2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M98">
        <v>0</v>
      </c>
      <c r="N98">
        <v>0</v>
      </c>
      <c r="O98">
        <v>0</v>
      </c>
      <c r="P98">
        <v>0</v>
      </c>
      <c r="Q98">
        <v>0</v>
      </c>
      <c r="R98" s="15">
        <v>-185</v>
      </c>
      <c r="S98" s="12">
        <v>170</v>
      </c>
      <c r="T98">
        <f t="shared" si="63"/>
        <v>2808</v>
      </c>
      <c r="U98">
        <f t="shared" si="45"/>
        <v>2808</v>
      </c>
      <c r="V98">
        <f t="shared" si="64"/>
        <v>4168</v>
      </c>
      <c r="W98">
        <f t="shared" si="46"/>
        <v>4168</v>
      </c>
      <c r="X98">
        <f t="shared" si="65"/>
        <v>4431</v>
      </c>
      <c r="Y98">
        <f t="shared" si="47"/>
        <v>4431</v>
      </c>
      <c r="Z98">
        <f t="shared" si="66"/>
        <v>4335</v>
      </c>
      <c r="AA98">
        <f t="shared" si="48"/>
        <v>4335</v>
      </c>
      <c r="AG98" t="str">
        <f t="shared" si="49"/>
        <v/>
      </c>
      <c r="AQ98">
        <f t="shared" si="67"/>
        <v>2791</v>
      </c>
      <c r="AR98">
        <f t="shared" si="50"/>
        <v>2791</v>
      </c>
      <c r="AS98">
        <f t="shared" si="68"/>
        <v>3769</v>
      </c>
      <c r="AT98">
        <f t="shared" si="51"/>
        <v>3769</v>
      </c>
      <c r="AU98">
        <f t="shared" si="69"/>
        <v>3950</v>
      </c>
      <c r="AV98">
        <f t="shared" si="52"/>
        <v>3950</v>
      </c>
      <c r="AX98">
        <f t="shared" si="70"/>
        <v>4154</v>
      </c>
      <c r="AY98">
        <f t="shared" si="53"/>
        <v>4154</v>
      </c>
      <c r="AZ98">
        <f t="shared" si="71"/>
        <v>4339</v>
      </c>
      <c r="BA98">
        <f t="shared" si="54"/>
        <v>4154</v>
      </c>
      <c r="BB98">
        <f t="shared" si="72"/>
        <v>5100</v>
      </c>
      <c r="BC98">
        <f t="shared" si="55"/>
        <v>5100</v>
      </c>
      <c r="BE98">
        <f t="shared" si="73"/>
        <v>3700</v>
      </c>
      <c r="BF98">
        <f t="shared" si="56"/>
        <v>3700</v>
      </c>
      <c r="BH98">
        <f t="shared" si="57"/>
        <v>0</v>
      </c>
      <c r="BI98">
        <f t="shared" si="58"/>
        <v>0</v>
      </c>
      <c r="BK98">
        <f t="shared" si="74"/>
        <v>11775</v>
      </c>
      <c r="BL98">
        <f t="shared" si="59"/>
        <v>12045</v>
      </c>
      <c r="BM98">
        <f t="shared" si="75"/>
        <v>12533</v>
      </c>
      <c r="BN98">
        <f t="shared" si="60"/>
        <v>12803</v>
      </c>
      <c r="BO98">
        <f t="shared" si="76"/>
        <v>11061</v>
      </c>
      <c r="BP98">
        <f t="shared" si="61"/>
        <v>11331</v>
      </c>
      <c r="BQ98">
        <f t="shared" si="77"/>
        <v>10892</v>
      </c>
      <c r="BR98">
        <f t="shared" si="62"/>
        <v>11162</v>
      </c>
    </row>
    <row r="99" spans="1:70" x14ac:dyDescent="0.2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M99">
        <v>1</v>
      </c>
      <c r="N99">
        <v>1</v>
      </c>
      <c r="O99">
        <v>1</v>
      </c>
      <c r="P99">
        <v>1</v>
      </c>
      <c r="Q99">
        <v>1</v>
      </c>
      <c r="R99" s="15">
        <v>-260</v>
      </c>
      <c r="S99" s="12">
        <v>240</v>
      </c>
      <c r="T99">
        <f t="shared" si="63"/>
        <v>2548</v>
      </c>
      <c r="U99">
        <f t="shared" si="45"/>
        <v>2908</v>
      </c>
      <c r="V99">
        <f t="shared" si="64"/>
        <v>3908</v>
      </c>
      <c r="W99">
        <f t="shared" si="46"/>
        <v>4268</v>
      </c>
      <c r="X99">
        <f t="shared" si="65"/>
        <v>4171</v>
      </c>
      <c r="Y99">
        <f t="shared" si="47"/>
        <v>4531</v>
      </c>
      <c r="Z99">
        <f t="shared" si="66"/>
        <v>4075</v>
      </c>
      <c r="AA99">
        <f t="shared" si="48"/>
        <v>4435</v>
      </c>
      <c r="AG99" t="str">
        <f t="shared" si="49"/>
        <v/>
      </c>
      <c r="AQ99">
        <f t="shared" si="67"/>
        <v>2531</v>
      </c>
      <c r="AR99">
        <f t="shared" si="50"/>
        <v>2891</v>
      </c>
      <c r="AS99">
        <f t="shared" si="68"/>
        <v>3769</v>
      </c>
      <c r="AT99">
        <f t="shared" si="51"/>
        <v>3769</v>
      </c>
      <c r="AU99">
        <f t="shared" si="69"/>
        <v>3950</v>
      </c>
      <c r="AV99">
        <f t="shared" si="52"/>
        <v>3950</v>
      </c>
      <c r="AX99">
        <f t="shared" si="70"/>
        <v>3894</v>
      </c>
      <c r="AY99">
        <f t="shared" si="53"/>
        <v>4254</v>
      </c>
      <c r="AZ99">
        <f t="shared" si="71"/>
        <v>4154</v>
      </c>
      <c r="BA99">
        <f t="shared" si="54"/>
        <v>3894</v>
      </c>
      <c r="BB99">
        <f t="shared" si="72"/>
        <v>5100</v>
      </c>
      <c r="BC99">
        <f t="shared" si="55"/>
        <v>5100</v>
      </c>
      <c r="BE99">
        <f t="shared" si="73"/>
        <v>3700</v>
      </c>
      <c r="BF99">
        <f t="shared" si="56"/>
        <v>3700</v>
      </c>
      <c r="BH99">
        <f t="shared" si="57"/>
        <v>0.667136073</v>
      </c>
      <c r="BI99">
        <f t="shared" si="58"/>
        <v>0.667136073</v>
      </c>
      <c r="BK99">
        <f t="shared" si="74"/>
        <v>12045</v>
      </c>
      <c r="BL99">
        <f t="shared" si="59"/>
        <v>12045</v>
      </c>
      <c r="BM99">
        <f t="shared" si="75"/>
        <v>12803</v>
      </c>
      <c r="BN99">
        <f t="shared" si="60"/>
        <v>12803</v>
      </c>
      <c r="BO99">
        <f t="shared" si="76"/>
        <v>11331</v>
      </c>
      <c r="BP99">
        <f t="shared" si="61"/>
        <v>11331</v>
      </c>
      <c r="BQ99">
        <f t="shared" si="77"/>
        <v>11162</v>
      </c>
      <c r="BR99">
        <f t="shared" si="62"/>
        <v>11162</v>
      </c>
    </row>
    <row r="100" spans="1:70" x14ac:dyDescent="0.2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M100">
        <v>0</v>
      </c>
      <c r="N100">
        <v>0</v>
      </c>
      <c r="O100">
        <v>0</v>
      </c>
      <c r="P100">
        <v>1</v>
      </c>
      <c r="Q100">
        <v>0</v>
      </c>
      <c r="R100" s="15">
        <v>145</v>
      </c>
      <c r="S100" s="12">
        <v>-155</v>
      </c>
      <c r="T100">
        <f t="shared" si="63"/>
        <v>2808</v>
      </c>
      <c r="U100">
        <f t="shared" si="45"/>
        <v>2808</v>
      </c>
      <c r="V100">
        <f t="shared" si="64"/>
        <v>4168</v>
      </c>
      <c r="W100">
        <f t="shared" si="46"/>
        <v>4168</v>
      </c>
      <c r="X100">
        <f t="shared" si="65"/>
        <v>4376</v>
      </c>
      <c r="Y100">
        <f t="shared" si="47"/>
        <v>4631</v>
      </c>
      <c r="Z100">
        <f t="shared" si="66"/>
        <v>4335</v>
      </c>
      <c r="AA100">
        <f t="shared" si="48"/>
        <v>4335</v>
      </c>
      <c r="AG100" t="str">
        <f t="shared" si="49"/>
        <v/>
      </c>
      <c r="AQ100">
        <f t="shared" si="67"/>
        <v>2891</v>
      </c>
      <c r="AR100">
        <f t="shared" si="50"/>
        <v>2891</v>
      </c>
      <c r="AS100">
        <f t="shared" si="68"/>
        <v>3769</v>
      </c>
      <c r="AT100">
        <f t="shared" si="51"/>
        <v>3769</v>
      </c>
      <c r="AU100">
        <f t="shared" si="69"/>
        <v>3950</v>
      </c>
      <c r="AV100">
        <f t="shared" si="52"/>
        <v>3950</v>
      </c>
      <c r="AX100">
        <f t="shared" si="70"/>
        <v>4254</v>
      </c>
      <c r="AY100">
        <f t="shared" si="53"/>
        <v>4254</v>
      </c>
      <c r="AZ100">
        <f t="shared" si="71"/>
        <v>3894</v>
      </c>
      <c r="BA100">
        <f t="shared" si="54"/>
        <v>4254</v>
      </c>
      <c r="BB100">
        <f t="shared" si="72"/>
        <v>5100</v>
      </c>
      <c r="BC100">
        <f t="shared" si="55"/>
        <v>5100</v>
      </c>
      <c r="BE100">
        <f t="shared" si="73"/>
        <v>3700</v>
      </c>
      <c r="BF100">
        <f t="shared" si="56"/>
        <v>3700</v>
      </c>
      <c r="BH100">
        <f t="shared" si="57"/>
        <v>0</v>
      </c>
      <c r="BI100">
        <f t="shared" si="58"/>
        <v>0</v>
      </c>
      <c r="BK100">
        <f t="shared" si="74"/>
        <v>11945</v>
      </c>
      <c r="BL100">
        <f t="shared" si="59"/>
        <v>11945</v>
      </c>
      <c r="BM100">
        <f t="shared" si="75"/>
        <v>12703</v>
      </c>
      <c r="BN100">
        <f t="shared" si="60"/>
        <v>12703</v>
      </c>
      <c r="BO100">
        <f t="shared" si="76"/>
        <v>11331</v>
      </c>
      <c r="BP100">
        <f t="shared" si="61"/>
        <v>11331</v>
      </c>
      <c r="BQ100">
        <f t="shared" si="77"/>
        <v>11062</v>
      </c>
      <c r="BR100">
        <f t="shared" si="62"/>
        <v>11062</v>
      </c>
    </row>
    <row r="101" spans="1:70" x14ac:dyDescent="0.2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M101">
        <v>0</v>
      </c>
      <c r="N101">
        <v>1</v>
      </c>
      <c r="O101">
        <v>1</v>
      </c>
      <c r="P101">
        <v>1</v>
      </c>
      <c r="Q101">
        <v>1</v>
      </c>
      <c r="R101" s="15">
        <v>155</v>
      </c>
      <c r="S101" s="12">
        <v>-165</v>
      </c>
      <c r="T101">
        <f t="shared" si="63"/>
        <v>2643</v>
      </c>
      <c r="U101">
        <f t="shared" si="45"/>
        <v>2908</v>
      </c>
      <c r="V101">
        <f t="shared" si="64"/>
        <v>4003</v>
      </c>
      <c r="W101">
        <f t="shared" si="46"/>
        <v>4268</v>
      </c>
      <c r="X101">
        <f t="shared" si="65"/>
        <v>4466</v>
      </c>
      <c r="Y101">
        <f t="shared" si="47"/>
        <v>4731</v>
      </c>
      <c r="Z101">
        <f t="shared" si="66"/>
        <v>4170</v>
      </c>
      <c r="AA101">
        <f t="shared" si="48"/>
        <v>4435</v>
      </c>
      <c r="AG101" t="str">
        <f t="shared" si="49"/>
        <v/>
      </c>
      <c r="AQ101">
        <f t="shared" si="67"/>
        <v>2726</v>
      </c>
      <c r="AR101">
        <f t="shared" si="50"/>
        <v>2991</v>
      </c>
      <c r="AS101">
        <f t="shared" si="68"/>
        <v>3769</v>
      </c>
      <c r="AT101">
        <f t="shared" si="51"/>
        <v>3769</v>
      </c>
      <c r="AU101">
        <f t="shared" si="69"/>
        <v>3950</v>
      </c>
      <c r="AV101">
        <f t="shared" si="52"/>
        <v>3950</v>
      </c>
      <c r="AX101">
        <f t="shared" si="70"/>
        <v>4254</v>
      </c>
      <c r="AY101">
        <f t="shared" si="53"/>
        <v>4254</v>
      </c>
      <c r="AZ101">
        <f t="shared" si="71"/>
        <v>4254</v>
      </c>
      <c r="BA101">
        <f t="shared" si="54"/>
        <v>4254</v>
      </c>
      <c r="BB101">
        <f t="shared" si="72"/>
        <v>5100</v>
      </c>
      <c r="BC101">
        <f t="shared" si="55"/>
        <v>5100</v>
      </c>
      <c r="BE101">
        <f t="shared" si="73"/>
        <v>3700</v>
      </c>
      <c r="BF101">
        <f t="shared" si="56"/>
        <v>3700</v>
      </c>
      <c r="BH101">
        <f t="shared" si="57"/>
        <v>0.33612778799999998</v>
      </c>
      <c r="BI101">
        <f t="shared" si="58"/>
        <v>0.66387221200000002</v>
      </c>
      <c r="BK101">
        <f t="shared" si="74"/>
        <v>11945</v>
      </c>
      <c r="BL101">
        <f t="shared" si="59"/>
        <v>11945</v>
      </c>
      <c r="BM101">
        <f t="shared" si="75"/>
        <v>12703</v>
      </c>
      <c r="BN101">
        <f t="shared" si="60"/>
        <v>12703</v>
      </c>
      <c r="BO101">
        <f t="shared" si="76"/>
        <v>11331</v>
      </c>
      <c r="BP101">
        <f t="shared" si="61"/>
        <v>11331</v>
      </c>
      <c r="BQ101">
        <f t="shared" si="77"/>
        <v>11062</v>
      </c>
      <c r="BR101">
        <f t="shared" si="62"/>
        <v>11062</v>
      </c>
    </row>
    <row r="102" spans="1:70" x14ac:dyDescent="0.2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M102">
        <v>0</v>
      </c>
      <c r="N102">
        <v>0</v>
      </c>
      <c r="O102">
        <v>0</v>
      </c>
      <c r="P102">
        <v>0</v>
      </c>
      <c r="Q102">
        <v>0</v>
      </c>
      <c r="R102" s="15">
        <v>-220</v>
      </c>
      <c r="S102" s="12">
        <v>200</v>
      </c>
      <c r="T102">
        <f t="shared" si="63"/>
        <v>2688</v>
      </c>
      <c r="U102">
        <f t="shared" si="45"/>
        <v>2688</v>
      </c>
      <c r="V102">
        <f t="shared" si="64"/>
        <v>4048</v>
      </c>
      <c r="W102">
        <f t="shared" si="46"/>
        <v>4048</v>
      </c>
      <c r="X102">
        <f t="shared" si="65"/>
        <v>4511</v>
      </c>
      <c r="Y102">
        <f t="shared" si="47"/>
        <v>4511</v>
      </c>
      <c r="Z102">
        <f t="shared" si="66"/>
        <v>4215</v>
      </c>
      <c r="AA102">
        <f t="shared" si="48"/>
        <v>4215</v>
      </c>
      <c r="AG102" t="str">
        <f t="shared" si="49"/>
        <v/>
      </c>
      <c r="AQ102">
        <f t="shared" si="67"/>
        <v>2771</v>
      </c>
      <c r="AR102">
        <f t="shared" si="50"/>
        <v>2771</v>
      </c>
      <c r="AS102">
        <f t="shared" si="68"/>
        <v>3549</v>
      </c>
      <c r="AT102">
        <f t="shared" si="51"/>
        <v>3549</v>
      </c>
      <c r="AU102">
        <f t="shared" si="69"/>
        <v>3730</v>
      </c>
      <c r="AV102">
        <f t="shared" si="52"/>
        <v>3730</v>
      </c>
      <c r="AX102">
        <f t="shared" si="70"/>
        <v>4034</v>
      </c>
      <c r="AY102">
        <f t="shared" si="53"/>
        <v>4034</v>
      </c>
      <c r="AZ102">
        <f t="shared" si="71"/>
        <v>4254</v>
      </c>
      <c r="BA102">
        <f t="shared" si="54"/>
        <v>4034</v>
      </c>
      <c r="BB102">
        <f t="shared" si="72"/>
        <v>5100</v>
      </c>
      <c r="BC102">
        <f t="shared" si="55"/>
        <v>5100</v>
      </c>
      <c r="BE102">
        <f t="shared" si="73"/>
        <v>3700</v>
      </c>
      <c r="BF102">
        <f t="shared" si="56"/>
        <v>3700</v>
      </c>
      <c r="BH102">
        <f t="shared" si="57"/>
        <v>0</v>
      </c>
      <c r="BI102">
        <f t="shared" si="58"/>
        <v>0</v>
      </c>
      <c r="BK102">
        <f t="shared" si="74"/>
        <v>11945</v>
      </c>
      <c r="BL102">
        <f t="shared" si="59"/>
        <v>12245</v>
      </c>
      <c r="BM102">
        <f t="shared" si="75"/>
        <v>12703</v>
      </c>
      <c r="BN102">
        <f t="shared" si="60"/>
        <v>13003</v>
      </c>
      <c r="BO102">
        <f t="shared" si="76"/>
        <v>11331</v>
      </c>
      <c r="BP102">
        <f t="shared" si="61"/>
        <v>11631</v>
      </c>
      <c r="BQ102">
        <f t="shared" si="77"/>
        <v>11062</v>
      </c>
      <c r="BR102">
        <f t="shared" si="62"/>
        <v>11362</v>
      </c>
    </row>
    <row r="103" spans="1:70" x14ac:dyDescent="0.2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M103">
        <v>1</v>
      </c>
      <c r="N103">
        <v>1</v>
      </c>
      <c r="O103">
        <v>1</v>
      </c>
      <c r="P103">
        <v>1</v>
      </c>
      <c r="Q103">
        <v>1</v>
      </c>
      <c r="R103" s="15">
        <v>-185</v>
      </c>
      <c r="S103" s="12">
        <v>170</v>
      </c>
      <c r="T103">
        <f t="shared" si="63"/>
        <v>2503</v>
      </c>
      <c r="U103">
        <f t="shared" si="45"/>
        <v>2788</v>
      </c>
      <c r="V103">
        <f t="shared" si="64"/>
        <v>3863</v>
      </c>
      <c r="W103">
        <f t="shared" si="46"/>
        <v>4148</v>
      </c>
      <c r="X103">
        <f t="shared" si="65"/>
        <v>4326</v>
      </c>
      <c r="Y103">
        <f t="shared" si="47"/>
        <v>4611</v>
      </c>
      <c r="Z103">
        <f t="shared" si="66"/>
        <v>4030</v>
      </c>
      <c r="AA103">
        <f t="shared" si="48"/>
        <v>4315</v>
      </c>
      <c r="AG103" t="str">
        <f t="shared" si="49"/>
        <v/>
      </c>
      <c r="AQ103">
        <f t="shared" si="67"/>
        <v>2586</v>
      </c>
      <c r="AR103">
        <f t="shared" si="50"/>
        <v>2871</v>
      </c>
      <c r="AS103">
        <f t="shared" si="68"/>
        <v>3364</v>
      </c>
      <c r="AT103">
        <f t="shared" si="51"/>
        <v>3649</v>
      </c>
      <c r="AU103">
        <f t="shared" si="69"/>
        <v>3545</v>
      </c>
      <c r="AV103">
        <f t="shared" si="52"/>
        <v>3830</v>
      </c>
      <c r="AX103">
        <f t="shared" si="70"/>
        <v>3849</v>
      </c>
      <c r="AY103">
        <f t="shared" si="53"/>
        <v>4134</v>
      </c>
      <c r="AZ103">
        <f t="shared" si="71"/>
        <v>4034</v>
      </c>
      <c r="BA103">
        <f t="shared" si="54"/>
        <v>3849</v>
      </c>
      <c r="BB103">
        <f t="shared" si="72"/>
        <v>5100</v>
      </c>
      <c r="BC103">
        <f t="shared" si="55"/>
        <v>5100</v>
      </c>
      <c r="BE103">
        <f t="shared" si="73"/>
        <v>3700</v>
      </c>
      <c r="BF103">
        <f t="shared" si="56"/>
        <v>3700</v>
      </c>
      <c r="BH103">
        <f t="shared" si="57"/>
        <v>0.90284603799999996</v>
      </c>
      <c r="BI103">
        <f t="shared" si="58"/>
        <v>0.90284603799999996</v>
      </c>
      <c r="BK103">
        <f t="shared" si="74"/>
        <v>12245</v>
      </c>
      <c r="BL103">
        <f t="shared" si="59"/>
        <v>12245</v>
      </c>
      <c r="BM103">
        <f t="shared" si="75"/>
        <v>13003</v>
      </c>
      <c r="BN103">
        <f t="shared" si="60"/>
        <v>13003</v>
      </c>
      <c r="BO103">
        <f t="shared" si="76"/>
        <v>11631</v>
      </c>
      <c r="BP103">
        <f t="shared" si="61"/>
        <v>11631</v>
      </c>
      <c r="BQ103">
        <f t="shared" si="77"/>
        <v>11362</v>
      </c>
      <c r="BR103">
        <f t="shared" si="62"/>
        <v>11362</v>
      </c>
    </row>
    <row r="104" spans="1:70" x14ac:dyDescent="0.2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M104">
        <v>0</v>
      </c>
      <c r="N104">
        <v>1</v>
      </c>
      <c r="O104">
        <v>0</v>
      </c>
      <c r="P104">
        <v>0</v>
      </c>
      <c r="Q104">
        <v>0</v>
      </c>
      <c r="R104" s="15">
        <v>-134</v>
      </c>
      <c r="S104" s="12">
        <v>124</v>
      </c>
      <c r="T104">
        <f t="shared" si="63"/>
        <v>2688</v>
      </c>
      <c r="U104">
        <f t="shared" si="45"/>
        <v>2912</v>
      </c>
      <c r="V104">
        <f t="shared" si="64"/>
        <v>4014</v>
      </c>
      <c r="W104">
        <f t="shared" si="46"/>
        <v>4014</v>
      </c>
      <c r="X104">
        <f t="shared" si="65"/>
        <v>4477</v>
      </c>
      <c r="Y104">
        <f t="shared" si="47"/>
        <v>4477</v>
      </c>
      <c r="Z104">
        <f t="shared" si="66"/>
        <v>4181</v>
      </c>
      <c r="AA104">
        <f t="shared" si="48"/>
        <v>4181</v>
      </c>
      <c r="AG104" t="str">
        <f t="shared" si="49"/>
        <v/>
      </c>
      <c r="AQ104">
        <f t="shared" si="67"/>
        <v>2871</v>
      </c>
      <c r="AR104">
        <f t="shared" si="50"/>
        <v>2871</v>
      </c>
      <c r="AS104">
        <f t="shared" si="68"/>
        <v>3649</v>
      </c>
      <c r="AT104">
        <f t="shared" si="51"/>
        <v>3649</v>
      </c>
      <c r="AU104">
        <f t="shared" si="69"/>
        <v>3830</v>
      </c>
      <c r="AV104">
        <f t="shared" si="52"/>
        <v>3830</v>
      </c>
      <c r="AX104">
        <f t="shared" si="70"/>
        <v>4000</v>
      </c>
      <c r="AY104">
        <f t="shared" si="53"/>
        <v>4000</v>
      </c>
      <c r="AZ104">
        <f t="shared" si="71"/>
        <v>3849</v>
      </c>
      <c r="BA104">
        <f t="shared" si="54"/>
        <v>4000</v>
      </c>
      <c r="BB104">
        <f t="shared" si="72"/>
        <v>5100</v>
      </c>
      <c r="BC104">
        <f t="shared" si="55"/>
        <v>5100</v>
      </c>
      <c r="BE104">
        <f t="shared" si="73"/>
        <v>3700</v>
      </c>
      <c r="BF104">
        <f t="shared" si="56"/>
        <v>3700</v>
      </c>
      <c r="BH104">
        <f t="shared" si="57"/>
        <v>0.488773346</v>
      </c>
      <c r="BI104">
        <f t="shared" si="58"/>
        <v>0.511226654</v>
      </c>
      <c r="BK104">
        <f t="shared" si="74"/>
        <v>12145</v>
      </c>
      <c r="BL104">
        <f t="shared" si="59"/>
        <v>12369</v>
      </c>
      <c r="BM104">
        <f t="shared" si="75"/>
        <v>13003</v>
      </c>
      <c r="BN104">
        <f t="shared" si="60"/>
        <v>13227</v>
      </c>
      <c r="BO104">
        <f t="shared" si="76"/>
        <v>11631</v>
      </c>
      <c r="BP104">
        <f t="shared" si="61"/>
        <v>11855</v>
      </c>
      <c r="BQ104">
        <f t="shared" si="77"/>
        <v>11362</v>
      </c>
      <c r="BR104">
        <f t="shared" si="62"/>
        <v>11586</v>
      </c>
    </row>
    <row r="105" spans="1:70" x14ac:dyDescent="0.2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M105">
        <v>1</v>
      </c>
      <c r="N105">
        <v>0</v>
      </c>
      <c r="O105">
        <v>1</v>
      </c>
      <c r="P105">
        <v>1</v>
      </c>
      <c r="Q105">
        <v>0</v>
      </c>
      <c r="R105" s="15">
        <v>110</v>
      </c>
      <c r="S105" s="12">
        <v>-120</v>
      </c>
      <c r="T105">
        <f t="shared" si="63"/>
        <v>2792</v>
      </c>
      <c r="U105">
        <f t="shared" si="45"/>
        <v>2792</v>
      </c>
      <c r="V105">
        <f t="shared" si="64"/>
        <v>3914</v>
      </c>
      <c r="W105">
        <f t="shared" si="46"/>
        <v>4124</v>
      </c>
      <c r="X105">
        <f t="shared" si="65"/>
        <v>4377</v>
      </c>
      <c r="Y105">
        <f t="shared" si="47"/>
        <v>4587</v>
      </c>
      <c r="Z105">
        <f t="shared" si="66"/>
        <v>4061</v>
      </c>
      <c r="AA105">
        <f t="shared" si="48"/>
        <v>4061</v>
      </c>
      <c r="AG105" t="str">
        <f t="shared" si="49"/>
        <v/>
      </c>
      <c r="AQ105">
        <f t="shared" si="67"/>
        <v>2871</v>
      </c>
      <c r="AR105">
        <f t="shared" si="50"/>
        <v>2871</v>
      </c>
      <c r="AS105">
        <f t="shared" si="68"/>
        <v>3649</v>
      </c>
      <c r="AT105">
        <f t="shared" si="51"/>
        <v>3649</v>
      </c>
      <c r="AU105">
        <f t="shared" si="69"/>
        <v>3830</v>
      </c>
      <c r="AV105">
        <f t="shared" si="52"/>
        <v>3830</v>
      </c>
      <c r="AX105">
        <f t="shared" si="70"/>
        <v>4000</v>
      </c>
      <c r="AY105">
        <f t="shared" si="53"/>
        <v>4000</v>
      </c>
      <c r="AZ105">
        <f t="shared" si="71"/>
        <v>4000</v>
      </c>
      <c r="BA105">
        <f t="shared" si="54"/>
        <v>4000</v>
      </c>
      <c r="BB105">
        <f t="shared" si="72"/>
        <v>5100</v>
      </c>
      <c r="BC105">
        <f t="shared" si="55"/>
        <v>5100</v>
      </c>
      <c r="BE105">
        <f t="shared" si="73"/>
        <v>3700</v>
      </c>
      <c r="BF105">
        <f t="shared" si="56"/>
        <v>3700</v>
      </c>
      <c r="BH105">
        <f t="shared" si="57"/>
        <v>0</v>
      </c>
      <c r="BI105">
        <f t="shared" si="58"/>
        <v>0</v>
      </c>
      <c r="BK105">
        <f t="shared" si="74"/>
        <v>12369</v>
      </c>
      <c r="BL105">
        <f t="shared" si="59"/>
        <v>12369</v>
      </c>
      <c r="BM105">
        <f t="shared" si="75"/>
        <v>13127</v>
      </c>
      <c r="BN105">
        <f t="shared" si="60"/>
        <v>13337</v>
      </c>
      <c r="BO105">
        <f t="shared" si="76"/>
        <v>11755</v>
      </c>
      <c r="BP105">
        <f t="shared" si="61"/>
        <v>11965</v>
      </c>
      <c r="BQ105">
        <f t="shared" si="77"/>
        <v>11586</v>
      </c>
      <c r="BR105">
        <f t="shared" si="62"/>
        <v>11586</v>
      </c>
    </row>
    <row r="106" spans="1:70" x14ac:dyDescent="0.2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M106">
        <v>0</v>
      </c>
      <c r="N106">
        <v>1</v>
      </c>
      <c r="O106">
        <v>1</v>
      </c>
      <c r="P106">
        <v>1</v>
      </c>
      <c r="Q106">
        <v>1</v>
      </c>
      <c r="R106" s="15">
        <v>360</v>
      </c>
      <c r="S106" s="12">
        <v>-405</v>
      </c>
      <c r="T106">
        <f t="shared" si="63"/>
        <v>2387</v>
      </c>
      <c r="U106">
        <f t="shared" si="45"/>
        <v>2892</v>
      </c>
      <c r="V106">
        <f t="shared" si="64"/>
        <v>3719</v>
      </c>
      <c r="W106">
        <f t="shared" si="46"/>
        <v>4224</v>
      </c>
      <c r="X106">
        <f t="shared" si="65"/>
        <v>4182</v>
      </c>
      <c r="Y106">
        <f t="shared" si="47"/>
        <v>4687</v>
      </c>
      <c r="Z106">
        <f t="shared" si="66"/>
        <v>3656</v>
      </c>
      <c r="AA106">
        <f t="shared" si="48"/>
        <v>4161</v>
      </c>
      <c r="AG106" t="str">
        <f t="shared" si="49"/>
        <v/>
      </c>
      <c r="AQ106">
        <f t="shared" si="67"/>
        <v>2466</v>
      </c>
      <c r="AR106">
        <f t="shared" si="50"/>
        <v>2971</v>
      </c>
      <c r="AS106">
        <f t="shared" si="68"/>
        <v>3649</v>
      </c>
      <c r="AT106">
        <f t="shared" si="51"/>
        <v>3649</v>
      </c>
      <c r="AU106">
        <f t="shared" si="69"/>
        <v>3830</v>
      </c>
      <c r="AV106">
        <f t="shared" si="52"/>
        <v>3830</v>
      </c>
      <c r="AX106">
        <f t="shared" si="70"/>
        <v>3595</v>
      </c>
      <c r="AY106">
        <f t="shared" si="53"/>
        <v>4100</v>
      </c>
      <c r="AZ106">
        <f t="shared" si="71"/>
        <v>3595</v>
      </c>
      <c r="BA106">
        <f t="shared" si="54"/>
        <v>4100</v>
      </c>
      <c r="BB106">
        <f t="shared" si="72"/>
        <v>5100</v>
      </c>
      <c r="BC106">
        <f t="shared" si="55"/>
        <v>5100</v>
      </c>
      <c r="BE106">
        <f t="shared" si="73"/>
        <v>3700</v>
      </c>
      <c r="BF106">
        <f t="shared" si="56"/>
        <v>3700</v>
      </c>
      <c r="BH106">
        <f t="shared" si="57"/>
        <v>0.33612778799999998</v>
      </c>
      <c r="BI106">
        <f t="shared" si="58"/>
        <v>0.66387221200000002</v>
      </c>
      <c r="BK106">
        <f t="shared" si="74"/>
        <v>12369</v>
      </c>
      <c r="BL106">
        <f t="shared" si="59"/>
        <v>12369</v>
      </c>
      <c r="BM106">
        <f t="shared" si="75"/>
        <v>13337</v>
      </c>
      <c r="BN106">
        <f t="shared" si="60"/>
        <v>13337</v>
      </c>
      <c r="BO106">
        <f t="shared" si="76"/>
        <v>11965</v>
      </c>
      <c r="BP106">
        <f t="shared" si="61"/>
        <v>11965</v>
      </c>
      <c r="BQ106">
        <f t="shared" si="77"/>
        <v>11586</v>
      </c>
      <c r="BR106">
        <f t="shared" si="62"/>
        <v>11586</v>
      </c>
    </row>
    <row r="107" spans="1:70" x14ac:dyDescent="0.2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M107">
        <v>1</v>
      </c>
      <c r="N107">
        <v>1</v>
      </c>
      <c r="O107">
        <v>1</v>
      </c>
      <c r="P107">
        <v>1</v>
      </c>
      <c r="Q107">
        <v>1</v>
      </c>
      <c r="R107" s="15">
        <v>-270</v>
      </c>
      <c r="S107" s="12">
        <v>248</v>
      </c>
      <c r="T107">
        <f t="shared" si="63"/>
        <v>2622</v>
      </c>
      <c r="U107">
        <f t="shared" si="45"/>
        <v>2992</v>
      </c>
      <c r="V107">
        <f t="shared" si="64"/>
        <v>3954</v>
      </c>
      <c r="W107">
        <f t="shared" si="46"/>
        <v>4324</v>
      </c>
      <c r="X107">
        <f t="shared" si="65"/>
        <v>4417</v>
      </c>
      <c r="Y107">
        <f t="shared" si="47"/>
        <v>4787</v>
      </c>
      <c r="Z107">
        <f t="shared" si="66"/>
        <v>3891</v>
      </c>
      <c r="AA107">
        <f t="shared" si="48"/>
        <v>4261</v>
      </c>
      <c r="AG107" t="str">
        <f t="shared" si="49"/>
        <v/>
      </c>
      <c r="AQ107">
        <f t="shared" si="67"/>
        <v>2701</v>
      </c>
      <c r="AR107">
        <f t="shared" si="50"/>
        <v>3071</v>
      </c>
      <c r="AS107">
        <f t="shared" si="68"/>
        <v>3649</v>
      </c>
      <c r="AT107">
        <f t="shared" si="51"/>
        <v>3649</v>
      </c>
      <c r="AU107">
        <f t="shared" si="69"/>
        <v>3830</v>
      </c>
      <c r="AV107">
        <f t="shared" si="52"/>
        <v>3830</v>
      </c>
      <c r="AX107">
        <f t="shared" si="70"/>
        <v>3830</v>
      </c>
      <c r="AY107">
        <f t="shared" si="53"/>
        <v>4200</v>
      </c>
      <c r="AZ107">
        <f t="shared" si="71"/>
        <v>4100</v>
      </c>
      <c r="BA107">
        <f t="shared" si="54"/>
        <v>3830</v>
      </c>
      <c r="BB107">
        <f t="shared" si="72"/>
        <v>5100</v>
      </c>
      <c r="BC107">
        <f t="shared" si="55"/>
        <v>5100</v>
      </c>
      <c r="BE107">
        <f t="shared" si="73"/>
        <v>3700</v>
      </c>
      <c r="BF107">
        <f t="shared" si="56"/>
        <v>3700</v>
      </c>
      <c r="BH107">
        <f t="shared" si="57"/>
        <v>0.69701564299999996</v>
      </c>
      <c r="BI107">
        <f t="shared" si="58"/>
        <v>0.69701564299999996</v>
      </c>
      <c r="BK107">
        <f t="shared" si="74"/>
        <v>12369</v>
      </c>
      <c r="BL107">
        <f t="shared" si="59"/>
        <v>12369</v>
      </c>
      <c r="BM107">
        <f t="shared" si="75"/>
        <v>13337</v>
      </c>
      <c r="BN107">
        <f t="shared" si="60"/>
        <v>13337</v>
      </c>
      <c r="BO107">
        <f t="shared" si="76"/>
        <v>11965</v>
      </c>
      <c r="BP107">
        <f t="shared" si="61"/>
        <v>11965</v>
      </c>
      <c r="BQ107">
        <f t="shared" si="77"/>
        <v>11586</v>
      </c>
      <c r="BR107">
        <f t="shared" si="62"/>
        <v>11586</v>
      </c>
    </row>
    <row r="108" spans="1:70" x14ac:dyDescent="0.2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M108">
        <v>1</v>
      </c>
      <c r="N108">
        <v>1</v>
      </c>
      <c r="O108">
        <v>1</v>
      </c>
      <c r="P108">
        <v>1</v>
      </c>
      <c r="Q108">
        <v>1</v>
      </c>
      <c r="R108" s="15">
        <v>-200</v>
      </c>
      <c r="S108" s="12">
        <v>185</v>
      </c>
      <c r="T108">
        <f t="shared" si="63"/>
        <v>2792</v>
      </c>
      <c r="U108">
        <f t="shared" si="45"/>
        <v>3092</v>
      </c>
      <c r="V108">
        <f t="shared" si="64"/>
        <v>4124</v>
      </c>
      <c r="W108">
        <f t="shared" si="46"/>
        <v>4424</v>
      </c>
      <c r="X108">
        <f t="shared" si="65"/>
        <v>4587</v>
      </c>
      <c r="Y108">
        <f t="shared" si="47"/>
        <v>4887</v>
      </c>
      <c r="Z108">
        <f t="shared" si="66"/>
        <v>4061</v>
      </c>
      <c r="AA108">
        <f t="shared" si="48"/>
        <v>4361</v>
      </c>
      <c r="AG108" t="str">
        <f t="shared" si="49"/>
        <v/>
      </c>
      <c r="AQ108">
        <f t="shared" si="67"/>
        <v>2871</v>
      </c>
      <c r="AR108">
        <f t="shared" si="50"/>
        <v>3171</v>
      </c>
      <c r="AS108">
        <f t="shared" si="68"/>
        <v>3449</v>
      </c>
      <c r="AT108">
        <f t="shared" si="51"/>
        <v>3749</v>
      </c>
      <c r="AU108">
        <f t="shared" si="69"/>
        <v>3630</v>
      </c>
      <c r="AV108">
        <f t="shared" si="52"/>
        <v>3930</v>
      </c>
      <c r="AX108">
        <f t="shared" si="70"/>
        <v>4000</v>
      </c>
      <c r="AY108">
        <f t="shared" si="53"/>
        <v>4300</v>
      </c>
      <c r="AZ108">
        <f t="shared" si="71"/>
        <v>3830</v>
      </c>
      <c r="BA108">
        <f t="shared" si="54"/>
        <v>4000</v>
      </c>
      <c r="BB108">
        <f t="shared" si="72"/>
        <v>5100</v>
      </c>
      <c r="BC108">
        <f t="shared" si="55"/>
        <v>5100</v>
      </c>
      <c r="BE108">
        <f t="shared" si="73"/>
        <v>3700</v>
      </c>
      <c r="BF108">
        <f t="shared" si="56"/>
        <v>3700</v>
      </c>
      <c r="BH108">
        <f t="shared" si="57"/>
        <v>0.83396959299999995</v>
      </c>
      <c r="BI108">
        <f t="shared" si="58"/>
        <v>0.83396959299999995</v>
      </c>
      <c r="BK108">
        <f t="shared" si="74"/>
        <v>12369</v>
      </c>
      <c r="BL108">
        <f t="shared" si="59"/>
        <v>12369</v>
      </c>
      <c r="BM108">
        <f t="shared" si="75"/>
        <v>13337</v>
      </c>
      <c r="BN108">
        <f t="shared" si="60"/>
        <v>13337</v>
      </c>
      <c r="BO108">
        <f t="shared" si="76"/>
        <v>11965</v>
      </c>
      <c r="BP108">
        <f t="shared" si="61"/>
        <v>11965</v>
      </c>
      <c r="BQ108">
        <f t="shared" si="77"/>
        <v>11586</v>
      </c>
      <c r="BR108">
        <f t="shared" si="62"/>
        <v>11586</v>
      </c>
    </row>
    <row r="109" spans="1:70" x14ac:dyDescent="0.2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M109">
        <v>1</v>
      </c>
      <c r="N109">
        <v>0</v>
      </c>
      <c r="O109">
        <v>1</v>
      </c>
      <c r="P109">
        <v>1</v>
      </c>
      <c r="Q109">
        <v>1</v>
      </c>
      <c r="R109" s="15">
        <v>-345</v>
      </c>
      <c r="S109" s="12">
        <v>315</v>
      </c>
      <c r="T109">
        <f t="shared" si="63"/>
        <v>2992</v>
      </c>
      <c r="U109">
        <f t="shared" si="45"/>
        <v>2992</v>
      </c>
      <c r="V109">
        <f t="shared" si="64"/>
        <v>4079</v>
      </c>
      <c r="W109">
        <f t="shared" si="46"/>
        <v>4524</v>
      </c>
      <c r="X109">
        <f t="shared" si="65"/>
        <v>4542</v>
      </c>
      <c r="Y109">
        <f t="shared" si="47"/>
        <v>4987</v>
      </c>
      <c r="Z109">
        <f t="shared" si="66"/>
        <v>4016</v>
      </c>
      <c r="AA109">
        <f t="shared" si="48"/>
        <v>4461</v>
      </c>
      <c r="AG109" t="str">
        <f t="shared" si="49"/>
        <v/>
      </c>
      <c r="AQ109">
        <f t="shared" si="67"/>
        <v>3171</v>
      </c>
      <c r="AR109">
        <f t="shared" si="50"/>
        <v>3171</v>
      </c>
      <c r="AS109">
        <f t="shared" si="68"/>
        <v>3749</v>
      </c>
      <c r="AT109">
        <f t="shared" si="51"/>
        <v>3749</v>
      </c>
      <c r="AU109">
        <f t="shared" si="69"/>
        <v>3930</v>
      </c>
      <c r="AV109">
        <f t="shared" si="52"/>
        <v>3930</v>
      </c>
      <c r="AX109">
        <f t="shared" si="70"/>
        <v>3955</v>
      </c>
      <c r="AY109">
        <f t="shared" si="53"/>
        <v>4400</v>
      </c>
      <c r="AZ109">
        <f t="shared" si="71"/>
        <v>3655</v>
      </c>
      <c r="BA109">
        <f t="shared" si="54"/>
        <v>4400</v>
      </c>
      <c r="BB109">
        <f t="shared" si="72"/>
        <v>5100</v>
      </c>
      <c r="BC109">
        <f t="shared" si="55"/>
        <v>5100</v>
      </c>
      <c r="BE109">
        <f t="shared" si="73"/>
        <v>3700</v>
      </c>
      <c r="BF109">
        <f t="shared" si="56"/>
        <v>3700</v>
      </c>
      <c r="BH109">
        <f t="shared" si="57"/>
        <v>0</v>
      </c>
      <c r="BI109">
        <f t="shared" si="58"/>
        <v>0</v>
      </c>
      <c r="BK109">
        <f t="shared" si="74"/>
        <v>12269</v>
      </c>
      <c r="BL109">
        <f t="shared" si="59"/>
        <v>12684</v>
      </c>
      <c r="BM109">
        <f t="shared" si="75"/>
        <v>13337</v>
      </c>
      <c r="BN109">
        <f t="shared" si="60"/>
        <v>13337</v>
      </c>
      <c r="BO109">
        <f t="shared" si="76"/>
        <v>11965</v>
      </c>
      <c r="BP109">
        <f t="shared" si="61"/>
        <v>11965</v>
      </c>
      <c r="BQ109">
        <f t="shared" si="77"/>
        <v>11586</v>
      </c>
      <c r="BR109">
        <f t="shared" si="62"/>
        <v>11586</v>
      </c>
    </row>
    <row r="110" spans="1:70" x14ac:dyDescent="0.2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M110">
        <v>1</v>
      </c>
      <c r="N110">
        <v>1</v>
      </c>
      <c r="O110">
        <v>1</v>
      </c>
      <c r="P110">
        <v>0</v>
      </c>
      <c r="Q110">
        <v>0</v>
      </c>
      <c r="R110" s="15">
        <v>127</v>
      </c>
      <c r="S110" s="12">
        <v>-137</v>
      </c>
      <c r="T110">
        <f t="shared" si="63"/>
        <v>2892</v>
      </c>
      <c r="U110">
        <f t="shared" si="45"/>
        <v>3119</v>
      </c>
      <c r="V110">
        <f t="shared" si="64"/>
        <v>4424</v>
      </c>
      <c r="W110">
        <f t="shared" si="46"/>
        <v>4651</v>
      </c>
      <c r="X110">
        <f t="shared" si="65"/>
        <v>4850</v>
      </c>
      <c r="Y110">
        <f t="shared" si="47"/>
        <v>4850</v>
      </c>
      <c r="Z110">
        <f t="shared" si="66"/>
        <v>4324</v>
      </c>
      <c r="AA110">
        <f t="shared" si="48"/>
        <v>4324</v>
      </c>
      <c r="AG110" t="str">
        <f t="shared" si="49"/>
        <v/>
      </c>
      <c r="AQ110">
        <f t="shared" si="67"/>
        <v>3171</v>
      </c>
      <c r="AR110">
        <f t="shared" si="50"/>
        <v>3171</v>
      </c>
      <c r="AS110">
        <f t="shared" si="68"/>
        <v>3749</v>
      </c>
      <c r="AT110">
        <f t="shared" si="51"/>
        <v>3749</v>
      </c>
      <c r="AU110">
        <f t="shared" si="69"/>
        <v>3930</v>
      </c>
      <c r="AV110">
        <f t="shared" si="52"/>
        <v>3930</v>
      </c>
      <c r="AX110">
        <f t="shared" si="70"/>
        <v>4400</v>
      </c>
      <c r="AY110">
        <f t="shared" si="53"/>
        <v>4400</v>
      </c>
      <c r="AZ110">
        <f t="shared" si="71"/>
        <v>4400</v>
      </c>
      <c r="BA110">
        <f t="shared" si="54"/>
        <v>4400</v>
      </c>
      <c r="BB110">
        <f t="shared" si="72"/>
        <v>5100</v>
      </c>
      <c r="BC110">
        <f t="shared" si="55"/>
        <v>5100</v>
      </c>
      <c r="BE110">
        <f t="shared" si="73"/>
        <v>3700</v>
      </c>
      <c r="BF110">
        <f t="shared" si="56"/>
        <v>3700</v>
      </c>
      <c r="BH110">
        <f t="shared" si="57"/>
        <v>0.565738976</v>
      </c>
      <c r="BI110">
        <f t="shared" si="58"/>
        <v>0.565738976</v>
      </c>
      <c r="BK110">
        <f t="shared" si="74"/>
        <v>12584</v>
      </c>
      <c r="BL110">
        <f t="shared" si="59"/>
        <v>12811</v>
      </c>
      <c r="BM110">
        <f t="shared" si="75"/>
        <v>13237</v>
      </c>
      <c r="BN110">
        <f t="shared" si="60"/>
        <v>13464</v>
      </c>
      <c r="BO110">
        <f t="shared" si="76"/>
        <v>11965</v>
      </c>
      <c r="BP110">
        <f t="shared" si="61"/>
        <v>11965</v>
      </c>
      <c r="BQ110">
        <f t="shared" si="77"/>
        <v>11586</v>
      </c>
      <c r="BR110">
        <f t="shared" si="62"/>
        <v>11586</v>
      </c>
    </row>
    <row r="111" spans="1:70" x14ac:dyDescent="0.2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M111">
        <v>1</v>
      </c>
      <c r="N111">
        <v>1</v>
      </c>
      <c r="O111">
        <v>1</v>
      </c>
      <c r="P111">
        <v>1</v>
      </c>
      <c r="Q111">
        <v>1</v>
      </c>
      <c r="R111" s="15">
        <v>-355</v>
      </c>
      <c r="S111" s="12">
        <v>320</v>
      </c>
      <c r="T111">
        <f t="shared" si="63"/>
        <v>2764</v>
      </c>
      <c r="U111">
        <f t="shared" si="45"/>
        <v>3219</v>
      </c>
      <c r="V111">
        <f t="shared" si="64"/>
        <v>4296</v>
      </c>
      <c r="W111">
        <f t="shared" si="46"/>
        <v>4751</v>
      </c>
      <c r="X111">
        <f t="shared" si="65"/>
        <v>4495</v>
      </c>
      <c r="Y111">
        <f t="shared" si="47"/>
        <v>4950</v>
      </c>
      <c r="Z111">
        <f t="shared" si="66"/>
        <v>3969</v>
      </c>
      <c r="AA111">
        <f t="shared" si="48"/>
        <v>4424</v>
      </c>
      <c r="AG111" t="str">
        <f t="shared" si="49"/>
        <v/>
      </c>
      <c r="AQ111">
        <f t="shared" si="67"/>
        <v>3171</v>
      </c>
      <c r="AR111">
        <f t="shared" si="50"/>
        <v>3171</v>
      </c>
      <c r="AS111">
        <f t="shared" si="68"/>
        <v>3749</v>
      </c>
      <c r="AT111">
        <f t="shared" si="51"/>
        <v>3749</v>
      </c>
      <c r="AU111">
        <f t="shared" si="69"/>
        <v>3930</v>
      </c>
      <c r="AV111">
        <f t="shared" si="52"/>
        <v>3930</v>
      </c>
      <c r="AX111">
        <f t="shared" si="70"/>
        <v>4045</v>
      </c>
      <c r="AY111">
        <f t="shared" si="53"/>
        <v>4500</v>
      </c>
      <c r="AZ111">
        <f t="shared" si="71"/>
        <v>4045</v>
      </c>
      <c r="BA111">
        <f t="shared" si="54"/>
        <v>4500</v>
      </c>
      <c r="BB111">
        <f t="shared" si="72"/>
        <v>5100</v>
      </c>
      <c r="BC111">
        <f t="shared" si="55"/>
        <v>5100</v>
      </c>
      <c r="BE111">
        <f t="shared" si="73"/>
        <v>3700</v>
      </c>
      <c r="BF111">
        <f t="shared" si="56"/>
        <v>3700</v>
      </c>
      <c r="BH111">
        <f t="shared" si="57"/>
        <v>0.52114427100000005</v>
      </c>
      <c r="BI111">
        <f t="shared" si="58"/>
        <v>0.52114427100000005</v>
      </c>
      <c r="BK111">
        <f t="shared" si="74"/>
        <v>12811</v>
      </c>
      <c r="BL111">
        <f t="shared" si="59"/>
        <v>12811</v>
      </c>
      <c r="BM111">
        <f t="shared" si="75"/>
        <v>13464</v>
      </c>
      <c r="BN111">
        <f t="shared" si="60"/>
        <v>13464</v>
      </c>
      <c r="BO111">
        <f t="shared" si="76"/>
        <v>11965</v>
      </c>
      <c r="BP111">
        <f t="shared" si="61"/>
        <v>11965</v>
      </c>
      <c r="BQ111">
        <f t="shared" si="77"/>
        <v>11586</v>
      </c>
      <c r="BR111">
        <f t="shared" si="62"/>
        <v>11586</v>
      </c>
    </row>
    <row r="112" spans="1:70" x14ac:dyDescent="0.2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M112">
        <v>1</v>
      </c>
      <c r="N112">
        <v>0</v>
      </c>
      <c r="O112">
        <v>1</v>
      </c>
      <c r="P112">
        <v>1</v>
      </c>
      <c r="Q112">
        <v>1</v>
      </c>
      <c r="R112" s="15">
        <v>-185</v>
      </c>
      <c r="S112" s="12">
        <v>170</v>
      </c>
      <c r="T112">
        <f t="shared" si="63"/>
        <v>3119</v>
      </c>
      <c r="U112">
        <f t="shared" si="45"/>
        <v>3119</v>
      </c>
      <c r="V112">
        <f t="shared" si="64"/>
        <v>4566</v>
      </c>
      <c r="W112">
        <f t="shared" si="46"/>
        <v>4851</v>
      </c>
      <c r="X112">
        <f t="shared" si="65"/>
        <v>4765</v>
      </c>
      <c r="Y112">
        <f t="shared" si="47"/>
        <v>5050</v>
      </c>
      <c r="Z112">
        <f t="shared" si="66"/>
        <v>4239</v>
      </c>
      <c r="AA112">
        <f t="shared" si="48"/>
        <v>4524</v>
      </c>
      <c r="AG112" t="str">
        <f t="shared" si="49"/>
        <v/>
      </c>
      <c r="AQ112">
        <f t="shared" si="67"/>
        <v>3171</v>
      </c>
      <c r="AR112">
        <f t="shared" si="50"/>
        <v>3171</v>
      </c>
      <c r="AS112">
        <f t="shared" si="68"/>
        <v>3749</v>
      </c>
      <c r="AT112">
        <f t="shared" si="51"/>
        <v>3749</v>
      </c>
      <c r="AU112">
        <f t="shared" si="69"/>
        <v>3930</v>
      </c>
      <c r="AV112">
        <f t="shared" si="52"/>
        <v>3930</v>
      </c>
      <c r="AX112">
        <f t="shared" si="70"/>
        <v>4315</v>
      </c>
      <c r="AY112">
        <f t="shared" si="53"/>
        <v>4600</v>
      </c>
      <c r="AZ112">
        <f t="shared" si="71"/>
        <v>4500</v>
      </c>
      <c r="BA112">
        <f t="shared" si="54"/>
        <v>4315</v>
      </c>
      <c r="BB112">
        <f t="shared" si="72"/>
        <v>5100</v>
      </c>
      <c r="BC112">
        <f t="shared" si="55"/>
        <v>5100</v>
      </c>
      <c r="BE112">
        <f t="shared" si="73"/>
        <v>3700</v>
      </c>
      <c r="BF112">
        <f t="shared" si="56"/>
        <v>3700</v>
      </c>
      <c r="BH112">
        <f t="shared" si="57"/>
        <v>0</v>
      </c>
      <c r="BI112">
        <f t="shared" si="58"/>
        <v>0</v>
      </c>
      <c r="BK112">
        <f t="shared" si="74"/>
        <v>12711</v>
      </c>
      <c r="BL112">
        <f t="shared" si="59"/>
        <v>12981</v>
      </c>
      <c r="BM112">
        <f t="shared" si="75"/>
        <v>13464</v>
      </c>
      <c r="BN112">
        <f t="shared" si="60"/>
        <v>13464</v>
      </c>
      <c r="BO112">
        <f t="shared" si="76"/>
        <v>11965</v>
      </c>
      <c r="BP112">
        <f t="shared" si="61"/>
        <v>11965</v>
      </c>
      <c r="BQ112">
        <f t="shared" si="77"/>
        <v>11586</v>
      </c>
      <c r="BR112">
        <f t="shared" si="62"/>
        <v>11586</v>
      </c>
    </row>
    <row r="113" spans="1:70" x14ac:dyDescent="0.2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M113">
        <v>0</v>
      </c>
      <c r="N113">
        <v>0</v>
      </c>
      <c r="O113">
        <v>0</v>
      </c>
      <c r="P113">
        <v>0</v>
      </c>
      <c r="Q113">
        <v>1</v>
      </c>
      <c r="R113" s="15">
        <v>-160</v>
      </c>
      <c r="S113" s="12">
        <v>150</v>
      </c>
      <c r="T113">
        <f t="shared" si="63"/>
        <v>2959</v>
      </c>
      <c r="U113">
        <f t="shared" si="45"/>
        <v>2959</v>
      </c>
      <c r="V113">
        <f t="shared" si="64"/>
        <v>4691</v>
      </c>
      <c r="W113">
        <f t="shared" si="46"/>
        <v>4691</v>
      </c>
      <c r="X113">
        <f t="shared" si="65"/>
        <v>4890</v>
      </c>
      <c r="Y113">
        <f t="shared" si="47"/>
        <v>4890</v>
      </c>
      <c r="Z113">
        <f t="shared" si="66"/>
        <v>4424</v>
      </c>
      <c r="AA113">
        <f t="shared" si="48"/>
        <v>4674</v>
      </c>
      <c r="AG113" t="str">
        <f t="shared" si="49"/>
        <v/>
      </c>
      <c r="AQ113">
        <f t="shared" si="67"/>
        <v>3011</v>
      </c>
      <c r="AR113">
        <f t="shared" si="50"/>
        <v>3011</v>
      </c>
      <c r="AS113">
        <f t="shared" si="68"/>
        <v>3589</v>
      </c>
      <c r="AT113">
        <f t="shared" si="51"/>
        <v>3589</v>
      </c>
      <c r="AU113">
        <f t="shared" si="69"/>
        <v>3770</v>
      </c>
      <c r="AV113">
        <f t="shared" si="52"/>
        <v>3770</v>
      </c>
      <c r="AX113">
        <f t="shared" si="70"/>
        <v>4600</v>
      </c>
      <c r="AY113">
        <f t="shared" si="53"/>
        <v>4600</v>
      </c>
      <c r="AZ113">
        <f t="shared" si="71"/>
        <v>4315</v>
      </c>
      <c r="BA113">
        <f t="shared" si="54"/>
        <v>4600</v>
      </c>
      <c r="BB113">
        <f t="shared" si="72"/>
        <v>5100</v>
      </c>
      <c r="BC113">
        <f t="shared" si="55"/>
        <v>5100</v>
      </c>
      <c r="BE113">
        <f t="shared" si="73"/>
        <v>3700</v>
      </c>
      <c r="BF113">
        <f t="shared" si="56"/>
        <v>3700</v>
      </c>
      <c r="BH113">
        <f t="shared" si="57"/>
        <v>0</v>
      </c>
      <c r="BI113">
        <f t="shared" si="58"/>
        <v>0</v>
      </c>
      <c r="BK113">
        <f t="shared" si="74"/>
        <v>12981</v>
      </c>
      <c r="BL113">
        <f t="shared" si="59"/>
        <v>13231</v>
      </c>
      <c r="BM113">
        <f t="shared" si="75"/>
        <v>13464</v>
      </c>
      <c r="BN113">
        <f t="shared" si="60"/>
        <v>13714</v>
      </c>
      <c r="BO113">
        <f t="shared" si="76"/>
        <v>11965</v>
      </c>
      <c r="BP113">
        <f t="shared" si="61"/>
        <v>12215</v>
      </c>
      <c r="BQ113">
        <f t="shared" si="77"/>
        <v>11486</v>
      </c>
      <c r="BR113">
        <f t="shared" si="62"/>
        <v>11736</v>
      </c>
    </row>
    <row r="114" spans="1:70" x14ac:dyDescent="0.2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M114">
        <v>1</v>
      </c>
      <c r="N114">
        <v>1</v>
      </c>
      <c r="O114">
        <v>1</v>
      </c>
      <c r="P114">
        <v>1</v>
      </c>
      <c r="Q114">
        <v>1</v>
      </c>
      <c r="R114" s="15">
        <v>-375</v>
      </c>
      <c r="S114" s="12">
        <v>335</v>
      </c>
      <c r="T114">
        <f t="shared" si="63"/>
        <v>2584</v>
      </c>
      <c r="U114">
        <f t="shared" si="45"/>
        <v>3059</v>
      </c>
      <c r="V114">
        <f t="shared" si="64"/>
        <v>4316</v>
      </c>
      <c r="W114">
        <f t="shared" si="46"/>
        <v>4791</v>
      </c>
      <c r="X114">
        <f t="shared" si="65"/>
        <v>4515</v>
      </c>
      <c r="Y114">
        <f t="shared" si="47"/>
        <v>4990</v>
      </c>
      <c r="Z114">
        <f t="shared" si="66"/>
        <v>4299</v>
      </c>
      <c r="AA114">
        <f t="shared" si="48"/>
        <v>4774</v>
      </c>
      <c r="AG114" t="str">
        <f t="shared" si="49"/>
        <v/>
      </c>
      <c r="AQ114">
        <f t="shared" si="67"/>
        <v>2636</v>
      </c>
      <c r="AR114">
        <f t="shared" si="50"/>
        <v>3111</v>
      </c>
      <c r="AS114">
        <f t="shared" si="68"/>
        <v>3214</v>
      </c>
      <c r="AT114">
        <f t="shared" si="51"/>
        <v>3689</v>
      </c>
      <c r="AU114">
        <f t="shared" si="69"/>
        <v>3770</v>
      </c>
      <c r="AV114">
        <f t="shared" si="52"/>
        <v>3770</v>
      </c>
      <c r="AX114">
        <f t="shared" si="70"/>
        <v>4225</v>
      </c>
      <c r="AY114">
        <f t="shared" si="53"/>
        <v>4700</v>
      </c>
      <c r="AZ114">
        <f t="shared" si="71"/>
        <v>4225</v>
      </c>
      <c r="BA114">
        <f t="shared" si="54"/>
        <v>4700</v>
      </c>
      <c r="BB114">
        <f t="shared" si="72"/>
        <v>5100</v>
      </c>
      <c r="BC114">
        <f t="shared" si="55"/>
        <v>5100</v>
      </c>
      <c r="BE114">
        <f t="shared" si="73"/>
        <v>3700</v>
      </c>
      <c r="BF114">
        <f t="shared" si="56"/>
        <v>3700</v>
      </c>
      <c r="BH114">
        <f t="shared" si="57"/>
        <v>0.77660983800000005</v>
      </c>
      <c r="BI114">
        <f t="shared" si="58"/>
        <v>0.77660983800000005</v>
      </c>
      <c r="BK114">
        <f t="shared" si="74"/>
        <v>13231</v>
      </c>
      <c r="BL114">
        <f t="shared" si="59"/>
        <v>13231</v>
      </c>
      <c r="BM114">
        <f t="shared" si="75"/>
        <v>13714</v>
      </c>
      <c r="BN114">
        <f t="shared" si="60"/>
        <v>13714</v>
      </c>
      <c r="BO114">
        <f t="shared" si="76"/>
        <v>12215</v>
      </c>
      <c r="BP114">
        <f t="shared" si="61"/>
        <v>12215</v>
      </c>
      <c r="BQ114">
        <f t="shared" si="77"/>
        <v>11736</v>
      </c>
      <c r="BR114">
        <f t="shared" si="62"/>
        <v>11736</v>
      </c>
    </row>
    <row r="115" spans="1:70" x14ac:dyDescent="0.2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M115">
        <v>0</v>
      </c>
      <c r="N115">
        <v>1</v>
      </c>
      <c r="O115">
        <v>1</v>
      </c>
      <c r="P115">
        <v>1</v>
      </c>
      <c r="Q115">
        <v>0</v>
      </c>
      <c r="R115" s="15">
        <v>-105</v>
      </c>
      <c r="S115" s="12">
        <v>-105</v>
      </c>
      <c r="T115">
        <f t="shared" si="63"/>
        <v>2954</v>
      </c>
      <c r="U115">
        <f t="shared" si="45"/>
        <v>3159</v>
      </c>
      <c r="V115">
        <f t="shared" si="64"/>
        <v>4686</v>
      </c>
      <c r="W115">
        <f t="shared" si="46"/>
        <v>4891</v>
      </c>
      <c r="X115">
        <f t="shared" si="65"/>
        <v>4885</v>
      </c>
      <c r="Y115">
        <f t="shared" si="47"/>
        <v>5090</v>
      </c>
      <c r="Z115">
        <f t="shared" si="66"/>
        <v>4669</v>
      </c>
      <c r="AA115">
        <f t="shared" si="48"/>
        <v>4669</v>
      </c>
      <c r="AG115" t="str">
        <f t="shared" si="49"/>
        <v/>
      </c>
      <c r="AQ115">
        <f t="shared" si="67"/>
        <v>3006</v>
      </c>
      <c r="AR115">
        <f t="shared" si="50"/>
        <v>3211</v>
      </c>
      <c r="AS115">
        <f t="shared" si="68"/>
        <v>3689</v>
      </c>
      <c r="AT115">
        <f t="shared" si="51"/>
        <v>3689</v>
      </c>
      <c r="AU115">
        <f t="shared" si="69"/>
        <v>3770</v>
      </c>
      <c r="AV115">
        <f t="shared" si="52"/>
        <v>3770</v>
      </c>
      <c r="AX115">
        <f t="shared" si="70"/>
        <v>4700</v>
      </c>
      <c r="AY115">
        <f t="shared" si="53"/>
        <v>4700</v>
      </c>
      <c r="AZ115">
        <f t="shared" si="71"/>
        <v>4700</v>
      </c>
      <c r="BA115">
        <f t="shared" si="54"/>
        <v>4700</v>
      </c>
      <c r="BB115">
        <f t="shared" si="72"/>
        <v>5100</v>
      </c>
      <c r="BC115">
        <f t="shared" si="55"/>
        <v>5100</v>
      </c>
      <c r="BE115">
        <f t="shared" si="73"/>
        <v>3700</v>
      </c>
      <c r="BF115">
        <f t="shared" si="56"/>
        <v>3700</v>
      </c>
      <c r="BH115">
        <f t="shared" si="57"/>
        <v>0.36614534300000001</v>
      </c>
      <c r="BI115">
        <f t="shared" si="58"/>
        <v>0.63385465699999999</v>
      </c>
      <c r="BK115">
        <f t="shared" si="74"/>
        <v>13231</v>
      </c>
      <c r="BL115">
        <f t="shared" si="59"/>
        <v>13231</v>
      </c>
      <c r="BM115">
        <f t="shared" si="75"/>
        <v>13714</v>
      </c>
      <c r="BN115">
        <f t="shared" si="60"/>
        <v>13714</v>
      </c>
      <c r="BO115">
        <f t="shared" si="76"/>
        <v>12215</v>
      </c>
      <c r="BP115">
        <f t="shared" si="61"/>
        <v>12215</v>
      </c>
      <c r="BQ115">
        <f t="shared" si="77"/>
        <v>11736</v>
      </c>
      <c r="BR115">
        <f t="shared" si="62"/>
        <v>11736</v>
      </c>
    </row>
    <row r="116" spans="1:70" x14ac:dyDescent="0.2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M116">
        <v>1</v>
      </c>
      <c r="N116">
        <v>1</v>
      </c>
      <c r="O116">
        <v>1</v>
      </c>
      <c r="P116">
        <v>1</v>
      </c>
      <c r="Q116">
        <v>1</v>
      </c>
      <c r="R116" s="15">
        <v>-390</v>
      </c>
      <c r="S116" s="12">
        <v>348</v>
      </c>
      <c r="T116">
        <f t="shared" si="63"/>
        <v>2769</v>
      </c>
      <c r="U116">
        <f t="shared" si="45"/>
        <v>3259</v>
      </c>
      <c r="V116">
        <f t="shared" si="64"/>
        <v>4501</v>
      </c>
      <c r="W116">
        <f t="shared" si="46"/>
        <v>4991</v>
      </c>
      <c r="X116">
        <f t="shared" si="65"/>
        <v>4700</v>
      </c>
      <c r="Y116">
        <f t="shared" si="47"/>
        <v>5190</v>
      </c>
      <c r="Z116">
        <f t="shared" si="66"/>
        <v>4279</v>
      </c>
      <c r="AA116">
        <f t="shared" si="48"/>
        <v>4769</v>
      </c>
      <c r="AG116" t="str">
        <f t="shared" si="49"/>
        <v/>
      </c>
      <c r="AQ116">
        <f t="shared" si="67"/>
        <v>2821</v>
      </c>
      <c r="AR116">
        <f t="shared" si="50"/>
        <v>3311</v>
      </c>
      <c r="AS116">
        <f t="shared" si="68"/>
        <v>3299</v>
      </c>
      <c r="AT116">
        <f t="shared" si="51"/>
        <v>3789</v>
      </c>
      <c r="AU116">
        <f t="shared" si="69"/>
        <v>3770</v>
      </c>
      <c r="AV116">
        <f t="shared" si="52"/>
        <v>3770</v>
      </c>
      <c r="AX116">
        <f t="shared" si="70"/>
        <v>4310</v>
      </c>
      <c r="AY116">
        <f t="shared" si="53"/>
        <v>4800</v>
      </c>
      <c r="AZ116">
        <f t="shared" si="71"/>
        <v>4310</v>
      </c>
      <c r="BA116">
        <f t="shared" si="54"/>
        <v>4800</v>
      </c>
      <c r="BB116">
        <f t="shared" si="72"/>
        <v>5100</v>
      </c>
      <c r="BC116">
        <f t="shared" si="55"/>
        <v>5100</v>
      </c>
      <c r="BE116">
        <f t="shared" si="73"/>
        <v>3310</v>
      </c>
      <c r="BF116">
        <f t="shared" si="56"/>
        <v>3800</v>
      </c>
      <c r="BH116">
        <f t="shared" si="57"/>
        <v>0.79892575700000001</v>
      </c>
      <c r="BI116">
        <f t="shared" si="58"/>
        <v>0.79892575700000001</v>
      </c>
      <c r="BK116">
        <f t="shared" si="74"/>
        <v>13231</v>
      </c>
      <c r="BL116">
        <f t="shared" si="59"/>
        <v>13231</v>
      </c>
      <c r="BM116">
        <f t="shared" si="75"/>
        <v>13714</v>
      </c>
      <c r="BN116">
        <f t="shared" si="60"/>
        <v>13714</v>
      </c>
      <c r="BO116">
        <f t="shared" si="76"/>
        <v>12215</v>
      </c>
      <c r="BP116">
        <f t="shared" si="61"/>
        <v>12215</v>
      </c>
      <c r="BQ116">
        <f t="shared" si="77"/>
        <v>11736</v>
      </c>
      <c r="BR116">
        <f t="shared" si="62"/>
        <v>11736</v>
      </c>
    </row>
    <row r="117" spans="1:70" x14ac:dyDescent="0.2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M117">
        <v>0</v>
      </c>
      <c r="N117">
        <v>0</v>
      </c>
      <c r="O117">
        <v>0</v>
      </c>
      <c r="P117">
        <v>1</v>
      </c>
      <c r="Q117">
        <v>0</v>
      </c>
      <c r="R117" s="15">
        <v>167</v>
      </c>
      <c r="S117" s="12">
        <v>-178</v>
      </c>
      <c r="T117">
        <f t="shared" si="63"/>
        <v>3159</v>
      </c>
      <c r="U117">
        <f t="shared" si="45"/>
        <v>3159</v>
      </c>
      <c r="V117">
        <f t="shared" si="64"/>
        <v>4891</v>
      </c>
      <c r="W117">
        <f t="shared" si="46"/>
        <v>4891</v>
      </c>
      <c r="X117">
        <f t="shared" si="65"/>
        <v>5012</v>
      </c>
      <c r="Y117">
        <f t="shared" si="47"/>
        <v>5290</v>
      </c>
      <c r="Z117">
        <f t="shared" si="66"/>
        <v>4669</v>
      </c>
      <c r="AA117">
        <f t="shared" si="48"/>
        <v>4669</v>
      </c>
      <c r="AG117" t="str">
        <f t="shared" si="49"/>
        <v/>
      </c>
      <c r="AQ117">
        <f t="shared" si="67"/>
        <v>3211</v>
      </c>
      <c r="AR117">
        <f t="shared" si="50"/>
        <v>3211</v>
      </c>
      <c r="AS117">
        <f t="shared" si="68"/>
        <v>3789</v>
      </c>
      <c r="AT117">
        <f t="shared" si="51"/>
        <v>3789</v>
      </c>
      <c r="AU117">
        <f t="shared" si="69"/>
        <v>3770</v>
      </c>
      <c r="AV117">
        <f t="shared" si="52"/>
        <v>3770</v>
      </c>
      <c r="AX117">
        <f t="shared" si="70"/>
        <v>4800</v>
      </c>
      <c r="AY117">
        <f t="shared" si="53"/>
        <v>4800</v>
      </c>
      <c r="AZ117">
        <f t="shared" si="71"/>
        <v>4800</v>
      </c>
      <c r="BA117">
        <f t="shared" si="54"/>
        <v>4800</v>
      </c>
      <c r="BB117">
        <f t="shared" si="72"/>
        <v>5100</v>
      </c>
      <c r="BC117">
        <f t="shared" si="55"/>
        <v>5100</v>
      </c>
      <c r="BE117">
        <f t="shared" si="73"/>
        <v>3800</v>
      </c>
      <c r="BF117">
        <f t="shared" si="56"/>
        <v>3800</v>
      </c>
      <c r="BH117">
        <f t="shared" si="57"/>
        <v>0</v>
      </c>
      <c r="BI117">
        <f t="shared" si="58"/>
        <v>0</v>
      </c>
      <c r="BK117">
        <f t="shared" si="74"/>
        <v>13131</v>
      </c>
      <c r="BL117">
        <f t="shared" si="59"/>
        <v>13131</v>
      </c>
      <c r="BM117">
        <f t="shared" si="75"/>
        <v>13614</v>
      </c>
      <c r="BN117">
        <f t="shared" si="60"/>
        <v>13614</v>
      </c>
      <c r="BO117">
        <f t="shared" si="76"/>
        <v>12215</v>
      </c>
      <c r="BP117">
        <f t="shared" si="61"/>
        <v>12215</v>
      </c>
      <c r="BQ117">
        <f t="shared" si="77"/>
        <v>11636</v>
      </c>
      <c r="BR117">
        <f t="shared" si="62"/>
        <v>11636</v>
      </c>
    </row>
    <row r="118" spans="1:70" x14ac:dyDescent="0.2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M118">
        <v>1</v>
      </c>
      <c r="N118">
        <v>0</v>
      </c>
      <c r="O118">
        <v>1</v>
      </c>
      <c r="P118">
        <v>1</v>
      </c>
      <c r="Q118">
        <v>0</v>
      </c>
      <c r="R118" s="15">
        <v>130</v>
      </c>
      <c r="S118" s="12">
        <v>-140</v>
      </c>
      <c r="T118">
        <f t="shared" si="63"/>
        <v>3019</v>
      </c>
      <c r="U118">
        <f t="shared" si="45"/>
        <v>3019</v>
      </c>
      <c r="V118">
        <f t="shared" si="64"/>
        <v>4791</v>
      </c>
      <c r="W118">
        <f t="shared" si="46"/>
        <v>5021</v>
      </c>
      <c r="X118">
        <f t="shared" si="65"/>
        <v>5190</v>
      </c>
      <c r="Y118">
        <f t="shared" si="47"/>
        <v>5420</v>
      </c>
      <c r="Z118">
        <f t="shared" si="66"/>
        <v>4529</v>
      </c>
      <c r="AA118">
        <f t="shared" si="48"/>
        <v>4529</v>
      </c>
      <c r="AG118" t="str">
        <f t="shared" si="49"/>
        <v/>
      </c>
      <c r="AQ118">
        <f t="shared" si="67"/>
        <v>3071</v>
      </c>
      <c r="AR118">
        <f t="shared" si="50"/>
        <v>3071</v>
      </c>
      <c r="AS118">
        <f t="shared" si="68"/>
        <v>3789</v>
      </c>
      <c r="AT118">
        <f t="shared" si="51"/>
        <v>3789</v>
      </c>
      <c r="AU118">
        <f t="shared" si="69"/>
        <v>3770</v>
      </c>
      <c r="AV118">
        <f t="shared" si="52"/>
        <v>3770</v>
      </c>
      <c r="AX118">
        <f t="shared" si="70"/>
        <v>4670</v>
      </c>
      <c r="AY118">
        <f t="shared" si="53"/>
        <v>4900</v>
      </c>
      <c r="AZ118">
        <f t="shared" si="71"/>
        <v>4800</v>
      </c>
      <c r="BA118">
        <f t="shared" si="54"/>
        <v>4670</v>
      </c>
      <c r="BB118">
        <f t="shared" si="72"/>
        <v>5100</v>
      </c>
      <c r="BC118">
        <f t="shared" si="55"/>
        <v>5100</v>
      </c>
      <c r="BE118">
        <f t="shared" si="73"/>
        <v>3800</v>
      </c>
      <c r="BF118">
        <f t="shared" si="56"/>
        <v>3800</v>
      </c>
      <c r="BH118">
        <f t="shared" si="57"/>
        <v>0</v>
      </c>
      <c r="BI118">
        <f t="shared" si="58"/>
        <v>0</v>
      </c>
      <c r="BK118">
        <f t="shared" si="74"/>
        <v>13131</v>
      </c>
      <c r="BL118">
        <f t="shared" si="59"/>
        <v>13131</v>
      </c>
      <c r="BM118">
        <f t="shared" si="75"/>
        <v>13514</v>
      </c>
      <c r="BN118">
        <f t="shared" si="60"/>
        <v>13744</v>
      </c>
      <c r="BO118">
        <f t="shared" si="76"/>
        <v>12115</v>
      </c>
      <c r="BP118">
        <f t="shared" si="61"/>
        <v>12345</v>
      </c>
      <c r="BQ118">
        <f t="shared" si="77"/>
        <v>11636</v>
      </c>
      <c r="BR118">
        <f t="shared" si="62"/>
        <v>11636</v>
      </c>
    </row>
    <row r="119" spans="1:70" x14ac:dyDescent="0.2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M119">
        <v>1</v>
      </c>
      <c r="N119">
        <v>1</v>
      </c>
      <c r="O119">
        <v>1</v>
      </c>
      <c r="P119">
        <v>1</v>
      </c>
      <c r="Q119">
        <v>1</v>
      </c>
      <c r="R119" s="15">
        <v>-345</v>
      </c>
      <c r="S119" s="12">
        <v>315</v>
      </c>
      <c r="T119">
        <f t="shared" si="63"/>
        <v>2674</v>
      </c>
      <c r="U119">
        <f t="shared" si="45"/>
        <v>3119</v>
      </c>
      <c r="V119">
        <f t="shared" si="64"/>
        <v>4676</v>
      </c>
      <c r="W119">
        <f t="shared" si="46"/>
        <v>5121</v>
      </c>
      <c r="X119">
        <f t="shared" si="65"/>
        <v>5075</v>
      </c>
      <c r="Y119">
        <f t="shared" si="47"/>
        <v>5520</v>
      </c>
      <c r="Z119">
        <f t="shared" si="66"/>
        <v>4184</v>
      </c>
      <c r="AA119">
        <f t="shared" si="48"/>
        <v>4629</v>
      </c>
      <c r="AG119" t="str">
        <f t="shared" si="49"/>
        <v/>
      </c>
      <c r="AQ119">
        <f t="shared" si="67"/>
        <v>2726</v>
      </c>
      <c r="AR119">
        <f t="shared" si="50"/>
        <v>3171</v>
      </c>
      <c r="AS119">
        <f t="shared" si="68"/>
        <v>3444</v>
      </c>
      <c r="AT119">
        <f t="shared" si="51"/>
        <v>3889</v>
      </c>
      <c r="AU119">
        <f t="shared" si="69"/>
        <v>3425</v>
      </c>
      <c r="AV119">
        <f t="shared" si="52"/>
        <v>3870</v>
      </c>
      <c r="AX119">
        <f t="shared" si="70"/>
        <v>4555</v>
      </c>
      <c r="AY119">
        <f t="shared" si="53"/>
        <v>5000</v>
      </c>
      <c r="AZ119">
        <f t="shared" si="71"/>
        <v>4325</v>
      </c>
      <c r="BA119">
        <f t="shared" si="54"/>
        <v>5000</v>
      </c>
      <c r="BB119">
        <f t="shared" si="72"/>
        <v>5100</v>
      </c>
      <c r="BC119">
        <f t="shared" si="55"/>
        <v>5100</v>
      </c>
      <c r="BE119">
        <f t="shared" si="73"/>
        <v>3800</v>
      </c>
      <c r="BF119">
        <f t="shared" si="56"/>
        <v>3800</v>
      </c>
      <c r="BH119">
        <f t="shared" si="57"/>
        <v>0.87089383600000003</v>
      </c>
      <c r="BI119">
        <f t="shared" si="58"/>
        <v>0.87089383600000003</v>
      </c>
      <c r="BK119">
        <f t="shared" si="74"/>
        <v>13131</v>
      </c>
      <c r="BL119">
        <f t="shared" si="59"/>
        <v>13131</v>
      </c>
      <c r="BM119">
        <f t="shared" si="75"/>
        <v>13744</v>
      </c>
      <c r="BN119">
        <f t="shared" si="60"/>
        <v>13744</v>
      </c>
      <c r="BO119">
        <f t="shared" si="76"/>
        <v>12345</v>
      </c>
      <c r="BP119">
        <f t="shared" si="61"/>
        <v>12345</v>
      </c>
      <c r="BQ119">
        <f t="shared" si="77"/>
        <v>11636</v>
      </c>
      <c r="BR119">
        <f t="shared" si="62"/>
        <v>11636</v>
      </c>
    </row>
    <row r="120" spans="1:70" x14ac:dyDescent="0.2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M120">
        <v>0</v>
      </c>
      <c r="N120">
        <v>0</v>
      </c>
      <c r="O120">
        <v>0</v>
      </c>
      <c r="P120">
        <v>0</v>
      </c>
      <c r="Q120">
        <v>0</v>
      </c>
      <c r="R120" s="15">
        <v>121</v>
      </c>
      <c r="S120" s="12">
        <v>-131</v>
      </c>
      <c r="T120">
        <f t="shared" si="63"/>
        <v>3019</v>
      </c>
      <c r="U120">
        <f t="shared" si="45"/>
        <v>3019</v>
      </c>
      <c r="V120">
        <f t="shared" si="64"/>
        <v>5021</v>
      </c>
      <c r="W120">
        <f t="shared" si="46"/>
        <v>5021</v>
      </c>
      <c r="X120">
        <f t="shared" si="65"/>
        <v>5420</v>
      </c>
      <c r="Y120">
        <f t="shared" si="47"/>
        <v>5420</v>
      </c>
      <c r="Z120">
        <f t="shared" si="66"/>
        <v>4529</v>
      </c>
      <c r="AA120">
        <f t="shared" si="48"/>
        <v>4529</v>
      </c>
      <c r="AG120" t="str">
        <f t="shared" si="49"/>
        <v/>
      </c>
      <c r="AQ120">
        <f t="shared" si="67"/>
        <v>3071</v>
      </c>
      <c r="AR120">
        <f t="shared" si="50"/>
        <v>3071</v>
      </c>
      <c r="AS120">
        <f t="shared" si="68"/>
        <v>3768</v>
      </c>
      <c r="AT120">
        <f t="shared" si="51"/>
        <v>3768</v>
      </c>
      <c r="AU120">
        <f t="shared" si="69"/>
        <v>3870</v>
      </c>
      <c r="AV120">
        <f t="shared" si="52"/>
        <v>3870</v>
      </c>
      <c r="AX120">
        <f t="shared" si="70"/>
        <v>4879</v>
      </c>
      <c r="AY120">
        <f t="shared" si="53"/>
        <v>4879</v>
      </c>
      <c r="AZ120">
        <f t="shared" si="71"/>
        <v>5000</v>
      </c>
      <c r="BA120">
        <f t="shared" si="54"/>
        <v>4879</v>
      </c>
      <c r="BB120">
        <f t="shared" si="72"/>
        <v>5100</v>
      </c>
      <c r="BC120">
        <f t="shared" si="55"/>
        <v>5100</v>
      </c>
      <c r="BE120">
        <f t="shared" si="73"/>
        <v>3800</v>
      </c>
      <c r="BF120">
        <f t="shared" si="56"/>
        <v>3800</v>
      </c>
      <c r="BH120">
        <f t="shared" si="57"/>
        <v>0</v>
      </c>
      <c r="BI120">
        <f t="shared" si="58"/>
        <v>0</v>
      </c>
      <c r="BK120">
        <f t="shared" si="74"/>
        <v>13031</v>
      </c>
      <c r="BL120">
        <f t="shared" si="59"/>
        <v>13031</v>
      </c>
      <c r="BM120">
        <f t="shared" si="75"/>
        <v>13644</v>
      </c>
      <c r="BN120">
        <f t="shared" si="60"/>
        <v>13644</v>
      </c>
      <c r="BO120">
        <f t="shared" si="76"/>
        <v>12245</v>
      </c>
      <c r="BP120">
        <f t="shared" si="61"/>
        <v>12245</v>
      </c>
      <c r="BQ120">
        <f t="shared" si="77"/>
        <v>11536</v>
      </c>
      <c r="BR120">
        <f t="shared" si="62"/>
        <v>11536</v>
      </c>
    </row>
    <row r="121" spans="1:70" x14ac:dyDescent="0.2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M121">
        <v>0</v>
      </c>
      <c r="N121">
        <v>1</v>
      </c>
      <c r="O121">
        <v>1</v>
      </c>
      <c r="P121">
        <v>1</v>
      </c>
      <c r="Q121">
        <v>1</v>
      </c>
      <c r="R121" s="15">
        <v>175</v>
      </c>
      <c r="S121" s="12">
        <v>-190</v>
      </c>
      <c r="T121">
        <f t="shared" si="63"/>
        <v>2829</v>
      </c>
      <c r="U121">
        <f t="shared" si="45"/>
        <v>3119</v>
      </c>
      <c r="V121">
        <f t="shared" si="64"/>
        <v>4831</v>
      </c>
      <c r="W121">
        <f t="shared" si="46"/>
        <v>5121</v>
      </c>
      <c r="X121">
        <f t="shared" si="65"/>
        <v>5230</v>
      </c>
      <c r="Y121">
        <f t="shared" si="47"/>
        <v>5520</v>
      </c>
      <c r="Z121">
        <f t="shared" si="66"/>
        <v>4339</v>
      </c>
      <c r="AA121">
        <f t="shared" si="48"/>
        <v>4629</v>
      </c>
      <c r="AG121" t="str">
        <f t="shared" si="49"/>
        <v/>
      </c>
      <c r="AQ121">
        <f t="shared" si="67"/>
        <v>2881</v>
      </c>
      <c r="AR121">
        <f t="shared" si="50"/>
        <v>3171</v>
      </c>
      <c r="AS121">
        <f t="shared" si="68"/>
        <v>3768</v>
      </c>
      <c r="AT121">
        <f t="shared" si="51"/>
        <v>3768</v>
      </c>
      <c r="AU121">
        <f t="shared" si="69"/>
        <v>3870</v>
      </c>
      <c r="AV121">
        <f t="shared" si="52"/>
        <v>3870</v>
      </c>
      <c r="AX121">
        <f t="shared" si="70"/>
        <v>4879</v>
      </c>
      <c r="AY121">
        <f t="shared" si="53"/>
        <v>4879</v>
      </c>
      <c r="AZ121">
        <f t="shared" si="71"/>
        <v>4879</v>
      </c>
      <c r="BA121">
        <f t="shared" si="54"/>
        <v>4879</v>
      </c>
      <c r="BB121">
        <f t="shared" si="72"/>
        <v>5100</v>
      </c>
      <c r="BC121">
        <f t="shared" si="55"/>
        <v>5100</v>
      </c>
      <c r="BE121">
        <f t="shared" si="73"/>
        <v>3800</v>
      </c>
      <c r="BF121">
        <f t="shared" si="56"/>
        <v>3800</v>
      </c>
      <c r="BH121">
        <f t="shared" si="57"/>
        <v>0.33612778799999998</v>
      </c>
      <c r="BI121">
        <f t="shared" si="58"/>
        <v>0.66387221200000002</v>
      </c>
      <c r="BK121">
        <f t="shared" si="74"/>
        <v>13031</v>
      </c>
      <c r="BL121">
        <f t="shared" si="59"/>
        <v>13031</v>
      </c>
      <c r="BM121">
        <f t="shared" si="75"/>
        <v>13644</v>
      </c>
      <c r="BN121">
        <f t="shared" si="60"/>
        <v>13644</v>
      </c>
      <c r="BO121">
        <f t="shared" si="76"/>
        <v>12245</v>
      </c>
      <c r="BP121">
        <f t="shared" si="61"/>
        <v>12245</v>
      </c>
      <c r="BQ121">
        <f t="shared" si="77"/>
        <v>11536</v>
      </c>
      <c r="BR121">
        <f t="shared" si="62"/>
        <v>11536</v>
      </c>
    </row>
    <row r="122" spans="1:70" x14ac:dyDescent="0.2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M122">
        <v>0</v>
      </c>
      <c r="N122">
        <v>1</v>
      </c>
      <c r="O122">
        <v>1</v>
      </c>
      <c r="P122">
        <v>1</v>
      </c>
      <c r="Q122">
        <v>1</v>
      </c>
      <c r="R122" s="15">
        <v>750</v>
      </c>
      <c r="S122" s="12">
        <v>-950</v>
      </c>
      <c r="T122">
        <f t="shared" si="63"/>
        <v>2169</v>
      </c>
      <c r="U122">
        <f t="shared" si="45"/>
        <v>3219</v>
      </c>
      <c r="V122">
        <f t="shared" si="64"/>
        <v>4171</v>
      </c>
      <c r="W122">
        <f t="shared" si="46"/>
        <v>5221</v>
      </c>
      <c r="X122">
        <f t="shared" si="65"/>
        <v>4570</v>
      </c>
      <c r="Y122">
        <f t="shared" si="47"/>
        <v>5620</v>
      </c>
      <c r="Z122">
        <f t="shared" si="66"/>
        <v>3679</v>
      </c>
      <c r="AA122">
        <f t="shared" si="48"/>
        <v>4729</v>
      </c>
      <c r="AG122" t="str">
        <f t="shared" si="49"/>
        <v/>
      </c>
      <c r="AQ122">
        <f t="shared" si="67"/>
        <v>2221</v>
      </c>
      <c r="AR122">
        <f t="shared" si="50"/>
        <v>3271</v>
      </c>
      <c r="AS122">
        <f t="shared" si="68"/>
        <v>3768</v>
      </c>
      <c r="AT122">
        <f t="shared" si="51"/>
        <v>3768</v>
      </c>
      <c r="AU122">
        <f t="shared" si="69"/>
        <v>3870</v>
      </c>
      <c r="AV122">
        <f t="shared" si="52"/>
        <v>3870</v>
      </c>
      <c r="AX122">
        <f t="shared" si="70"/>
        <v>3929</v>
      </c>
      <c r="AY122">
        <f t="shared" si="53"/>
        <v>4979</v>
      </c>
      <c r="AZ122">
        <f t="shared" si="71"/>
        <v>3929</v>
      </c>
      <c r="BA122">
        <f t="shared" si="54"/>
        <v>4979</v>
      </c>
      <c r="BB122">
        <f t="shared" si="72"/>
        <v>5100</v>
      </c>
      <c r="BC122">
        <f t="shared" si="55"/>
        <v>5100</v>
      </c>
      <c r="BE122">
        <f t="shared" si="73"/>
        <v>2850</v>
      </c>
      <c r="BF122">
        <f t="shared" si="56"/>
        <v>3900</v>
      </c>
      <c r="BH122">
        <f t="shared" si="57"/>
        <v>0.36008968899999999</v>
      </c>
      <c r="BI122">
        <f t="shared" si="58"/>
        <v>0.63991031099999995</v>
      </c>
      <c r="BK122">
        <f t="shared" si="74"/>
        <v>13031</v>
      </c>
      <c r="BL122">
        <f t="shared" si="59"/>
        <v>13031</v>
      </c>
      <c r="BM122">
        <f t="shared" si="75"/>
        <v>13644</v>
      </c>
      <c r="BN122">
        <f t="shared" si="60"/>
        <v>13644</v>
      </c>
      <c r="BO122">
        <f t="shared" si="76"/>
        <v>12245</v>
      </c>
      <c r="BP122">
        <f t="shared" si="61"/>
        <v>12245</v>
      </c>
      <c r="BQ122">
        <f t="shared" si="77"/>
        <v>11536</v>
      </c>
      <c r="BR122">
        <f t="shared" si="62"/>
        <v>11536</v>
      </c>
    </row>
    <row r="123" spans="1:70" x14ac:dyDescent="0.2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M123">
        <v>1</v>
      </c>
      <c r="N123">
        <v>0</v>
      </c>
      <c r="O123">
        <v>1</v>
      </c>
      <c r="P123">
        <v>1</v>
      </c>
      <c r="Q123">
        <v>1</v>
      </c>
      <c r="R123" s="15">
        <v>115</v>
      </c>
      <c r="S123" s="12">
        <v>-125</v>
      </c>
      <c r="T123">
        <f t="shared" si="63"/>
        <v>3094</v>
      </c>
      <c r="U123">
        <f t="shared" si="45"/>
        <v>3094</v>
      </c>
      <c r="V123">
        <f t="shared" si="64"/>
        <v>5121</v>
      </c>
      <c r="W123">
        <f t="shared" si="46"/>
        <v>5336</v>
      </c>
      <c r="X123">
        <f t="shared" si="65"/>
        <v>5520</v>
      </c>
      <c r="Y123">
        <f t="shared" si="47"/>
        <v>5735</v>
      </c>
      <c r="Z123">
        <f t="shared" si="66"/>
        <v>4629</v>
      </c>
      <c r="AA123">
        <f t="shared" si="48"/>
        <v>4844</v>
      </c>
      <c r="AG123" t="str">
        <f t="shared" si="49"/>
        <v/>
      </c>
      <c r="AQ123">
        <f t="shared" si="67"/>
        <v>3271</v>
      </c>
      <c r="AR123">
        <f t="shared" si="50"/>
        <v>3271</v>
      </c>
      <c r="AS123">
        <f t="shared" si="68"/>
        <v>3768</v>
      </c>
      <c r="AT123">
        <f t="shared" si="51"/>
        <v>3768</v>
      </c>
      <c r="AU123">
        <f t="shared" si="69"/>
        <v>3870</v>
      </c>
      <c r="AV123">
        <f t="shared" si="52"/>
        <v>3870</v>
      </c>
      <c r="AX123">
        <f t="shared" si="70"/>
        <v>4864</v>
      </c>
      <c r="AY123">
        <f t="shared" si="53"/>
        <v>5079</v>
      </c>
      <c r="AZ123">
        <f t="shared" si="71"/>
        <v>4979</v>
      </c>
      <c r="BA123">
        <f t="shared" si="54"/>
        <v>4864</v>
      </c>
      <c r="BB123">
        <f t="shared" si="72"/>
        <v>5100</v>
      </c>
      <c r="BC123">
        <f t="shared" si="55"/>
        <v>5100</v>
      </c>
      <c r="BE123">
        <f t="shared" si="73"/>
        <v>3900</v>
      </c>
      <c r="BF123">
        <f t="shared" si="56"/>
        <v>3900</v>
      </c>
      <c r="BH123">
        <f t="shared" si="57"/>
        <v>0</v>
      </c>
      <c r="BI123">
        <f t="shared" si="58"/>
        <v>0</v>
      </c>
      <c r="BK123">
        <f t="shared" si="74"/>
        <v>13031</v>
      </c>
      <c r="BL123">
        <f t="shared" si="59"/>
        <v>13031</v>
      </c>
      <c r="BM123">
        <f t="shared" si="75"/>
        <v>13544</v>
      </c>
      <c r="BN123">
        <f t="shared" si="60"/>
        <v>13759</v>
      </c>
      <c r="BO123">
        <f t="shared" si="76"/>
        <v>12145</v>
      </c>
      <c r="BP123">
        <f t="shared" si="61"/>
        <v>12360</v>
      </c>
      <c r="BQ123">
        <f t="shared" si="77"/>
        <v>11436</v>
      </c>
      <c r="BR123">
        <f t="shared" si="62"/>
        <v>11651</v>
      </c>
    </row>
    <row r="124" spans="1:70" x14ac:dyDescent="0.2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M124">
        <v>0</v>
      </c>
      <c r="N124">
        <v>1</v>
      </c>
      <c r="O124">
        <v>0</v>
      </c>
      <c r="P124">
        <v>0</v>
      </c>
      <c r="Q124">
        <v>0</v>
      </c>
      <c r="R124" s="15">
        <v>-115</v>
      </c>
      <c r="S124" s="12">
        <v>105</v>
      </c>
      <c r="T124">
        <f t="shared" si="63"/>
        <v>2994</v>
      </c>
      <c r="U124">
        <f t="shared" si="45"/>
        <v>3199</v>
      </c>
      <c r="V124">
        <f t="shared" si="64"/>
        <v>5221</v>
      </c>
      <c r="W124">
        <f t="shared" si="46"/>
        <v>5221</v>
      </c>
      <c r="X124">
        <f t="shared" si="65"/>
        <v>5620</v>
      </c>
      <c r="Y124">
        <f t="shared" si="47"/>
        <v>5620</v>
      </c>
      <c r="Z124">
        <f t="shared" si="66"/>
        <v>4729</v>
      </c>
      <c r="AA124">
        <f t="shared" si="48"/>
        <v>4729</v>
      </c>
      <c r="AG124" t="str">
        <f t="shared" si="49"/>
        <v/>
      </c>
      <c r="AQ124">
        <f t="shared" si="67"/>
        <v>3271</v>
      </c>
      <c r="AR124">
        <f t="shared" si="50"/>
        <v>3271</v>
      </c>
      <c r="AS124">
        <f t="shared" si="68"/>
        <v>3768</v>
      </c>
      <c r="AT124">
        <f t="shared" si="51"/>
        <v>3768</v>
      </c>
      <c r="AU124">
        <f t="shared" si="69"/>
        <v>3870</v>
      </c>
      <c r="AV124">
        <f t="shared" si="52"/>
        <v>3870</v>
      </c>
      <c r="AX124">
        <f t="shared" si="70"/>
        <v>5079</v>
      </c>
      <c r="AY124">
        <f t="shared" si="53"/>
        <v>5079</v>
      </c>
      <c r="AZ124">
        <f t="shared" si="71"/>
        <v>4864</v>
      </c>
      <c r="BA124">
        <f t="shared" si="54"/>
        <v>5079</v>
      </c>
      <c r="BB124">
        <f t="shared" si="72"/>
        <v>5100</v>
      </c>
      <c r="BC124">
        <f t="shared" si="55"/>
        <v>5100</v>
      </c>
      <c r="BE124">
        <f t="shared" si="73"/>
        <v>3900</v>
      </c>
      <c r="BF124">
        <f t="shared" si="56"/>
        <v>3900</v>
      </c>
      <c r="BH124">
        <f t="shared" si="57"/>
        <v>0.455849797</v>
      </c>
      <c r="BI124">
        <f t="shared" si="58"/>
        <v>0.54415020300000005</v>
      </c>
      <c r="BK124">
        <f t="shared" si="74"/>
        <v>12931</v>
      </c>
      <c r="BL124">
        <f t="shared" si="59"/>
        <v>13136</v>
      </c>
      <c r="BM124">
        <f t="shared" si="75"/>
        <v>13759</v>
      </c>
      <c r="BN124">
        <f t="shared" si="60"/>
        <v>13964</v>
      </c>
      <c r="BO124">
        <f t="shared" si="76"/>
        <v>12360</v>
      </c>
      <c r="BP124">
        <f t="shared" si="61"/>
        <v>12565</v>
      </c>
      <c r="BQ124">
        <f t="shared" si="77"/>
        <v>11651</v>
      </c>
      <c r="BR124">
        <f t="shared" si="62"/>
        <v>11856</v>
      </c>
    </row>
    <row r="125" spans="1:70" x14ac:dyDescent="0.2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M125">
        <v>0</v>
      </c>
      <c r="N125">
        <v>0</v>
      </c>
      <c r="O125">
        <v>1</v>
      </c>
      <c r="P125">
        <v>1</v>
      </c>
      <c r="Q125">
        <v>1</v>
      </c>
      <c r="R125" s="15">
        <v>400</v>
      </c>
      <c r="S125" s="12">
        <v>-450</v>
      </c>
      <c r="T125">
        <f t="shared" si="63"/>
        <v>3099</v>
      </c>
      <c r="U125">
        <f t="shared" si="45"/>
        <v>3099</v>
      </c>
      <c r="V125">
        <f t="shared" si="64"/>
        <v>4771</v>
      </c>
      <c r="W125">
        <f t="shared" si="46"/>
        <v>5321</v>
      </c>
      <c r="X125">
        <f t="shared" si="65"/>
        <v>5170</v>
      </c>
      <c r="Y125">
        <f t="shared" si="47"/>
        <v>5720</v>
      </c>
      <c r="Z125">
        <f t="shared" si="66"/>
        <v>4279</v>
      </c>
      <c r="AA125">
        <f t="shared" si="48"/>
        <v>4829</v>
      </c>
      <c r="AG125" t="str">
        <f t="shared" si="49"/>
        <v/>
      </c>
      <c r="AQ125">
        <f t="shared" si="67"/>
        <v>3171</v>
      </c>
      <c r="AR125">
        <f t="shared" si="50"/>
        <v>3171</v>
      </c>
      <c r="AS125">
        <f t="shared" si="68"/>
        <v>3768</v>
      </c>
      <c r="AT125">
        <f t="shared" si="51"/>
        <v>3768</v>
      </c>
      <c r="AU125">
        <f t="shared" si="69"/>
        <v>3870</v>
      </c>
      <c r="AV125">
        <f t="shared" si="52"/>
        <v>3870</v>
      </c>
      <c r="AX125">
        <f t="shared" si="70"/>
        <v>5079</v>
      </c>
      <c r="AY125">
        <f t="shared" si="53"/>
        <v>5079</v>
      </c>
      <c r="AZ125">
        <f t="shared" si="71"/>
        <v>5079</v>
      </c>
      <c r="BA125">
        <f t="shared" si="54"/>
        <v>5079</v>
      </c>
      <c r="BB125">
        <f t="shared" si="72"/>
        <v>5100</v>
      </c>
      <c r="BC125">
        <f t="shared" si="55"/>
        <v>5100</v>
      </c>
      <c r="BE125">
        <f t="shared" si="73"/>
        <v>3900</v>
      </c>
      <c r="BF125">
        <f t="shared" si="56"/>
        <v>3900</v>
      </c>
      <c r="BH125">
        <f t="shared" si="57"/>
        <v>0</v>
      </c>
      <c r="BI125">
        <f t="shared" si="58"/>
        <v>0</v>
      </c>
      <c r="BK125">
        <f t="shared" si="74"/>
        <v>13036</v>
      </c>
      <c r="BL125">
        <f t="shared" si="59"/>
        <v>13036</v>
      </c>
      <c r="BM125">
        <f t="shared" si="75"/>
        <v>13964</v>
      </c>
      <c r="BN125">
        <f t="shared" si="60"/>
        <v>13964</v>
      </c>
      <c r="BO125">
        <f t="shared" si="76"/>
        <v>12565</v>
      </c>
      <c r="BP125">
        <f t="shared" si="61"/>
        <v>12565</v>
      </c>
      <c r="BQ125">
        <f t="shared" si="77"/>
        <v>11856</v>
      </c>
      <c r="BR125">
        <f t="shared" si="62"/>
        <v>11856</v>
      </c>
    </row>
    <row r="126" spans="1:70" x14ac:dyDescent="0.2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M126">
        <v>1</v>
      </c>
      <c r="N126">
        <v>0</v>
      </c>
      <c r="O126">
        <v>1</v>
      </c>
      <c r="P126">
        <v>1</v>
      </c>
      <c r="Q126">
        <v>1</v>
      </c>
      <c r="R126" s="15">
        <v>-290</v>
      </c>
      <c r="S126" s="12">
        <v>260</v>
      </c>
      <c r="T126">
        <f t="shared" si="63"/>
        <v>2999</v>
      </c>
      <c r="U126">
        <f t="shared" si="45"/>
        <v>2999</v>
      </c>
      <c r="V126">
        <f t="shared" si="64"/>
        <v>5031</v>
      </c>
      <c r="W126">
        <f t="shared" si="46"/>
        <v>5421</v>
      </c>
      <c r="X126">
        <f t="shared" si="65"/>
        <v>5430</v>
      </c>
      <c r="Y126">
        <f t="shared" si="47"/>
        <v>5820</v>
      </c>
      <c r="Z126">
        <f t="shared" si="66"/>
        <v>4539</v>
      </c>
      <c r="AA126">
        <f t="shared" si="48"/>
        <v>4929</v>
      </c>
      <c r="AG126" t="str">
        <f t="shared" si="49"/>
        <v/>
      </c>
      <c r="AQ126">
        <f t="shared" si="67"/>
        <v>3171</v>
      </c>
      <c r="AR126">
        <f t="shared" si="50"/>
        <v>3171</v>
      </c>
      <c r="AS126">
        <f t="shared" si="68"/>
        <v>3768</v>
      </c>
      <c r="AT126">
        <f t="shared" si="51"/>
        <v>3768</v>
      </c>
      <c r="AU126">
        <f t="shared" si="69"/>
        <v>3870</v>
      </c>
      <c r="AV126">
        <f t="shared" si="52"/>
        <v>3870</v>
      </c>
      <c r="AX126">
        <f t="shared" si="70"/>
        <v>4789</v>
      </c>
      <c r="AY126">
        <f t="shared" si="53"/>
        <v>5179</v>
      </c>
      <c r="AZ126">
        <f t="shared" si="71"/>
        <v>5079</v>
      </c>
      <c r="BA126">
        <f t="shared" si="54"/>
        <v>4789</v>
      </c>
      <c r="BB126">
        <f t="shared" si="72"/>
        <v>5100</v>
      </c>
      <c r="BC126">
        <f t="shared" si="55"/>
        <v>5100</v>
      </c>
      <c r="BE126">
        <f t="shared" si="73"/>
        <v>3610</v>
      </c>
      <c r="BF126">
        <f t="shared" si="56"/>
        <v>4000</v>
      </c>
      <c r="BH126">
        <f t="shared" si="57"/>
        <v>0</v>
      </c>
      <c r="BI126">
        <f t="shared" si="58"/>
        <v>0</v>
      </c>
      <c r="BK126">
        <f t="shared" si="74"/>
        <v>12936</v>
      </c>
      <c r="BL126">
        <f t="shared" si="59"/>
        <v>13296</v>
      </c>
      <c r="BM126">
        <f t="shared" si="75"/>
        <v>13964</v>
      </c>
      <c r="BN126">
        <f t="shared" si="60"/>
        <v>13964</v>
      </c>
      <c r="BO126">
        <f t="shared" si="76"/>
        <v>12565</v>
      </c>
      <c r="BP126">
        <f t="shared" si="61"/>
        <v>12565</v>
      </c>
      <c r="BQ126">
        <f t="shared" si="77"/>
        <v>11856</v>
      </c>
      <c r="BR126">
        <f t="shared" si="62"/>
        <v>11856</v>
      </c>
    </row>
    <row r="127" spans="1:70" x14ac:dyDescent="0.2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M127">
        <v>0</v>
      </c>
      <c r="N127">
        <v>1</v>
      </c>
      <c r="O127">
        <v>1</v>
      </c>
      <c r="P127">
        <v>1</v>
      </c>
      <c r="Q127">
        <v>1</v>
      </c>
      <c r="R127" s="15">
        <v>328</v>
      </c>
      <c r="S127" s="12">
        <v>-365</v>
      </c>
      <c r="T127">
        <f t="shared" si="63"/>
        <v>2634</v>
      </c>
      <c r="U127">
        <f t="shared" si="45"/>
        <v>3099</v>
      </c>
      <c r="V127">
        <f t="shared" si="64"/>
        <v>5056</v>
      </c>
      <c r="W127">
        <f t="shared" si="46"/>
        <v>5521</v>
      </c>
      <c r="X127">
        <f t="shared" si="65"/>
        <v>5455</v>
      </c>
      <c r="Y127">
        <f t="shared" si="47"/>
        <v>5920</v>
      </c>
      <c r="Z127">
        <f t="shared" si="66"/>
        <v>4564</v>
      </c>
      <c r="AA127">
        <f t="shared" si="48"/>
        <v>5029</v>
      </c>
      <c r="AG127" t="str">
        <f t="shared" si="49"/>
        <v/>
      </c>
      <c r="AQ127">
        <f t="shared" si="67"/>
        <v>2806</v>
      </c>
      <c r="AR127">
        <f t="shared" si="50"/>
        <v>3271</v>
      </c>
      <c r="AS127">
        <f t="shared" si="68"/>
        <v>3403</v>
      </c>
      <c r="AT127">
        <f t="shared" si="51"/>
        <v>3868</v>
      </c>
      <c r="AU127">
        <f t="shared" si="69"/>
        <v>3870</v>
      </c>
      <c r="AV127">
        <f t="shared" si="52"/>
        <v>3870</v>
      </c>
      <c r="AX127">
        <f t="shared" si="70"/>
        <v>4814</v>
      </c>
      <c r="AY127">
        <f t="shared" si="53"/>
        <v>5279</v>
      </c>
      <c r="AZ127">
        <f t="shared" si="71"/>
        <v>4424</v>
      </c>
      <c r="BA127">
        <f t="shared" si="54"/>
        <v>5279</v>
      </c>
      <c r="BB127">
        <f t="shared" si="72"/>
        <v>5100</v>
      </c>
      <c r="BC127">
        <f t="shared" si="55"/>
        <v>5100</v>
      </c>
      <c r="BE127">
        <f t="shared" si="73"/>
        <v>4000</v>
      </c>
      <c r="BF127">
        <f t="shared" si="56"/>
        <v>4000</v>
      </c>
      <c r="BH127">
        <f t="shared" si="57"/>
        <v>0.28289872399999999</v>
      </c>
      <c r="BI127">
        <f t="shared" si="58"/>
        <v>0.71710127599999995</v>
      </c>
      <c r="BK127">
        <f t="shared" si="74"/>
        <v>13296</v>
      </c>
      <c r="BL127">
        <f t="shared" si="59"/>
        <v>13296</v>
      </c>
      <c r="BM127">
        <f t="shared" si="75"/>
        <v>13964</v>
      </c>
      <c r="BN127">
        <f t="shared" si="60"/>
        <v>13964</v>
      </c>
      <c r="BO127">
        <f t="shared" si="76"/>
        <v>12565</v>
      </c>
      <c r="BP127">
        <f t="shared" si="61"/>
        <v>12565</v>
      </c>
      <c r="BQ127">
        <f t="shared" si="77"/>
        <v>11856</v>
      </c>
      <c r="BR127">
        <f t="shared" si="62"/>
        <v>11856</v>
      </c>
    </row>
    <row r="128" spans="1:70" x14ac:dyDescent="0.2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M128">
        <v>1</v>
      </c>
      <c r="N128">
        <v>0</v>
      </c>
      <c r="O128">
        <v>1</v>
      </c>
      <c r="P128">
        <v>1</v>
      </c>
      <c r="Q128">
        <v>1</v>
      </c>
      <c r="R128" s="15">
        <v>-148</v>
      </c>
      <c r="S128" s="12">
        <v>138</v>
      </c>
      <c r="T128">
        <f t="shared" si="63"/>
        <v>2999</v>
      </c>
      <c r="U128">
        <f t="shared" si="45"/>
        <v>2999</v>
      </c>
      <c r="V128">
        <f t="shared" si="64"/>
        <v>5373</v>
      </c>
      <c r="W128">
        <f t="shared" si="46"/>
        <v>5621</v>
      </c>
      <c r="X128">
        <f t="shared" si="65"/>
        <v>5772</v>
      </c>
      <c r="Y128">
        <f t="shared" si="47"/>
        <v>6020</v>
      </c>
      <c r="Z128">
        <f t="shared" si="66"/>
        <v>4881</v>
      </c>
      <c r="AA128">
        <f t="shared" si="48"/>
        <v>5129</v>
      </c>
      <c r="AG128" t="str">
        <f t="shared" si="49"/>
        <v/>
      </c>
      <c r="AQ128">
        <f t="shared" si="67"/>
        <v>3171</v>
      </c>
      <c r="AR128">
        <f t="shared" si="50"/>
        <v>3171</v>
      </c>
      <c r="AS128">
        <f t="shared" si="68"/>
        <v>3868</v>
      </c>
      <c r="AT128">
        <f t="shared" si="51"/>
        <v>3868</v>
      </c>
      <c r="AU128">
        <f t="shared" si="69"/>
        <v>3870</v>
      </c>
      <c r="AV128">
        <f t="shared" si="52"/>
        <v>3870</v>
      </c>
      <c r="AX128">
        <f t="shared" si="70"/>
        <v>5131</v>
      </c>
      <c r="AY128">
        <f t="shared" si="53"/>
        <v>5379</v>
      </c>
      <c r="AZ128">
        <f t="shared" si="71"/>
        <v>5279</v>
      </c>
      <c r="BA128">
        <f t="shared" si="54"/>
        <v>5131</v>
      </c>
      <c r="BB128">
        <f t="shared" si="72"/>
        <v>5100</v>
      </c>
      <c r="BC128">
        <f t="shared" si="55"/>
        <v>5100</v>
      </c>
      <c r="BE128">
        <f t="shared" si="73"/>
        <v>4000</v>
      </c>
      <c r="BF128">
        <f t="shared" si="56"/>
        <v>4000</v>
      </c>
      <c r="BH128">
        <f t="shared" si="57"/>
        <v>0</v>
      </c>
      <c r="BI128">
        <f t="shared" si="58"/>
        <v>0</v>
      </c>
      <c r="BK128">
        <f t="shared" si="74"/>
        <v>13196</v>
      </c>
      <c r="BL128">
        <f t="shared" si="59"/>
        <v>13434</v>
      </c>
      <c r="BM128">
        <f t="shared" si="75"/>
        <v>13964</v>
      </c>
      <c r="BN128">
        <f t="shared" si="60"/>
        <v>13964</v>
      </c>
      <c r="BO128">
        <f t="shared" si="76"/>
        <v>12565</v>
      </c>
      <c r="BP128">
        <f t="shared" si="61"/>
        <v>12565</v>
      </c>
      <c r="BQ128">
        <f t="shared" si="77"/>
        <v>11856</v>
      </c>
      <c r="BR128">
        <f t="shared" si="62"/>
        <v>11856</v>
      </c>
    </row>
    <row r="129" spans="1:70" x14ac:dyDescent="0.2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M129">
        <v>1</v>
      </c>
      <c r="N129">
        <v>1</v>
      </c>
      <c r="O129">
        <v>1</v>
      </c>
      <c r="P129">
        <v>1</v>
      </c>
      <c r="Q129">
        <v>1</v>
      </c>
      <c r="R129" s="15">
        <v>-225</v>
      </c>
      <c r="S129" s="12">
        <v>205</v>
      </c>
      <c r="T129">
        <f t="shared" si="63"/>
        <v>2774</v>
      </c>
      <c r="U129">
        <f t="shared" si="45"/>
        <v>3099</v>
      </c>
      <c r="V129">
        <f t="shared" si="64"/>
        <v>5396</v>
      </c>
      <c r="W129">
        <f t="shared" si="46"/>
        <v>5721</v>
      </c>
      <c r="X129">
        <f t="shared" si="65"/>
        <v>5795</v>
      </c>
      <c r="Y129">
        <f t="shared" si="47"/>
        <v>6120</v>
      </c>
      <c r="Z129">
        <f t="shared" si="66"/>
        <v>4904</v>
      </c>
      <c r="AA129">
        <f t="shared" si="48"/>
        <v>5229</v>
      </c>
      <c r="AG129" t="str">
        <f t="shared" si="49"/>
        <v/>
      </c>
      <c r="AQ129">
        <f t="shared" si="67"/>
        <v>2946</v>
      </c>
      <c r="AR129">
        <f t="shared" si="50"/>
        <v>3271</v>
      </c>
      <c r="AS129">
        <f t="shared" si="68"/>
        <v>3868</v>
      </c>
      <c r="AT129">
        <f t="shared" si="51"/>
        <v>3868</v>
      </c>
      <c r="AU129">
        <f t="shared" si="69"/>
        <v>3870</v>
      </c>
      <c r="AV129">
        <f t="shared" si="52"/>
        <v>3870</v>
      </c>
      <c r="AX129">
        <f t="shared" si="70"/>
        <v>5154</v>
      </c>
      <c r="AY129">
        <f t="shared" si="53"/>
        <v>5479</v>
      </c>
      <c r="AZ129">
        <f t="shared" si="71"/>
        <v>5131</v>
      </c>
      <c r="BA129">
        <f t="shared" si="54"/>
        <v>5154</v>
      </c>
      <c r="BB129">
        <f t="shared" si="72"/>
        <v>5100</v>
      </c>
      <c r="BC129">
        <f t="shared" si="55"/>
        <v>5100</v>
      </c>
      <c r="BE129">
        <f t="shared" si="73"/>
        <v>4000</v>
      </c>
      <c r="BF129">
        <f t="shared" si="56"/>
        <v>4000</v>
      </c>
      <c r="BH129">
        <f t="shared" si="57"/>
        <v>0.68410378699999996</v>
      </c>
      <c r="BI129">
        <f t="shared" si="58"/>
        <v>0.68410378699999996</v>
      </c>
      <c r="BK129">
        <f t="shared" si="74"/>
        <v>13434</v>
      </c>
      <c r="BL129">
        <f t="shared" si="59"/>
        <v>13434</v>
      </c>
      <c r="BM129">
        <f t="shared" si="75"/>
        <v>13964</v>
      </c>
      <c r="BN129">
        <f t="shared" si="60"/>
        <v>13964</v>
      </c>
      <c r="BO129">
        <f t="shared" si="76"/>
        <v>12565</v>
      </c>
      <c r="BP129">
        <f t="shared" si="61"/>
        <v>12565</v>
      </c>
      <c r="BQ129">
        <f t="shared" si="77"/>
        <v>11856</v>
      </c>
      <c r="BR129">
        <f t="shared" si="62"/>
        <v>11856</v>
      </c>
    </row>
    <row r="130" spans="1:70" x14ac:dyDescent="0.2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M130">
        <v>0</v>
      </c>
      <c r="N130">
        <v>0</v>
      </c>
      <c r="O130">
        <v>0</v>
      </c>
      <c r="P130">
        <v>0</v>
      </c>
      <c r="Q130">
        <v>1</v>
      </c>
      <c r="R130" s="15">
        <v>-113</v>
      </c>
      <c r="S130" s="12">
        <v>103</v>
      </c>
      <c r="T130">
        <f t="shared" si="63"/>
        <v>2986</v>
      </c>
      <c r="U130">
        <f t="shared" si="45"/>
        <v>2986</v>
      </c>
      <c r="V130">
        <f t="shared" si="64"/>
        <v>5608</v>
      </c>
      <c r="W130">
        <f t="shared" si="46"/>
        <v>5608</v>
      </c>
      <c r="X130">
        <f t="shared" si="65"/>
        <v>6007</v>
      </c>
      <c r="Y130">
        <f t="shared" si="47"/>
        <v>6007</v>
      </c>
      <c r="Z130">
        <f t="shared" si="66"/>
        <v>5129</v>
      </c>
      <c r="AA130">
        <f t="shared" si="48"/>
        <v>5332</v>
      </c>
      <c r="AG130" t="str">
        <f t="shared" si="49"/>
        <v/>
      </c>
      <c r="AQ130">
        <f t="shared" si="67"/>
        <v>3271</v>
      </c>
      <c r="AR130">
        <f t="shared" si="50"/>
        <v>3271</v>
      </c>
      <c r="AS130">
        <f t="shared" si="68"/>
        <v>3868</v>
      </c>
      <c r="AT130">
        <f t="shared" si="51"/>
        <v>3868</v>
      </c>
      <c r="AU130">
        <f t="shared" si="69"/>
        <v>3870</v>
      </c>
      <c r="AV130">
        <f t="shared" si="52"/>
        <v>3870</v>
      </c>
      <c r="AX130">
        <f t="shared" si="70"/>
        <v>5366</v>
      </c>
      <c r="AY130">
        <f t="shared" si="53"/>
        <v>5366</v>
      </c>
      <c r="AZ130">
        <f t="shared" si="71"/>
        <v>5154</v>
      </c>
      <c r="BA130">
        <f t="shared" si="54"/>
        <v>5366</v>
      </c>
      <c r="BB130">
        <f t="shared" si="72"/>
        <v>5100</v>
      </c>
      <c r="BC130">
        <f t="shared" si="55"/>
        <v>5100</v>
      </c>
      <c r="BE130">
        <f t="shared" si="73"/>
        <v>4000</v>
      </c>
      <c r="BF130">
        <f t="shared" si="56"/>
        <v>4000</v>
      </c>
      <c r="BH130">
        <f t="shared" si="57"/>
        <v>0</v>
      </c>
      <c r="BI130">
        <f t="shared" si="58"/>
        <v>0</v>
      </c>
      <c r="BK130">
        <f t="shared" si="74"/>
        <v>13434</v>
      </c>
      <c r="BL130">
        <f t="shared" si="59"/>
        <v>13637</v>
      </c>
      <c r="BM130">
        <f t="shared" si="75"/>
        <v>13964</v>
      </c>
      <c r="BN130">
        <f t="shared" si="60"/>
        <v>14167</v>
      </c>
      <c r="BO130">
        <f t="shared" si="76"/>
        <v>12565</v>
      </c>
      <c r="BP130">
        <f t="shared" si="61"/>
        <v>12768</v>
      </c>
      <c r="BQ130">
        <f t="shared" si="77"/>
        <v>11756</v>
      </c>
      <c r="BR130">
        <f t="shared" si="62"/>
        <v>11959</v>
      </c>
    </row>
    <row r="131" spans="1:70" x14ac:dyDescent="0.2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M131">
        <v>0</v>
      </c>
      <c r="N131">
        <v>1</v>
      </c>
      <c r="O131">
        <v>0</v>
      </c>
      <c r="P131">
        <v>0</v>
      </c>
      <c r="Q131">
        <v>0</v>
      </c>
      <c r="R131" s="15">
        <v>-108</v>
      </c>
      <c r="S131" s="12">
        <v>-102</v>
      </c>
      <c r="T131">
        <f t="shared" si="63"/>
        <v>2884</v>
      </c>
      <c r="U131">
        <f t="shared" ref="U131:U194" si="78">IF(N131=1, IF(I131&gt;0.5, T131+100+ABS(R131), T131+100+ABS(S131)), T131)</f>
        <v>3086</v>
      </c>
      <c r="V131">
        <f t="shared" si="64"/>
        <v>5500</v>
      </c>
      <c r="W131">
        <f t="shared" ref="W131:W194" si="79">IF(O131=1, IF(J131&gt;0.5, V131+100+ABS(R131), V131+100+ABS(S131)), V131)</f>
        <v>5500</v>
      </c>
      <c r="X131">
        <f t="shared" si="65"/>
        <v>5899</v>
      </c>
      <c r="Y131">
        <f t="shared" ref="Y131:Y194" si="80">IF(P131=1, IF(K131&gt;0.5, X131+100+ABS(R131), X131+100+ABS(S131)), X131)</f>
        <v>5899</v>
      </c>
      <c r="Z131">
        <f t="shared" si="66"/>
        <v>5224</v>
      </c>
      <c r="AA131">
        <f t="shared" ref="AA131:AA194" si="81">IF(Q131=1, IF(L131&gt;0.5, Z131+100+ABS(R131), Z131+100+ABS(S131)), Z131)</f>
        <v>5224</v>
      </c>
      <c r="AG131" t="str">
        <f t="shared" ref="AG131:AG194" si="82">IF(OR(OR(AND(I131&gt;0.5, M131=1, N131=1), AND(I131&lt;0.5, M131=0, N131=1), AND(I131&gt;0.5, M131=0, N131=0), AND(I131&lt;0.5, M131=1, N131=0)), OR(AND(J131&gt;0.5, M131=1, O131=1), AND(J131&lt;0.5, M131=0, O131=1), AND(J131&gt;0.5, M131=0, O131=0), AND(J131&lt;0.5, M131=1, O131=0)), OR(AND(K131&gt;0.5, M131=1, P131=1), AND(K131&lt;0.5, M131=0, P131=1), AND(K131&gt;0.5, M131=0, P131=0), AND(K131&lt;0.5, M131=1, P131=0)), OR(AND(L131&gt;0.5, M131=1, Q131=1), AND(L131&lt;0.5, M131=0, Q131=1), AND(L131&gt;0.5, M131=0, Q131=0), AND(L131&lt;0.5, M131=1, Q131=0))), "", "XXX")</f>
        <v/>
      </c>
      <c r="AQ131">
        <f t="shared" si="67"/>
        <v>3271</v>
      </c>
      <c r="AR131">
        <f t="shared" ref="AR131:AR194" si="83">IF(AND(I131&gt;=0.6, N131=1), AQ131+100+ABS(R131), IF(AND(I131&lt;=0.4, N131=1), AQ131+100+ABS(S131), AQ131))</f>
        <v>3271</v>
      </c>
      <c r="AS131">
        <f t="shared" si="68"/>
        <v>3868</v>
      </c>
      <c r="AT131">
        <f t="shared" ref="AT131:AT194" si="84">IF(AND(I131&gt;=0.7, N131=1), AS131+100+ABS(R131), IF(AND(I131&lt;=0.3, N131=1), AS131+100+ABS(S131), AS131))</f>
        <v>3868</v>
      </c>
      <c r="AU131">
        <f t="shared" si="69"/>
        <v>3870</v>
      </c>
      <c r="AV131">
        <f t="shared" ref="AV131:AV194" si="85">IF(AND(I131&gt;=0.8, N131=1), AU131+100+ABS(R131), IF(AND(I131&lt;=0.2, N131=1), AU131+100+ABS(S131), AU131))</f>
        <v>3870</v>
      </c>
      <c r="AX131">
        <f t="shared" si="70"/>
        <v>5366</v>
      </c>
      <c r="AY131">
        <f t="shared" ref="AY131:AY194" si="86">IF(AND(K131&gt;=0.6, P131=1), AX131+100+ABS(R131), IF(AND(K131&lt;=0.4, P131=1), AX131+100+ABS(S131), AX131))</f>
        <v>5366</v>
      </c>
      <c r="AZ131">
        <f t="shared" si="71"/>
        <v>5366</v>
      </c>
      <c r="BA131">
        <f t="shared" ref="BA131:BA194" si="87">IF(AND(K131&gt;=0.7, P131=1), AX131+100+ABS(R131), IF(AND(K131&lt;=0.3, P131=1), AX131+100+ABS(S131), AX131))</f>
        <v>5366</v>
      </c>
      <c r="BB131">
        <f t="shared" si="72"/>
        <v>5100</v>
      </c>
      <c r="BC131">
        <f t="shared" ref="BC131:BC194" si="88">IF(AND(K131&gt;=0.8, P131=1), BB131+100+ABS(R131), IF(AND(K131&lt;=0.2, P131=1), BB131+100+ABS(S131), BB131))</f>
        <v>5100</v>
      </c>
      <c r="BE131">
        <f t="shared" si="73"/>
        <v>4000</v>
      </c>
      <c r="BF131">
        <f t="shared" ref="BF131:BF194" si="89">IF(AND(L131&gt;=0.8, Q131=1), BE131+100+ABS(R131), IF(AND(L131&lt;=0.2, Q131=1), BE131+100+ABS(S131), BE131))</f>
        <v>4000</v>
      </c>
      <c r="BH131">
        <f t="shared" ref="BH131:BH194" si="90">IF(N131=1, I131, 0)</f>
        <v>0.44622159</v>
      </c>
      <c r="BI131">
        <f t="shared" ref="BI131:BI194" si="91">IF(BH131&lt;0.5,IF(BH131&lt;&gt;0,ABS(BH131-0.5)+0.5,BH131), BH131)</f>
        <v>0.55377841000000005</v>
      </c>
      <c r="BK131">
        <f t="shared" si="74"/>
        <v>13637</v>
      </c>
      <c r="BL131">
        <f t="shared" ref="BL131:BL194" si="92">IF(AND(N131=1, I131&gt;0.5), IF(R131&gt;0, BK131+100+ABS(R131), BK131), IF(S131&gt;0, BK131+100+ABS(S131), BK131))</f>
        <v>13637</v>
      </c>
      <c r="BM131">
        <f t="shared" si="75"/>
        <v>14167</v>
      </c>
      <c r="BN131">
        <f t="shared" ref="BN131:BN194" si="93">IF(AND(O131=1, J131&gt;0.5), IF(R131&gt;0, BM131+100+ABS(R131), BM131), IF(S131&gt;0, BM131+100+ABS(S131), BM131))</f>
        <v>14167</v>
      </c>
      <c r="BO131">
        <f t="shared" si="76"/>
        <v>12768</v>
      </c>
      <c r="BP131">
        <f t="shared" ref="BP131:BP194" si="94">IF(AND(P131=1, K131&gt;0.5), IF(R131&gt;0, BO131+100+ABS(R131), BO131), IF(S131&gt;0, BO131+100+ABS(S131), BO131))</f>
        <v>12768</v>
      </c>
      <c r="BQ131">
        <f t="shared" si="77"/>
        <v>11959</v>
      </c>
      <c r="BR131">
        <f t="shared" ref="BR131:BR194" si="95">IF(AND(Q131=1, L131&gt;0.5), IF(R131&gt;0, BQ131+100+ABS(R131), BQ131), IF(S131&gt;0, BQ131+100+ABS(S131), BQ131))</f>
        <v>11959</v>
      </c>
    </row>
    <row r="132" spans="1:70" x14ac:dyDescent="0.2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M132">
        <v>0</v>
      </c>
      <c r="N132">
        <v>0</v>
      </c>
      <c r="O132">
        <v>0</v>
      </c>
      <c r="P132">
        <v>0</v>
      </c>
      <c r="Q132">
        <v>0</v>
      </c>
      <c r="R132" s="15">
        <v>-105</v>
      </c>
      <c r="S132" s="12">
        <v>-105</v>
      </c>
      <c r="T132">
        <f t="shared" ref="T132:T195" si="96">IF(I132&gt;0.5, IF(R132&lt;0, R132 + U131, U131 - 100),  IF(S132&lt;0, S132 + U131, U131 - 100))</f>
        <v>2981</v>
      </c>
      <c r="U132">
        <f t="shared" si="78"/>
        <v>2981</v>
      </c>
      <c r="V132">
        <f t="shared" ref="V132:V195" si="97">IF(J132&gt;0.5, IF(R132&lt;0, R132 + W131, W131 - 100),  IF(S132&lt;0, S132 + W131, W131 - 100))</f>
        <v>5395</v>
      </c>
      <c r="W132">
        <f t="shared" si="79"/>
        <v>5395</v>
      </c>
      <c r="X132">
        <f t="shared" ref="X132:X195" si="98">IF(K132&gt;0.5, IF(R132&lt;0, R132 + Y131, Y131 - 100),  IF(S132&lt;0, S132 + Y131, Y131 - 100))</f>
        <v>5794</v>
      </c>
      <c r="Y132">
        <f t="shared" si="80"/>
        <v>5794</v>
      </c>
      <c r="Z132">
        <f t="shared" ref="Z132:Z195" si="99">IF(L132&gt;0.5, IF(R132&lt;0, R132 + AA131, AA131 - 100),  IF(S132&lt;0, S132 + AA131, AA131 - 100))</f>
        <v>5119</v>
      </c>
      <c r="AA132">
        <f t="shared" si="81"/>
        <v>5119</v>
      </c>
      <c r="AG132" t="str">
        <f t="shared" si="82"/>
        <v/>
      </c>
      <c r="AQ132">
        <f t="shared" ref="AQ132:AQ195" si="100">IF(I132&gt;=0.6, IF(R132&lt;0, R132+AR131, AR131-100), IF(I132&lt;=0.4, IF(S132&lt;0, S132+AR131, AR131-100), AR131))</f>
        <v>3271</v>
      </c>
      <c r="AR132">
        <f t="shared" si="83"/>
        <v>3271</v>
      </c>
      <c r="AS132">
        <f t="shared" ref="AS132:AS195" si="101">IF(I132&gt;=0.7, IF(R132&lt;0, R132+AT131, AT131-R132), IF(I132&lt;=0.3, IF(S132&lt;0, S132+AT131, AT131-S132), AT131))</f>
        <v>3868</v>
      </c>
      <c r="AT132">
        <f t="shared" si="84"/>
        <v>3868</v>
      </c>
      <c r="AU132">
        <f t="shared" ref="AU132:AU195" si="102">IF(I132&gt;=0.8, IF(R132&lt;0, R132+AV131, AV131-R132), IF(I132&lt;=0.2, IF(S132&lt;0, S132+AV131, AV131-S132), AV131))</f>
        <v>3870</v>
      </c>
      <c r="AV132">
        <f t="shared" si="85"/>
        <v>3870</v>
      </c>
      <c r="AX132">
        <f t="shared" ref="AX132:AX195" si="103">IF(K132&gt;=0.6, IF(R132&lt;0, R132+AY131, AY131-R132), IF(K132&lt;=0.4, IF(S132&lt;0, S132+AY131, AY131-S132), AY131))</f>
        <v>5261</v>
      </c>
      <c r="AY132">
        <f t="shared" si="86"/>
        <v>5261</v>
      </c>
      <c r="AZ132">
        <f t="shared" ref="AZ132:AZ195" si="104">IF(K132&gt;=0.7, IF(R132&lt;0, R132+BA131, BA131-R132), IF(K132&lt;=0.3, IF(S132&lt;0, S132+BA131, BA131-S132), BA131))</f>
        <v>5366</v>
      </c>
      <c r="BA132">
        <f t="shared" si="87"/>
        <v>5261</v>
      </c>
      <c r="BB132">
        <f t="shared" ref="BB132:BB195" si="105">IF(K132&gt;=0.8, IF(R132&lt;0, R132+BC131, BC131-R132), IF(K132&lt;=0.2, IF(S132&lt;0, S132+BC131, BC131-S132), BC131))</f>
        <v>5100</v>
      </c>
      <c r="BC132">
        <f t="shared" si="88"/>
        <v>5100</v>
      </c>
      <c r="BE132">
        <f t="shared" ref="BE132:BE195" si="106">IF(L132&gt;=0.8, IF(R132&lt;0, R132+BF131, BF131-100), IF(L132&lt;=0.2, IF(S132&lt;0, S132+BF131, BF131-100), BF131))</f>
        <v>4000</v>
      </c>
      <c r="BF132">
        <f t="shared" si="89"/>
        <v>4000</v>
      </c>
      <c r="BH132">
        <f t="shared" si="90"/>
        <v>0</v>
      </c>
      <c r="BI132">
        <f t="shared" si="91"/>
        <v>0</v>
      </c>
      <c r="BK132">
        <f t="shared" ref="BK132:BK195" si="107">IF(I132&gt;0.5, IF(R132&gt;0, BL131 - 100, BL131),  IF(S132&gt;0, BL131 - 100, BL131))</f>
        <v>13637</v>
      </c>
      <c r="BL132">
        <f t="shared" si="92"/>
        <v>13637</v>
      </c>
      <c r="BM132">
        <f t="shared" ref="BM132:BM195" si="108">IF(J132&gt;0.5, IF(R132&gt;0, BN131 - 100, BN131),  IF(S132&gt;0, BN131 - 100, BN131))</f>
        <v>14167</v>
      </c>
      <c r="BN132">
        <f t="shared" si="93"/>
        <v>14167</v>
      </c>
      <c r="BO132">
        <f t="shared" ref="BO132:BO195" si="109">IF(K132&gt;0.5, IF(R132&gt;0, BP131 - 100, BP131),  IF(S132&gt;0, BP131 - 100, BP131))</f>
        <v>12768</v>
      </c>
      <c r="BP132">
        <f t="shared" si="94"/>
        <v>12768</v>
      </c>
      <c r="BQ132">
        <f t="shared" ref="BQ132:BQ195" si="110">IF(L132&gt;0.5, IF(R132&gt;0, BR131 - 100, BR131),  IF(S132&gt;0, BR131 - 100, BR131))</f>
        <v>11959</v>
      </c>
      <c r="BR132">
        <f t="shared" si="95"/>
        <v>11959</v>
      </c>
    </row>
    <row r="133" spans="1:70" x14ac:dyDescent="0.2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M133">
        <v>1</v>
      </c>
      <c r="N133">
        <v>1</v>
      </c>
      <c r="O133">
        <v>1</v>
      </c>
      <c r="P133">
        <v>1</v>
      </c>
      <c r="Q133">
        <v>0</v>
      </c>
      <c r="R133" s="15">
        <v>112</v>
      </c>
      <c r="S133" s="12">
        <v>-122</v>
      </c>
      <c r="T133">
        <f t="shared" si="96"/>
        <v>2881</v>
      </c>
      <c r="U133">
        <f t="shared" si="78"/>
        <v>3093</v>
      </c>
      <c r="V133">
        <f t="shared" si="97"/>
        <v>5295</v>
      </c>
      <c r="W133">
        <f t="shared" si="79"/>
        <v>5507</v>
      </c>
      <c r="X133">
        <f t="shared" si="98"/>
        <v>5694</v>
      </c>
      <c r="Y133">
        <f t="shared" si="80"/>
        <v>5906</v>
      </c>
      <c r="Z133">
        <f t="shared" si="99"/>
        <v>4997</v>
      </c>
      <c r="AA133">
        <f t="shared" si="81"/>
        <v>4997</v>
      </c>
      <c r="AG133" t="str">
        <f t="shared" si="82"/>
        <v/>
      </c>
      <c r="AQ133">
        <f t="shared" si="100"/>
        <v>3171</v>
      </c>
      <c r="AR133">
        <f t="shared" si="83"/>
        <v>3383</v>
      </c>
      <c r="AS133">
        <f t="shared" si="101"/>
        <v>3756</v>
      </c>
      <c r="AT133">
        <f t="shared" si="84"/>
        <v>3968</v>
      </c>
      <c r="AU133">
        <f t="shared" si="102"/>
        <v>3870</v>
      </c>
      <c r="AV133">
        <f t="shared" si="85"/>
        <v>3870</v>
      </c>
      <c r="AX133">
        <f t="shared" si="103"/>
        <v>5261</v>
      </c>
      <c r="AY133">
        <f t="shared" si="86"/>
        <v>5261</v>
      </c>
      <c r="AZ133">
        <f t="shared" si="104"/>
        <v>5261</v>
      </c>
      <c r="BA133">
        <f t="shared" si="87"/>
        <v>5261</v>
      </c>
      <c r="BB133">
        <f t="shared" si="105"/>
        <v>5100</v>
      </c>
      <c r="BC133">
        <f t="shared" si="88"/>
        <v>5100</v>
      </c>
      <c r="BE133">
        <f t="shared" si="106"/>
        <v>4000</v>
      </c>
      <c r="BF133">
        <f t="shared" si="89"/>
        <v>4000</v>
      </c>
      <c r="BH133">
        <f t="shared" si="90"/>
        <v>0.707261264</v>
      </c>
      <c r="BI133">
        <f t="shared" si="91"/>
        <v>0.707261264</v>
      </c>
      <c r="BK133">
        <f t="shared" si="107"/>
        <v>13537</v>
      </c>
      <c r="BL133">
        <f t="shared" si="92"/>
        <v>13749</v>
      </c>
      <c r="BM133">
        <f t="shared" si="108"/>
        <v>14067</v>
      </c>
      <c r="BN133">
        <f t="shared" si="93"/>
        <v>14279</v>
      </c>
      <c r="BO133">
        <f t="shared" si="109"/>
        <v>12668</v>
      </c>
      <c r="BP133">
        <f t="shared" si="94"/>
        <v>12880</v>
      </c>
      <c r="BQ133">
        <f t="shared" si="110"/>
        <v>11959</v>
      </c>
      <c r="BR133">
        <f t="shared" si="95"/>
        <v>11959</v>
      </c>
    </row>
    <row r="134" spans="1:70" x14ac:dyDescent="0.2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M134">
        <v>1</v>
      </c>
      <c r="N134">
        <v>1</v>
      </c>
      <c r="O134">
        <v>1</v>
      </c>
      <c r="P134">
        <v>1</v>
      </c>
      <c r="Q134">
        <v>1</v>
      </c>
      <c r="R134" s="15">
        <v>-210</v>
      </c>
      <c r="S134" s="12">
        <v>190</v>
      </c>
      <c r="T134">
        <f t="shared" si="96"/>
        <v>2883</v>
      </c>
      <c r="U134">
        <f t="shared" si="78"/>
        <v>3193</v>
      </c>
      <c r="V134">
        <f t="shared" si="97"/>
        <v>5297</v>
      </c>
      <c r="W134">
        <f t="shared" si="79"/>
        <v>5607</v>
      </c>
      <c r="X134">
        <f t="shared" si="98"/>
        <v>5696</v>
      </c>
      <c r="Y134">
        <f t="shared" si="80"/>
        <v>6006</v>
      </c>
      <c r="Z134">
        <f t="shared" si="99"/>
        <v>4787</v>
      </c>
      <c r="AA134">
        <f t="shared" si="81"/>
        <v>5097</v>
      </c>
      <c r="AG134" t="str">
        <f t="shared" si="82"/>
        <v/>
      </c>
      <c r="AQ134">
        <f t="shared" si="100"/>
        <v>3173</v>
      </c>
      <c r="AR134">
        <f t="shared" si="83"/>
        <v>3483</v>
      </c>
      <c r="AS134">
        <f t="shared" si="101"/>
        <v>3758</v>
      </c>
      <c r="AT134">
        <f t="shared" si="84"/>
        <v>4068</v>
      </c>
      <c r="AU134">
        <f t="shared" si="102"/>
        <v>3870</v>
      </c>
      <c r="AV134">
        <f t="shared" si="85"/>
        <v>3870</v>
      </c>
      <c r="AX134">
        <f t="shared" si="103"/>
        <v>5051</v>
      </c>
      <c r="AY134">
        <f t="shared" si="86"/>
        <v>5361</v>
      </c>
      <c r="AZ134">
        <f t="shared" si="104"/>
        <v>5261</v>
      </c>
      <c r="BA134">
        <f t="shared" si="87"/>
        <v>5051</v>
      </c>
      <c r="BB134">
        <f t="shared" si="105"/>
        <v>5100</v>
      </c>
      <c r="BC134">
        <f t="shared" si="88"/>
        <v>5100</v>
      </c>
      <c r="BE134">
        <f t="shared" si="106"/>
        <v>4000</v>
      </c>
      <c r="BF134">
        <f t="shared" si="89"/>
        <v>4000</v>
      </c>
      <c r="BH134">
        <f t="shared" si="90"/>
        <v>0.70651555099999996</v>
      </c>
      <c r="BI134">
        <f t="shared" si="91"/>
        <v>0.70651555099999996</v>
      </c>
      <c r="BK134">
        <f t="shared" si="107"/>
        <v>13749</v>
      </c>
      <c r="BL134">
        <f t="shared" si="92"/>
        <v>13749</v>
      </c>
      <c r="BM134">
        <f t="shared" si="108"/>
        <v>14279</v>
      </c>
      <c r="BN134">
        <f t="shared" si="93"/>
        <v>14279</v>
      </c>
      <c r="BO134">
        <f t="shared" si="109"/>
        <v>12880</v>
      </c>
      <c r="BP134">
        <f t="shared" si="94"/>
        <v>12880</v>
      </c>
      <c r="BQ134">
        <f t="shared" si="110"/>
        <v>11959</v>
      </c>
      <c r="BR134">
        <f t="shared" si="95"/>
        <v>11959</v>
      </c>
    </row>
    <row r="135" spans="1:70" x14ac:dyDescent="0.2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M135">
        <v>0</v>
      </c>
      <c r="N135">
        <v>0</v>
      </c>
      <c r="O135">
        <v>0</v>
      </c>
      <c r="P135">
        <v>0</v>
      </c>
      <c r="Q135">
        <v>0</v>
      </c>
      <c r="R135" s="15">
        <v>-210</v>
      </c>
      <c r="S135" s="12">
        <v>190</v>
      </c>
      <c r="T135">
        <f t="shared" si="96"/>
        <v>2983</v>
      </c>
      <c r="U135">
        <f t="shared" si="78"/>
        <v>2983</v>
      </c>
      <c r="V135">
        <f t="shared" si="97"/>
        <v>5397</v>
      </c>
      <c r="W135">
        <f t="shared" si="79"/>
        <v>5397</v>
      </c>
      <c r="X135">
        <f t="shared" si="98"/>
        <v>5796</v>
      </c>
      <c r="Y135">
        <f t="shared" si="80"/>
        <v>5796</v>
      </c>
      <c r="Z135">
        <f t="shared" si="99"/>
        <v>4887</v>
      </c>
      <c r="AA135">
        <f t="shared" si="81"/>
        <v>4887</v>
      </c>
      <c r="AG135" t="str">
        <f t="shared" si="82"/>
        <v/>
      </c>
      <c r="AQ135">
        <f t="shared" si="100"/>
        <v>3273</v>
      </c>
      <c r="AR135">
        <f t="shared" si="83"/>
        <v>3273</v>
      </c>
      <c r="AS135">
        <f t="shared" si="101"/>
        <v>3858</v>
      </c>
      <c r="AT135">
        <f t="shared" si="84"/>
        <v>3858</v>
      </c>
      <c r="AU135">
        <f t="shared" si="102"/>
        <v>3870</v>
      </c>
      <c r="AV135">
        <f t="shared" si="85"/>
        <v>3870</v>
      </c>
      <c r="AX135">
        <f t="shared" si="103"/>
        <v>5151</v>
      </c>
      <c r="AY135">
        <f t="shared" si="86"/>
        <v>5151</v>
      </c>
      <c r="AZ135">
        <f t="shared" si="104"/>
        <v>5051</v>
      </c>
      <c r="BA135">
        <f t="shared" si="87"/>
        <v>5151</v>
      </c>
      <c r="BB135">
        <f t="shared" si="105"/>
        <v>5100</v>
      </c>
      <c r="BC135">
        <f t="shared" si="88"/>
        <v>5100</v>
      </c>
      <c r="BE135">
        <f t="shared" si="106"/>
        <v>4000</v>
      </c>
      <c r="BF135">
        <f t="shared" si="89"/>
        <v>4000</v>
      </c>
      <c r="BH135">
        <f t="shared" si="90"/>
        <v>0</v>
      </c>
      <c r="BI135">
        <f t="shared" si="91"/>
        <v>0</v>
      </c>
      <c r="BK135">
        <f t="shared" si="107"/>
        <v>13749</v>
      </c>
      <c r="BL135">
        <f t="shared" si="92"/>
        <v>14039</v>
      </c>
      <c r="BM135">
        <f t="shared" si="108"/>
        <v>14279</v>
      </c>
      <c r="BN135">
        <f t="shared" si="93"/>
        <v>14569</v>
      </c>
      <c r="BO135">
        <f t="shared" si="109"/>
        <v>12880</v>
      </c>
      <c r="BP135">
        <f t="shared" si="94"/>
        <v>13170</v>
      </c>
      <c r="BQ135">
        <f t="shared" si="110"/>
        <v>11959</v>
      </c>
      <c r="BR135">
        <f t="shared" si="95"/>
        <v>12249</v>
      </c>
    </row>
    <row r="136" spans="1:70" x14ac:dyDescent="0.2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M136">
        <v>1</v>
      </c>
      <c r="N136">
        <v>1</v>
      </c>
      <c r="O136">
        <v>1</v>
      </c>
      <c r="P136">
        <v>1</v>
      </c>
      <c r="Q136">
        <v>1</v>
      </c>
      <c r="R136" s="15">
        <v>-185</v>
      </c>
      <c r="S136" s="12">
        <v>170</v>
      </c>
      <c r="T136">
        <f t="shared" si="96"/>
        <v>2798</v>
      </c>
      <c r="U136">
        <f t="shared" si="78"/>
        <v>3083</v>
      </c>
      <c r="V136">
        <f t="shared" si="97"/>
        <v>5212</v>
      </c>
      <c r="W136">
        <f t="shared" si="79"/>
        <v>5497</v>
      </c>
      <c r="X136">
        <f t="shared" si="98"/>
        <v>5611</v>
      </c>
      <c r="Y136">
        <f t="shared" si="80"/>
        <v>5896</v>
      </c>
      <c r="Z136">
        <f t="shared" si="99"/>
        <v>4702</v>
      </c>
      <c r="AA136">
        <f t="shared" si="81"/>
        <v>4987</v>
      </c>
      <c r="AG136" t="str">
        <f t="shared" si="82"/>
        <v/>
      </c>
      <c r="AQ136">
        <f t="shared" si="100"/>
        <v>3088</v>
      </c>
      <c r="AR136">
        <f t="shared" si="83"/>
        <v>3373</v>
      </c>
      <c r="AS136">
        <f t="shared" si="101"/>
        <v>3673</v>
      </c>
      <c r="AT136">
        <f t="shared" si="84"/>
        <v>3958</v>
      </c>
      <c r="AU136">
        <f t="shared" si="102"/>
        <v>3685</v>
      </c>
      <c r="AV136">
        <f t="shared" si="85"/>
        <v>3970</v>
      </c>
      <c r="AX136">
        <f t="shared" si="103"/>
        <v>5151</v>
      </c>
      <c r="AY136">
        <f t="shared" si="86"/>
        <v>5151</v>
      </c>
      <c r="AZ136">
        <f t="shared" si="104"/>
        <v>5151</v>
      </c>
      <c r="BA136">
        <f t="shared" si="87"/>
        <v>5151</v>
      </c>
      <c r="BB136">
        <f t="shared" si="105"/>
        <v>5100</v>
      </c>
      <c r="BC136">
        <f t="shared" si="88"/>
        <v>5100</v>
      </c>
      <c r="BE136">
        <f t="shared" si="106"/>
        <v>4000</v>
      </c>
      <c r="BF136">
        <f t="shared" si="89"/>
        <v>4000</v>
      </c>
      <c r="BH136">
        <f t="shared" si="90"/>
        <v>0.85566222700000005</v>
      </c>
      <c r="BI136">
        <f t="shared" si="91"/>
        <v>0.85566222700000005</v>
      </c>
      <c r="BK136">
        <f t="shared" si="107"/>
        <v>14039</v>
      </c>
      <c r="BL136">
        <f t="shared" si="92"/>
        <v>14039</v>
      </c>
      <c r="BM136">
        <f t="shared" si="108"/>
        <v>14569</v>
      </c>
      <c r="BN136">
        <f t="shared" si="93"/>
        <v>14569</v>
      </c>
      <c r="BO136">
        <f t="shared" si="109"/>
        <v>13170</v>
      </c>
      <c r="BP136">
        <f t="shared" si="94"/>
        <v>13170</v>
      </c>
      <c r="BQ136">
        <f t="shared" si="110"/>
        <v>12249</v>
      </c>
      <c r="BR136">
        <f t="shared" si="95"/>
        <v>12249</v>
      </c>
    </row>
    <row r="137" spans="1:70" x14ac:dyDescent="0.2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M137">
        <v>1</v>
      </c>
      <c r="N137">
        <v>0</v>
      </c>
      <c r="O137">
        <v>1</v>
      </c>
      <c r="P137">
        <v>1</v>
      </c>
      <c r="Q137">
        <v>1</v>
      </c>
      <c r="R137" s="15">
        <v>-320</v>
      </c>
      <c r="S137" s="12">
        <v>290</v>
      </c>
      <c r="T137">
        <f t="shared" si="96"/>
        <v>2983</v>
      </c>
      <c r="U137">
        <f t="shared" si="78"/>
        <v>2983</v>
      </c>
      <c r="V137">
        <f t="shared" si="97"/>
        <v>5177</v>
      </c>
      <c r="W137">
        <f t="shared" si="79"/>
        <v>5597</v>
      </c>
      <c r="X137">
        <f t="shared" si="98"/>
        <v>5576</v>
      </c>
      <c r="Y137">
        <f t="shared" si="80"/>
        <v>5996</v>
      </c>
      <c r="Z137">
        <f t="shared" si="99"/>
        <v>4667</v>
      </c>
      <c r="AA137">
        <f t="shared" si="81"/>
        <v>5087</v>
      </c>
      <c r="AG137" t="str">
        <f t="shared" si="82"/>
        <v/>
      </c>
      <c r="AQ137">
        <f t="shared" si="100"/>
        <v>3373</v>
      </c>
      <c r="AR137">
        <f t="shared" si="83"/>
        <v>3373</v>
      </c>
      <c r="AS137">
        <f t="shared" si="101"/>
        <v>3958</v>
      </c>
      <c r="AT137">
        <f t="shared" si="84"/>
        <v>3958</v>
      </c>
      <c r="AU137">
        <f t="shared" si="102"/>
        <v>3970</v>
      </c>
      <c r="AV137">
        <f t="shared" si="85"/>
        <v>3970</v>
      </c>
      <c r="AX137">
        <f t="shared" si="103"/>
        <v>4831</v>
      </c>
      <c r="AY137">
        <f t="shared" si="86"/>
        <v>5251</v>
      </c>
      <c r="AZ137">
        <f t="shared" si="104"/>
        <v>5151</v>
      </c>
      <c r="BA137">
        <f t="shared" si="87"/>
        <v>4831</v>
      </c>
      <c r="BB137">
        <f t="shared" si="105"/>
        <v>5100</v>
      </c>
      <c r="BC137">
        <f t="shared" si="88"/>
        <v>5100</v>
      </c>
      <c r="BE137">
        <f t="shared" si="106"/>
        <v>4000</v>
      </c>
      <c r="BF137">
        <f t="shared" si="89"/>
        <v>4000</v>
      </c>
      <c r="BH137">
        <f t="shared" si="90"/>
        <v>0</v>
      </c>
      <c r="BI137">
        <f t="shared" si="91"/>
        <v>0</v>
      </c>
      <c r="BK137">
        <f t="shared" si="107"/>
        <v>13939</v>
      </c>
      <c r="BL137">
        <f t="shared" si="92"/>
        <v>14329</v>
      </c>
      <c r="BM137">
        <f t="shared" si="108"/>
        <v>14569</v>
      </c>
      <c r="BN137">
        <f t="shared" si="93"/>
        <v>14569</v>
      </c>
      <c r="BO137">
        <f t="shared" si="109"/>
        <v>13170</v>
      </c>
      <c r="BP137">
        <f t="shared" si="94"/>
        <v>13170</v>
      </c>
      <c r="BQ137">
        <f t="shared" si="110"/>
        <v>12249</v>
      </c>
      <c r="BR137">
        <f t="shared" si="95"/>
        <v>12249</v>
      </c>
    </row>
    <row r="138" spans="1:70" x14ac:dyDescent="0.2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M138">
        <v>0</v>
      </c>
      <c r="N138">
        <v>1</v>
      </c>
      <c r="O138">
        <v>1</v>
      </c>
      <c r="P138">
        <v>1</v>
      </c>
      <c r="Q138">
        <v>1</v>
      </c>
      <c r="R138" s="15">
        <v>240</v>
      </c>
      <c r="S138" s="12">
        <v>-260</v>
      </c>
      <c r="T138">
        <f t="shared" si="96"/>
        <v>2723</v>
      </c>
      <c r="U138">
        <f t="shared" si="78"/>
        <v>3083</v>
      </c>
      <c r="V138">
        <f t="shared" si="97"/>
        <v>5337</v>
      </c>
      <c r="W138">
        <f t="shared" si="79"/>
        <v>5697</v>
      </c>
      <c r="X138">
        <f t="shared" si="98"/>
        <v>5736</v>
      </c>
      <c r="Y138">
        <f t="shared" si="80"/>
        <v>6096</v>
      </c>
      <c r="Z138">
        <f t="shared" si="99"/>
        <v>4827</v>
      </c>
      <c r="AA138">
        <f t="shared" si="81"/>
        <v>5187</v>
      </c>
      <c r="AG138" t="str">
        <f t="shared" si="82"/>
        <v/>
      </c>
      <c r="AQ138">
        <f t="shared" si="100"/>
        <v>3373</v>
      </c>
      <c r="AR138">
        <f t="shared" si="83"/>
        <v>3373</v>
      </c>
      <c r="AS138">
        <f t="shared" si="101"/>
        <v>3958</v>
      </c>
      <c r="AT138">
        <f t="shared" si="84"/>
        <v>3958</v>
      </c>
      <c r="AU138">
        <f t="shared" si="102"/>
        <v>3970</v>
      </c>
      <c r="AV138">
        <f t="shared" si="85"/>
        <v>3970</v>
      </c>
      <c r="AX138">
        <f t="shared" si="103"/>
        <v>4991</v>
      </c>
      <c r="AY138">
        <f t="shared" si="86"/>
        <v>5351</v>
      </c>
      <c r="AZ138">
        <f t="shared" si="104"/>
        <v>4831</v>
      </c>
      <c r="BA138">
        <f t="shared" si="87"/>
        <v>4991</v>
      </c>
      <c r="BB138">
        <f t="shared" si="105"/>
        <v>5100</v>
      </c>
      <c r="BC138">
        <f t="shared" si="88"/>
        <v>5100</v>
      </c>
      <c r="BE138">
        <f t="shared" si="106"/>
        <v>4000</v>
      </c>
      <c r="BF138">
        <f t="shared" si="89"/>
        <v>4000</v>
      </c>
      <c r="BH138">
        <f t="shared" si="90"/>
        <v>0.455849856</v>
      </c>
      <c r="BI138">
        <f t="shared" si="91"/>
        <v>0.54415014400000006</v>
      </c>
      <c r="BK138">
        <f t="shared" si="107"/>
        <v>14329</v>
      </c>
      <c r="BL138">
        <f t="shared" si="92"/>
        <v>14329</v>
      </c>
      <c r="BM138">
        <f t="shared" si="108"/>
        <v>14569</v>
      </c>
      <c r="BN138">
        <f t="shared" si="93"/>
        <v>14569</v>
      </c>
      <c r="BO138">
        <f t="shared" si="109"/>
        <v>13170</v>
      </c>
      <c r="BP138">
        <f t="shared" si="94"/>
        <v>13170</v>
      </c>
      <c r="BQ138">
        <f t="shared" si="110"/>
        <v>12249</v>
      </c>
      <c r="BR138">
        <f t="shared" si="95"/>
        <v>12249</v>
      </c>
    </row>
    <row r="139" spans="1:70" x14ac:dyDescent="0.2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M139">
        <v>1</v>
      </c>
      <c r="N139">
        <v>0</v>
      </c>
      <c r="O139">
        <v>0</v>
      </c>
      <c r="P139">
        <v>0</v>
      </c>
      <c r="Q139">
        <v>0</v>
      </c>
      <c r="R139" s="15">
        <v>220</v>
      </c>
      <c r="S139" s="12">
        <v>-240</v>
      </c>
      <c r="T139">
        <f t="shared" si="96"/>
        <v>2843</v>
      </c>
      <c r="U139">
        <f t="shared" si="78"/>
        <v>2843</v>
      </c>
      <c r="V139">
        <f t="shared" si="97"/>
        <v>5457</v>
      </c>
      <c r="W139">
        <f t="shared" si="79"/>
        <v>5457</v>
      </c>
      <c r="X139">
        <f t="shared" si="98"/>
        <v>5856</v>
      </c>
      <c r="Y139">
        <f t="shared" si="80"/>
        <v>5856</v>
      </c>
      <c r="Z139">
        <f t="shared" si="99"/>
        <v>4947</v>
      </c>
      <c r="AA139">
        <f t="shared" si="81"/>
        <v>4947</v>
      </c>
      <c r="AG139" t="str">
        <f t="shared" si="82"/>
        <v/>
      </c>
      <c r="AQ139">
        <f t="shared" si="100"/>
        <v>3133</v>
      </c>
      <c r="AR139">
        <f t="shared" si="83"/>
        <v>3133</v>
      </c>
      <c r="AS139">
        <f t="shared" si="101"/>
        <v>3718</v>
      </c>
      <c r="AT139">
        <f t="shared" si="84"/>
        <v>3718</v>
      </c>
      <c r="AU139">
        <f t="shared" si="102"/>
        <v>3970</v>
      </c>
      <c r="AV139">
        <f t="shared" si="85"/>
        <v>3970</v>
      </c>
      <c r="AX139">
        <f t="shared" si="103"/>
        <v>5111</v>
      </c>
      <c r="AY139">
        <f t="shared" si="86"/>
        <v>5111</v>
      </c>
      <c r="AZ139">
        <f t="shared" si="104"/>
        <v>4991</v>
      </c>
      <c r="BA139">
        <f t="shared" si="87"/>
        <v>5111</v>
      </c>
      <c r="BB139">
        <f t="shared" si="105"/>
        <v>5100</v>
      </c>
      <c r="BC139">
        <f t="shared" si="88"/>
        <v>5100</v>
      </c>
      <c r="BE139">
        <f t="shared" si="106"/>
        <v>4000</v>
      </c>
      <c r="BF139">
        <f t="shared" si="89"/>
        <v>4000</v>
      </c>
      <c r="BH139">
        <f t="shared" si="90"/>
        <v>0</v>
      </c>
      <c r="BI139">
        <f t="shared" si="91"/>
        <v>0</v>
      </c>
      <c r="BK139">
        <f t="shared" si="107"/>
        <v>14329</v>
      </c>
      <c r="BL139">
        <f t="shared" si="92"/>
        <v>14329</v>
      </c>
      <c r="BM139">
        <f t="shared" si="108"/>
        <v>14569</v>
      </c>
      <c r="BN139">
        <f t="shared" si="93"/>
        <v>14569</v>
      </c>
      <c r="BO139">
        <f t="shared" si="109"/>
        <v>13170</v>
      </c>
      <c r="BP139">
        <f t="shared" si="94"/>
        <v>13170</v>
      </c>
      <c r="BQ139">
        <f t="shared" si="110"/>
        <v>12249</v>
      </c>
      <c r="BR139">
        <f t="shared" si="95"/>
        <v>12249</v>
      </c>
    </row>
    <row r="140" spans="1:70" x14ac:dyDescent="0.2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M140">
        <v>1</v>
      </c>
      <c r="N140">
        <v>1</v>
      </c>
      <c r="O140">
        <v>1</v>
      </c>
      <c r="P140">
        <v>1</v>
      </c>
      <c r="Q140">
        <v>1</v>
      </c>
      <c r="R140" s="15">
        <v>-660</v>
      </c>
      <c r="S140" s="12">
        <v>540</v>
      </c>
      <c r="T140">
        <f t="shared" si="96"/>
        <v>2183</v>
      </c>
      <c r="U140">
        <f t="shared" si="78"/>
        <v>2943</v>
      </c>
      <c r="V140">
        <f t="shared" si="97"/>
        <v>4797</v>
      </c>
      <c r="W140">
        <f t="shared" si="79"/>
        <v>5557</v>
      </c>
      <c r="X140">
        <f t="shared" si="98"/>
        <v>5196</v>
      </c>
      <c r="Y140">
        <f t="shared" si="80"/>
        <v>5956</v>
      </c>
      <c r="Z140">
        <f t="shared" si="99"/>
        <v>4287</v>
      </c>
      <c r="AA140">
        <f t="shared" si="81"/>
        <v>5047</v>
      </c>
      <c r="AG140" t="str">
        <f t="shared" si="82"/>
        <v/>
      </c>
      <c r="AQ140">
        <f t="shared" si="100"/>
        <v>2473</v>
      </c>
      <c r="AR140">
        <f t="shared" si="83"/>
        <v>3233</v>
      </c>
      <c r="AS140">
        <f t="shared" si="101"/>
        <v>3718</v>
      </c>
      <c r="AT140">
        <f t="shared" si="84"/>
        <v>3718</v>
      </c>
      <c r="AU140">
        <f t="shared" si="102"/>
        <v>3970</v>
      </c>
      <c r="AV140">
        <f t="shared" si="85"/>
        <v>3970</v>
      </c>
      <c r="AX140">
        <f t="shared" si="103"/>
        <v>4451</v>
      </c>
      <c r="AY140">
        <f t="shared" si="86"/>
        <v>5211</v>
      </c>
      <c r="AZ140">
        <f t="shared" si="104"/>
        <v>4451</v>
      </c>
      <c r="BA140">
        <f t="shared" si="87"/>
        <v>5211</v>
      </c>
      <c r="BB140">
        <f t="shared" si="105"/>
        <v>5100</v>
      </c>
      <c r="BC140">
        <f t="shared" si="88"/>
        <v>5100</v>
      </c>
      <c r="BE140">
        <f t="shared" si="106"/>
        <v>3340</v>
      </c>
      <c r="BF140">
        <f t="shared" si="89"/>
        <v>4100</v>
      </c>
      <c r="BH140">
        <f t="shared" si="90"/>
        <v>0.66070193099999996</v>
      </c>
      <c r="BI140">
        <f t="shared" si="91"/>
        <v>0.66070193099999996</v>
      </c>
      <c r="BK140">
        <f t="shared" si="107"/>
        <v>14329</v>
      </c>
      <c r="BL140">
        <f t="shared" si="92"/>
        <v>14329</v>
      </c>
      <c r="BM140">
        <f t="shared" si="108"/>
        <v>14569</v>
      </c>
      <c r="BN140">
        <f t="shared" si="93"/>
        <v>14569</v>
      </c>
      <c r="BO140">
        <f t="shared" si="109"/>
        <v>13170</v>
      </c>
      <c r="BP140">
        <f t="shared" si="94"/>
        <v>13170</v>
      </c>
      <c r="BQ140">
        <f t="shared" si="110"/>
        <v>12249</v>
      </c>
      <c r="BR140">
        <f t="shared" si="95"/>
        <v>12249</v>
      </c>
    </row>
    <row r="141" spans="1:70" x14ac:dyDescent="0.2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M141">
        <v>1</v>
      </c>
      <c r="N141">
        <v>1</v>
      </c>
      <c r="O141">
        <v>1</v>
      </c>
      <c r="P141">
        <v>1</v>
      </c>
      <c r="Q141">
        <v>1</v>
      </c>
      <c r="R141" s="15">
        <v>-158</v>
      </c>
      <c r="S141" s="12">
        <v>148</v>
      </c>
      <c r="T141">
        <f t="shared" si="96"/>
        <v>2785</v>
      </c>
      <c r="U141">
        <f t="shared" si="78"/>
        <v>3043</v>
      </c>
      <c r="V141">
        <f t="shared" si="97"/>
        <v>5399</v>
      </c>
      <c r="W141">
        <f t="shared" si="79"/>
        <v>5657</v>
      </c>
      <c r="X141">
        <f t="shared" si="98"/>
        <v>5798</v>
      </c>
      <c r="Y141">
        <f t="shared" si="80"/>
        <v>6056</v>
      </c>
      <c r="Z141">
        <f t="shared" si="99"/>
        <v>4889</v>
      </c>
      <c r="AA141">
        <f t="shared" si="81"/>
        <v>5147</v>
      </c>
      <c r="AG141" t="str">
        <f t="shared" si="82"/>
        <v/>
      </c>
      <c r="AQ141">
        <f t="shared" si="100"/>
        <v>3075</v>
      </c>
      <c r="AR141">
        <f t="shared" si="83"/>
        <v>3333</v>
      </c>
      <c r="AS141">
        <f t="shared" si="101"/>
        <v>3718</v>
      </c>
      <c r="AT141">
        <f t="shared" si="84"/>
        <v>3718</v>
      </c>
      <c r="AU141">
        <f t="shared" si="102"/>
        <v>3970</v>
      </c>
      <c r="AV141">
        <f t="shared" si="85"/>
        <v>3970</v>
      </c>
      <c r="AX141">
        <f t="shared" si="103"/>
        <v>5053</v>
      </c>
      <c r="AY141">
        <f t="shared" si="86"/>
        <v>5311</v>
      </c>
      <c r="AZ141">
        <f t="shared" si="104"/>
        <v>5211</v>
      </c>
      <c r="BA141">
        <f t="shared" si="87"/>
        <v>5053</v>
      </c>
      <c r="BB141">
        <f t="shared" si="105"/>
        <v>5100</v>
      </c>
      <c r="BC141">
        <f t="shared" si="88"/>
        <v>5100</v>
      </c>
      <c r="BE141">
        <f t="shared" si="106"/>
        <v>4100</v>
      </c>
      <c r="BF141">
        <f t="shared" si="89"/>
        <v>4100</v>
      </c>
      <c r="BH141">
        <f t="shared" si="90"/>
        <v>0.64584189700000005</v>
      </c>
      <c r="BI141">
        <f t="shared" si="91"/>
        <v>0.64584189700000005</v>
      </c>
      <c r="BK141">
        <f t="shared" si="107"/>
        <v>14329</v>
      </c>
      <c r="BL141">
        <f t="shared" si="92"/>
        <v>14329</v>
      </c>
      <c r="BM141">
        <f t="shared" si="108"/>
        <v>14569</v>
      </c>
      <c r="BN141">
        <f t="shared" si="93"/>
        <v>14569</v>
      </c>
      <c r="BO141">
        <f t="shared" si="109"/>
        <v>13170</v>
      </c>
      <c r="BP141">
        <f t="shared" si="94"/>
        <v>13170</v>
      </c>
      <c r="BQ141">
        <f t="shared" si="110"/>
        <v>12249</v>
      </c>
      <c r="BR141">
        <f t="shared" si="95"/>
        <v>12249</v>
      </c>
    </row>
    <row r="142" spans="1:70" x14ac:dyDescent="0.2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M142">
        <v>1</v>
      </c>
      <c r="N142">
        <v>1</v>
      </c>
      <c r="O142">
        <v>1</v>
      </c>
      <c r="P142">
        <v>1</v>
      </c>
      <c r="Q142">
        <v>1</v>
      </c>
      <c r="R142" s="15">
        <v>-1450</v>
      </c>
      <c r="S142" s="12">
        <v>1150</v>
      </c>
      <c r="T142">
        <f t="shared" si="96"/>
        <v>1593</v>
      </c>
      <c r="U142">
        <f t="shared" si="78"/>
        <v>3143</v>
      </c>
      <c r="V142">
        <f t="shared" si="97"/>
        <v>4207</v>
      </c>
      <c r="W142">
        <f t="shared" si="79"/>
        <v>5757</v>
      </c>
      <c r="X142">
        <f t="shared" si="98"/>
        <v>4606</v>
      </c>
      <c r="Y142">
        <f t="shared" si="80"/>
        <v>6156</v>
      </c>
      <c r="Z142">
        <f t="shared" si="99"/>
        <v>3697</v>
      </c>
      <c r="AA142">
        <f t="shared" si="81"/>
        <v>5247</v>
      </c>
      <c r="AG142" t="str">
        <f t="shared" si="82"/>
        <v/>
      </c>
      <c r="AQ142">
        <f t="shared" si="100"/>
        <v>1883</v>
      </c>
      <c r="AR142">
        <f t="shared" si="83"/>
        <v>3433</v>
      </c>
      <c r="AS142">
        <f t="shared" si="101"/>
        <v>2268</v>
      </c>
      <c r="AT142">
        <f t="shared" si="84"/>
        <v>3818</v>
      </c>
      <c r="AU142">
        <f t="shared" si="102"/>
        <v>2520</v>
      </c>
      <c r="AV142">
        <f t="shared" si="85"/>
        <v>4070</v>
      </c>
      <c r="AX142">
        <f t="shared" si="103"/>
        <v>3861</v>
      </c>
      <c r="AY142">
        <f t="shared" si="86"/>
        <v>5411</v>
      </c>
      <c r="AZ142">
        <f t="shared" si="104"/>
        <v>3603</v>
      </c>
      <c r="BA142">
        <f t="shared" si="87"/>
        <v>5411</v>
      </c>
      <c r="BB142">
        <f t="shared" si="105"/>
        <v>3650</v>
      </c>
      <c r="BC142">
        <f t="shared" si="88"/>
        <v>5200</v>
      </c>
      <c r="BE142">
        <f t="shared" si="106"/>
        <v>2650</v>
      </c>
      <c r="BF142">
        <f t="shared" si="89"/>
        <v>4200</v>
      </c>
      <c r="BH142">
        <f t="shared" si="90"/>
        <v>0.83398485200000005</v>
      </c>
      <c r="BI142">
        <f t="shared" si="91"/>
        <v>0.83398485200000005</v>
      </c>
      <c r="BK142">
        <f t="shared" si="107"/>
        <v>14329</v>
      </c>
      <c r="BL142">
        <f t="shared" si="92"/>
        <v>14329</v>
      </c>
      <c r="BM142">
        <f t="shared" si="108"/>
        <v>14569</v>
      </c>
      <c r="BN142">
        <f t="shared" si="93"/>
        <v>14569</v>
      </c>
      <c r="BO142">
        <f t="shared" si="109"/>
        <v>13170</v>
      </c>
      <c r="BP142">
        <f t="shared" si="94"/>
        <v>13170</v>
      </c>
      <c r="BQ142">
        <f t="shared" si="110"/>
        <v>12249</v>
      </c>
      <c r="BR142">
        <f t="shared" si="95"/>
        <v>12249</v>
      </c>
    </row>
    <row r="143" spans="1:70" x14ac:dyDescent="0.2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M143">
        <v>0</v>
      </c>
      <c r="N143">
        <v>1</v>
      </c>
      <c r="O143">
        <v>0</v>
      </c>
      <c r="P143">
        <v>0</v>
      </c>
      <c r="Q143">
        <v>0</v>
      </c>
      <c r="R143" s="15">
        <v>-290</v>
      </c>
      <c r="S143" s="12">
        <v>260</v>
      </c>
      <c r="T143">
        <f t="shared" si="96"/>
        <v>3043</v>
      </c>
      <c r="U143">
        <f t="shared" si="78"/>
        <v>3403</v>
      </c>
      <c r="V143">
        <f t="shared" si="97"/>
        <v>5467</v>
      </c>
      <c r="W143">
        <f t="shared" si="79"/>
        <v>5467</v>
      </c>
      <c r="X143">
        <f t="shared" si="98"/>
        <v>5866</v>
      </c>
      <c r="Y143">
        <f t="shared" si="80"/>
        <v>5866</v>
      </c>
      <c r="Z143">
        <f t="shared" si="99"/>
        <v>4957</v>
      </c>
      <c r="AA143">
        <f t="shared" si="81"/>
        <v>4957</v>
      </c>
      <c r="AG143" t="str">
        <f t="shared" si="82"/>
        <v/>
      </c>
      <c r="AQ143">
        <f t="shared" si="100"/>
        <v>3333</v>
      </c>
      <c r="AR143">
        <f t="shared" si="83"/>
        <v>3693</v>
      </c>
      <c r="AS143">
        <f t="shared" si="101"/>
        <v>3818</v>
      </c>
      <c r="AT143">
        <f t="shared" si="84"/>
        <v>3818</v>
      </c>
      <c r="AU143">
        <f t="shared" si="102"/>
        <v>4070</v>
      </c>
      <c r="AV143">
        <f t="shared" si="85"/>
        <v>4070</v>
      </c>
      <c r="AX143">
        <f t="shared" si="103"/>
        <v>5121</v>
      </c>
      <c r="AY143">
        <f t="shared" si="86"/>
        <v>5121</v>
      </c>
      <c r="AZ143">
        <f t="shared" si="104"/>
        <v>5121</v>
      </c>
      <c r="BA143">
        <f t="shared" si="87"/>
        <v>5121</v>
      </c>
      <c r="BB143">
        <f t="shared" si="105"/>
        <v>5200</v>
      </c>
      <c r="BC143">
        <f t="shared" si="88"/>
        <v>5200</v>
      </c>
      <c r="BE143">
        <f t="shared" si="106"/>
        <v>4200</v>
      </c>
      <c r="BF143">
        <f t="shared" si="89"/>
        <v>4200</v>
      </c>
      <c r="BH143">
        <f t="shared" si="90"/>
        <v>0.361223876</v>
      </c>
      <c r="BI143">
        <f t="shared" si="91"/>
        <v>0.63877612400000006</v>
      </c>
      <c r="BK143">
        <f t="shared" si="107"/>
        <v>14229</v>
      </c>
      <c r="BL143">
        <f t="shared" si="92"/>
        <v>14589</v>
      </c>
      <c r="BM143">
        <f t="shared" si="108"/>
        <v>14569</v>
      </c>
      <c r="BN143">
        <f t="shared" si="93"/>
        <v>14929</v>
      </c>
      <c r="BO143">
        <f t="shared" si="109"/>
        <v>13170</v>
      </c>
      <c r="BP143">
        <f t="shared" si="94"/>
        <v>13530</v>
      </c>
      <c r="BQ143">
        <f t="shared" si="110"/>
        <v>12249</v>
      </c>
      <c r="BR143">
        <f t="shared" si="95"/>
        <v>12609</v>
      </c>
    </row>
    <row r="144" spans="1:70" x14ac:dyDescent="0.2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M144">
        <v>0</v>
      </c>
      <c r="N144">
        <v>1</v>
      </c>
      <c r="O144">
        <v>0</v>
      </c>
      <c r="P144">
        <v>0</v>
      </c>
      <c r="Q144">
        <v>0</v>
      </c>
      <c r="R144" s="15">
        <v>-170</v>
      </c>
      <c r="S144" s="12">
        <v>160</v>
      </c>
      <c r="T144">
        <f t="shared" si="96"/>
        <v>3303</v>
      </c>
      <c r="U144">
        <f t="shared" si="78"/>
        <v>3563</v>
      </c>
      <c r="V144">
        <f t="shared" si="97"/>
        <v>5297</v>
      </c>
      <c r="W144">
        <f t="shared" si="79"/>
        <v>5297</v>
      </c>
      <c r="X144">
        <f t="shared" si="98"/>
        <v>5696</v>
      </c>
      <c r="Y144">
        <f t="shared" si="80"/>
        <v>5696</v>
      </c>
      <c r="Z144">
        <f t="shared" si="99"/>
        <v>4787</v>
      </c>
      <c r="AA144">
        <f t="shared" si="81"/>
        <v>4787</v>
      </c>
      <c r="AG144" t="str">
        <f t="shared" si="82"/>
        <v/>
      </c>
      <c r="AQ144">
        <f t="shared" si="100"/>
        <v>3693</v>
      </c>
      <c r="AR144">
        <f t="shared" si="83"/>
        <v>3693</v>
      </c>
      <c r="AS144">
        <f t="shared" si="101"/>
        <v>3818</v>
      </c>
      <c r="AT144">
        <f t="shared" si="84"/>
        <v>3818</v>
      </c>
      <c r="AU144">
        <f t="shared" si="102"/>
        <v>4070</v>
      </c>
      <c r="AV144">
        <f t="shared" si="85"/>
        <v>4070</v>
      </c>
      <c r="AX144">
        <f t="shared" si="103"/>
        <v>5121</v>
      </c>
      <c r="AY144">
        <f t="shared" si="86"/>
        <v>5121</v>
      </c>
      <c r="AZ144">
        <f t="shared" si="104"/>
        <v>5121</v>
      </c>
      <c r="BA144">
        <f t="shared" si="87"/>
        <v>5121</v>
      </c>
      <c r="BB144">
        <f t="shared" si="105"/>
        <v>5200</v>
      </c>
      <c r="BC144">
        <f t="shared" si="88"/>
        <v>5200</v>
      </c>
      <c r="BE144">
        <f t="shared" si="106"/>
        <v>4200</v>
      </c>
      <c r="BF144">
        <f t="shared" si="89"/>
        <v>4200</v>
      </c>
      <c r="BH144">
        <f t="shared" si="90"/>
        <v>0.449848682</v>
      </c>
      <c r="BI144">
        <f t="shared" si="91"/>
        <v>0.55015131799999994</v>
      </c>
      <c r="BK144">
        <f t="shared" si="107"/>
        <v>14489</v>
      </c>
      <c r="BL144">
        <f t="shared" si="92"/>
        <v>14749</v>
      </c>
      <c r="BM144">
        <f t="shared" si="108"/>
        <v>14929</v>
      </c>
      <c r="BN144">
        <f t="shared" si="93"/>
        <v>15189</v>
      </c>
      <c r="BO144">
        <f t="shared" si="109"/>
        <v>13530</v>
      </c>
      <c r="BP144">
        <f t="shared" si="94"/>
        <v>13790</v>
      </c>
      <c r="BQ144">
        <f t="shared" si="110"/>
        <v>12609</v>
      </c>
      <c r="BR144">
        <f t="shared" si="95"/>
        <v>12869</v>
      </c>
    </row>
    <row r="145" spans="1:70" x14ac:dyDescent="0.2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M145">
        <v>1</v>
      </c>
      <c r="N145">
        <v>0</v>
      </c>
      <c r="O145">
        <v>0</v>
      </c>
      <c r="P145">
        <v>0</v>
      </c>
      <c r="Q145">
        <v>0</v>
      </c>
      <c r="R145" s="15">
        <v>240</v>
      </c>
      <c r="S145" s="12">
        <v>-260</v>
      </c>
      <c r="T145">
        <f t="shared" si="96"/>
        <v>3303</v>
      </c>
      <c r="U145">
        <f t="shared" si="78"/>
        <v>3303</v>
      </c>
      <c r="V145">
        <f t="shared" si="97"/>
        <v>5037</v>
      </c>
      <c r="W145">
        <f t="shared" si="79"/>
        <v>5037</v>
      </c>
      <c r="X145">
        <f t="shared" si="98"/>
        <v>5436</v>
      </c>
      <c r="Y145">
        <f t="shared" si="80"/>
        <v>5436</v>
      </c>
      <c r="Z145">
        <f t="shared" si="99"/>
        <v>4527</v>
      </c>
      <c r="AA145">
        <f t="shared" si="81"/>
        <v>4527</v>
      </c>
      <c r="AG145" t="str">
        <f t="shared" si="82"/>
        <v/>
      </c>
      <c r="AQ145">
        <f t="shared" si="100"/>
        <v>3693</v>
      </c>
      <c r="AR145">
        <f t="shared" si="83"/>
        <v>3693</v>
      </c>
      <c r="AS145">
        <f t="shared" si="101"/>
        <v>3818</v>
      </c>
      <c r="AT145">
        <f t="shared" si="84"/>
        <v>3818</v>
      </c>
      <c r="AU145">
        <f t="shared" si="102"/>
        <v>4070</v>
      </c>
      <c r="AV145">
        <f t="shared" si="85"/>
        <v>4070</v>
      </c>
      <c r="AX145">
        <f t="shared" si="103"/>
        <v>4861</v>
      </c>
      <c r="AY145">
        <f t="shared" si="86"/>
        <v>4861</v>
      </c>
      <c r="AZ145">
        <f t="shared" si="104"/>
        <v>4861</v>
      </c>
      <c r="BA145">
        <f t="shared" si="87"/>
        <v>4861</v>
      </c>
      <c r="BB145">
        <f t="shared" si="105"/>
        <v>5200</v>
      </c>
      <c r="BC145">
        <f t="shared" si="88"/>
        <v>5200</v>
      </c>
      <c r="BE145">
        <f t="shared" si="106"/>
        <v>4200</v>
      </c>
      <c r="BF145">
        <f t="shared" si="89"/>
        <v>4200</v>
      </c>
      <c r="BH145">
        <f t="shared" si="90"/>
        <v>0</v>
      </c>
      <c r="BI145">
        <f t="shared" si="91"/>
        <v>0</v>
      </c>
      <c r="BK145">
        <f t="shared" si="107"/>
        <v>14749</v>
      </c>
      <c r="BL145">
        <f t="shared" si="92"/>
        <v>14749</v>
      </c>
      <c r="BM145">
        <f t="shared" si="108"/>
        <v>15189</v>
      </c>
      <c r="BN145">
        <f t="shared" si="93"/>
        <v>15189</v>
      </c>
      <c r="BO145">
        <f t="shared" si="109"/>
        <v>13790</v>
      </c>
      <c r="BP145">
        <f t="shared" si="94"/>
        <v>13790</v>
      </c>
      <c r="BQ145">
        <f t="shared" si="110"/>
        <v>12869</v>
      </c>
      <c r="BR145">
        <f t="shared" si="95"/>
        <v>12869</v>
      </c>
    </row>
    <row r="146" spans="1:70" x14ac:dyDescent="0.2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M146">
        <v>0</v>
      </c>
      <c r="N146">
        <v>1</v>
      </c>
      <c r="O146">
        <v>1</v>
      </c>
      <c r="P146">
        <v>1</v>
      </c>
      <c r="Q146">
        <v>1</v>
      </c>
      <c r="R146" s="15">
        <v>420</v>
      </c>
      <c r="S146" s="12">
        <v>-475</v>
      </c>
      <c r="T146">
        <f t="shared" si="96"/>
        <v>2828</v>
      </c>
      <c r="U146">
        <f t="shared" si="78"/>
        <v>3403</v>
      </c>
      <c r="V146">
        <f t="shared" si="97"/>
        <v>4562</v>
      </c>
      <c r="W146">
        <f t="shared" si="79"/>
        <v>5137</v>
      </c>
      <c r="X146">
        <f t="shared" si="98"/>
        <v>4961</v>
      </c>
      <c r="Y146">
        <f t="shared" si="80"/>
        <v>5536</v>
      </c>
      <c r="Z146">
        <f t="shared" si="99"/>
        <v>4052</v>
      </c>
      <c r="AA146">
        <f t="shared" si="81"/>
        <v>4627</v>
      </c>
      <c r="AG146" t="str">
        <f t="shared" si="82"/>
        <v/>
      </c>
      <c r="AQ146">
        <f t="shared" si="100"/>
        <v>3218</v>
      </c>
      <c r="AR146">
        <f t="shared" si="83"/>
        <v>3793</v>
      </c>
      <c r="AS146">
        <f t="shared" si="101"/>
        <v>3343</v>
      </c>
      <c r="AT146">
        <f t="shared" si="84"/>
        <v>3918</v>
      </c>
      <c r="AU146">
        <f t="shared" si="102"/>
        <v>4070</v>
      </c>
      <c r="AV146">
        <f t="shared" si="85"/>
        <v>4070</v>
      </c>
      <c r="AX146">
        <f t="shared" si="103"/>
        <v>4386</v>
      </c>
      <c r="AY146">
        <f t="shared" si="86"/>
        <v>4961</v>
      </c>
      <c r="AZ146">
        <f t="shared" si="104"/>
        <v>4386</v>
      </c>
      <c r="BA146">
        <f t="shared" si="87"/>
        <v>4961</v>
      </c>
      <c r="BB146">
        <f t="shared" si="105"/>
        <v>5200</v>
      </c>
      <c r="BC146">
        <f t="shared" si="88"/>
        <v>5200</v>
      </c>
      <c r="BE146">
        <f t="shared" si="106"/>
        <v>4200</v>
      </c>
      <c r="BF146">
        <f t="shared" si="89"/>
        <v>4200</v>
      </c>
      <c r="BH146">
        <f t="shared" si="90"/>
        <v>0.28289872399999999</v>
      </c>
      <c r="BI146">
        <f t="shared" si="91"/>
        <v>0.71710127599999995</v>
      </c>
      <c r="BK146">
        <f t="shared" si="107"/>
        <v>14749</v>
      </c>
      <c r="BL146">
        <f t="shared" si="92"/>
        <v>14749</v>
      </c>
      <c r="BM146">
        <f t="shared" si="108"/>
        <v>15189</v>
      </c>
      <c r="BN146">
        <f t="shared" si="93"/>
        <v>15189</v>
      </c>
      <c r="BO146">
        <f t="shared" si="109"/>
        <v>13790</v>
      </c>
      <c r="BP146">
        <f t="shared" si="94"/>
        <v>13790</v>
      </c>
      <c r="BQ146">
        <f t="shared" si="110"/>
        <v>12869</v>
      </c>
      <c r="BR146">
        <f t="shared" si="95"/>
        <v>12869</v>
      </c>
    </row>
    <row r="147" spans="1:70" x14ac:dyDescent="0.2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M147">
        <v>1</v>
      </c>
      <c r="N147">
        <v>1</v>
      </c>
      <c r="O147">
        <v>1</v>
      </c>
      <c r="P147">
        <v>1</v>
      </c>
      <c r="Q147">
        <v>1</v>
      </c>
      <c r="R147" s="15">
        <v>-430</v>
      </c>
      <c r="S147" s="12">
        <v>380</v>
      </c>
      <c r="T147">
        <f t="shared" si="96"/>
        <v>2973</v>
      </c>
      <c r="U147">
        <f t="shared" si="78"/>
        <v>3503</v>
      </c>
      <c r="V147">
        <f t="shared" si="97"/>
        <v>4707</v>
      </c>
      <c r="W147">
        <f t="shared" si="79"/>
        <v>5237</v>
      </c>
      <c r="X147">
        <f t="shared" si="98"/>
        <v>5106</v>
      </c>
      <c r="Y147">
        <f t="shared" si="80"/>
        <v>5636</v>
      </c>
      <c r="Z147">
        <f t="shared" si="99"/>
        <v>4197</v>
      </c>
      <c r="AA147">
        <f t="shared" si="81"/>
        <v>4727</v>
      </c>
      <c r="AG147" t="str">
        <f t="shared" si="82"/>
        <v/>
      </c>
      <c r="AQ147">
        <f t="shared" si="100"/>
        <v>3363</v>
      </c>
      <c r="AR147">
        <f t="shared" si="83"/>
        <v>3893</v>
      </c>
      <c r="AS147">
        <f t="shared" si="101"/>
        <v>3918</v>
      </c>
      <c r="AT147">
        <f t="shared" si="84"/>
        <v>3918</v>
      </c>
      <c r="AU147">
        <f t="shared" si="102"/>
        <v>4070</v>
      </c>
      <c r="AV147">
        <f t="shared" si="85"/>
        <v>4070</v>
      </c>
      <c r="AX147">
        <f t="shared" si="103"/>
        <v>4531</v>
      </c>
      <c r="AY147">
        <f t="shared" si="86"/>
        <v>5061</v>
      </c>
      <c r="AZ147">
        <f t="shared" si="104"/>
        <v>4961</v>
      </c>
      <c r="BA147">
        <f t="shared" si="87"/>
        <v>4531</v>
      </c>
      <c r="BB147">
        <f t="shared" si="105"/>
        <v>5200</v>
      </c>
      <c r="BC147">
        <f t="shared" si="88"/>
        <v>5200</v>
      </c>
      <c r="BE147">
        <f t="shared" si="106"/>
        <v>4200</v>
      </c>
      <c r="BF147">
        <f t="shared" si="89"/>
        <v>4200</v>
      </c>
      <c r="BH147">
        <f t="shared" si="90"/>
        <v>0.65462207800000005</v>
      </c>
      <c r="BI147">
        <f t="shared" si="91"/>
        <v>0.65462207800000005</v>
      </c>
      <c r="BK147">
        <f t="shared" si="107"/>
        <v>14749</v>
      </c>
      <c r="BL147">
        <f t="shared" si="92"/>
        <v>14749</v>
      </c>
      <c r="BM147">
        <f t="shared" si="108"/>
        <v>15189</v>
      </c>
      <c r="BN147">
        <f t="shared" si="93"/>
        <v>15189</v>
      </c>
      <c r="BO147">
        <f t="shared" si="109"/>
        <v>13790</v>
      </c>
      <c r="BP147">
        <f t="shared" si="94"/>
        <v>13790</v>
      </c>
      <c r="BQ147">
        <f t="shared" si="110"/>
        <v>12869</v>
      </c>
      <c r="BR147">
        <f t="shared" si="95"/>
        <v>12869</v>
      </c>
    </row>
    <row r="148" spans="1:70" x14ac:dyDescent="0.2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M148">
        <v>0</v>
      </c>
      <c r="N148">
        <v>0</v>
      </c>
      <c r="O148">
        <v>0</v>
      </c>
      <c r="P148">
        <v>0</v>
      </c>
      <c r="Q148">
        <v>0</v>
      </c>
      <c r="R148" s="15">
        <v>-345</v>
      </c>
      <c r="S148" s="12">
        <v>315</v>
      </c>
      <c r="T148">
        <f t="shared" si="96"/>
        <v>3158</v>
      </c>
      <c r="U148">
        <f t="shared" si="78"/>
        <v>3158</v>
      </c>
      <c r="V148">
        <f t="shared" si="97"/>
        <v>4892</v>
      </c>
      <c r="W148">
        <f t="shared" si="79"/>
        <v>4892</v>
      </c>
      <c r="X148">
        <f t="shared" si="98"/>
        <v>5291</v>
      </c>
      <c r="Y148">
        <f t="shared" si="80"/>
        <v>5291</v>
      </c>
      <c r="Z148">
        <f t="shared" si="99"/>
        <v>4382</v>
      </c>
      <c r="AA148">
        <f t="shared" si="81"/>
        <v>4382</v>
      </c>
      <c r="AG148" t="str">
        <f t="shared" si="82"/>
        <v/>
      </c>
      <c r="AQ148">
        <f t="shared" si="100"/>
        <v>3548</v>
      </c>
      <c r="AR148">
        <f t="shared" si="83"/>
        <v>3548</v>
      </c>
      <c r="AS148">
        <f t="shared" si="101"/>
        <v>3573</v>
      </c>
      <c r="AT148">
        <f t="shared" si="84"/>
        <v>3573</v>
      </c>
      <c r="AU148">
        <f t="shared" si="102"/>
        <v>4070</v>
      </c>
      <c r="AV148">
        <f t="shared" si="85"/>
        <v>4070</v>
      </c>
      <c r="AX148">
        <f t="shared" si="103"/>
        <v>4716</v>
      </c>
      <c r="AY148">
        <f t="shared" si="86"/>
        <v>4716</v>
      </c>
      <c r="AZ148">
        <f t="shared" si="104"/>
        <v>4531</v>
      </c>
      <c r="BA148">
        <f t="shared" si="87"/>
        <v>4716</v>
      </c>
      <c r="BB148">
        <f t="shared" si="105"/>
        <v>5200</v>
      </c>
      <c r="BC148">
        <f t="shared" si="88"/>
        <v>5200</v>
      </c>
      <c r="BE148">
        <f t="shared" si="106"/>
        <v>4200</v>
      </c>
      <c r="BF148">
        <f t="shared" si="89"/>
        <v>4200</v>
      </c>
      <c r="BH148">
        <f t="shared" si="90"/>
        <v>0</v>
      </c>
      <c r="BI148">
        <f t="shared" si="91"/>
        <v>0</v>
      </c>
      <c r="BK148">
        <f t="shared" si="107"/>
        <v>14749</v>
      </c>
      <c r="BL148">
        <f t="shared" si="92"/>
        <v>15164</v>
      </c>
      <c r="BM148">
        <f t="shared" si="108"/>
        <v>15189</v>
      </c>
      <c r="BN148">
        <f t="shared" si="93"/>
        <v>15604</v>
      </c>
      <c r="BO148">
        <f t="shared" si="109"/>
        <v>13790</v>
      </c>
      <c r="BP148">
        <f t="shared" si="94"/>
        <v>14205</v>
      </c>
      <c r="BQ148">
        <f t="shared" si="110"/>
        <v>12869</v>
      </c>
      <c r="BR148">
        <f t="shared" si="95"/>
        <v>13284</v>
      </c>
    </row>
    <row r="149" spans="1:70" x14ac:dyDescent="0.2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M149">
        <v>0</v>
      </c>
      <c r="N149">
        <v>1</v>
      </c>
      <c r="O149">
        <v>0</v>
      </c>
      <c r="P149">
        <v>0</v>
      </c>
      <c r="Q149">
        <v>0</v>
      </c>
      <c r="R149" s="15">
        <v>-162</v>
      </c>
      <c r="S149" s="12">
        <v>152</v>
      </c>
      <c r="T149">
        <f t="shared" si="96"/>
        <v>3058</v>
      </c>
      <c r="U149">
        <f t="shared" si="78"/>
        <v>3310</v>
      </c>
      <c r="V149">
        <f t="shared" si="97"/>
        <v>4730</v>
      </c>
      <c r="W149">
        <f t="shared" si="79"/>
        <v>4730</v>
      </c>
      <c r="X149">
        <f t="shared" si="98"/>
        <v>5129</v>
      </c>
      <c r="Y149">
        <f t="shared" si="80"/>
        <v>5129</v>
      </c>
      <c r="Z149">
        <f t="shared" si="99"/>
        <v>4220</v>
      </c>
      <c r="AA149">
        <f t="shared" si="81"/>
        <v>4220</v>
      </c>
      <c r="AG149" t="str">
        <f t="shared" si="82"/>
        <v/>
      </c>
      <c r="AQ149">
        <f t="shared" si="100"/>
        <v>3448</v>
      </c>
      <c r="AR149">
        <f t="shared" si="83"/>
        <v>3700</v>
      </c>
      <c r="AS149">
        <f t="shared" si="101"/>
        <v>3573</v>
      </c>
      <c r="AT149">
        <f t="shared" si="84"/>
        <v>3573</v>
      </c>
      <c r="AU149">
        <f t="shared" si="102"/>
        <v>4070</v>
      </c>
      <c r="AV149">
        <f t="shared" si="85"/>
        <v>4070</v>
      </c>
      <c r="AX149">
        <f t="shared" si="103"/>
        <v>4554</v>
      </c>
      <c r="AY149">
        <f t="shared" si="86"/>
        <v>4554</v>
      </c>
      <c r="AZ149">
        <f t="shared" si="104"/>
        <v>4716</v>
      </c>
      <c r="BA149">
        <f t="shared" si="87"/>
        <v>4554</v>
      </c>
      <c r="BB149">
        <f t="shared" si="105"/>
        <v>5200</v>
      </c>
      <c r="BC149">
        <f t="shared" si="88"/>
        <v>5200</v>
      </c>
      <c r="BE149">
        <f t="shared" si="106"/>
        <v>4200</v>
      </c>
      <c r="BF149">
        <f t="shared" si="89"/>
        <v>4200</v>
      </c>
      <c r="BH149">
        <f t="shared" si="90"/>
        <v>0.397668362</v>
      </c>
      <c r="BI149">
        <f t="shared" si="91"/>
        <v>0.602331638</v>
      </c>
      <c r="BK149">
        <f t="shared" si="107"/>
        <v>15064</v>
      </c>
      <c r="BL149">
        <f t="shared" si="92"/>
        <v>15316</v>
      </c>
      <c r="BM149">
        <f t="shared" si="108"/>
        <v>15604</v>
      </c>
      <c r="BN149">
        <f t="shared" si="93"/>
        <v>15856</v>
      </c>
      <c r="BO149">
        <f t="shared" si="109"/>
        <v>14205</v>
      </c>
      <c r="BP149">
        <f t="shared" si="94"/>
        <v>14457</v>
      </c>
      <c r="BQ149">
        <f t="shared" si="110"/>
        <v>13284</v>
      </c>
      <c r="BR149">
        <f t="shared" si="95"/>
        <v>13536</v>
      </c>
    </row>
    <row r="150" spans="1:70" x14ac:dyDescent="0.2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M150">
        <v>1</v>
      </c>
      <c r="N150">
        <v>1</v>
      </c>
      <c r="O150">
        <v>1</v>
      </c>
      <c r="P150">
        <v>1</v>
      </c>
      <c r="Q150">
        <v>1</v>
      </c>
      <c r="R150" s="15">
        <v>-155</v>
      </c>
      <c r="S150" s="12">
        <v>145</v>
      </c>
      <c r="T150">
        <f t="shared" si="96"/>
        <v>3155</v>
      </c>
      <c r="U150">
        <f t="shared" si="78"/>
        <v>3410</v>
      </c>
      <c r="V150">
        <f t="shared" si="97"/>
        <v>4575</v>
      </c>
      <c r="W150">
        <f t="shared" si="79"/>
        <v>4830</v>
      </c>
      <c r="X150">
        <f t="shared" si="98"/>
        <v>4974</v>
      </c>
      <c r="Y150">
        <f t="shared" si="80"/>
        <v>5229</v>
      </c>
      <c r="Z150">
        <f t="shared" si="99"/>
        <v>4065</v>
      </c>
      <c r="AA150">
        <f t="shared" si="81"/>
        <v>4320</v>
      </c>
      <c r="AG150" t="str">
        <f t="shared" si="82"/>
        <v/>
      </c>
      <c r="AQ150">
        <f t="shared" si="100"/>
        <v>3700</v>
      </c>
      <c r="AR150">
        <f t="shared" si="83"/>
        <v>3700</v>
      </c>
      <c r="AS150">
        <f t="shared" si="101"/>
        <v>3573</v>
      </c>
      <c r="AT150">
        <f t="shared" si="84"/>
        <v>3573</v>
      </c>
      <c r="AU150">
        <f t="shared" si="102"/>
        <v>4070</v>
      </c>
      <c r="AV150">
        <f t="shared" si="85"/>
        <v>4070</v>
      </c>
      <c r="AX150">
        <f t="shared" si="103"/>
        <v>4399</v>
      </c>
      <c r="AY150">
        <f t="shared" si="86"/>
        <v>4654</v>
      </c>
      <c r="AZ150">
        <f t="shared" si="104"/>
        <v>4554</v>
      </c>
      <c r="BA150">
        <f t="shared" si="87"/>
        <v>4399</v>
      </c>
      <c r="BB150">
        <f t="shared" si="105"/>
        <v>5200</v>
      </c>
      <c r="BC150">
        <f t="shared" si="88"/>
        <v>5200</v>
      </c>
      <c r="BE150">
        <f t="shared" si="106"/>
        <v>4200</v>
      </c>
      <c r="BF150">
        <f t="shared" si="89"/>
        <v>4200</v>
      </c>
      <c r="BH150">
        <f t="shared" si="90"/>
        <v>0.52634239199999999</v>
      </c>
      <c r="BI150">
        <f t="shared" si="91"/>
        <v>0.52634239199999999</v>
      </c>
      <c r="BK150">
        <f t="shared" si="107"/>
        <v>15316</v>
      </c>
      <c r="BL150">
        <f t="shared" si="92"/>
        <v>15316</v>
      </c>
      <c r="BM150">
        <f t="shared" si="108"/>
        <v>15856</v>
      </c>
      <c r="BN150">
        <f t="shared" si="93"/>
        <v>15856</v>
      </c>
      <c r="BO150">
        <f t="shared" si="109"/>
        <v>14457</v>
      </c>
      <c r="BP150">
        <f t="shared" si="94"/>
        <v>14457</v>
      </c>
      <c r="BQ150">
        <f t="shared" si="110"/>
        <v>13536</v>
      </c>
      <c r="BR150">
        <f t="shared" si="95"/>
        <v>13536</v>
      </c>
    </row>
    <row r="151" spans="1:70" x14ac:dyDescent="0.2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M151">
        <v>0</v>
      </c>
      <c r="N151">
        <v>0</v>
      </c>
      <c r="O151">
        <v>0</v>
      </c>
      <c r="P151">
        <v>0</v>
      </c>
      <c r="Q151">
        <v>0</v>
      </c>
      <c r="R151" s="15">
        <v>-185</v>
      </c>
      <c r="S151" s="12">
        <v>170</v>
      </c>
      <c r="T151">
        <f t="shared" si="96"/>
        <v>3225</v>
      </c>
      <c r="U151">
        <f t="shared" si="78"/>
        <v>3225</v>
      </c>
      <c r="V151">
        <f t="shared" si="97"/>
        <v>4645</v>
      </c>
      <c r="W151">
        <f t="shared" si="79"/>
        <v>4645</v>
      </c>
      <c r="X151">
        <f t="shared" si="98"/>
        <v>5044</v>
      </c>
      <c r="Y151">
        <f t="shared" si="80"/>
        <v>5044</v>
      </c>
      <c r="Z151">
        <f t="shared" si="99"/>
        <v>4135</v>
      </c>
      <c r="AA151">
        <f t="shared" si="81"/>
        <v>4135</v>
      </c>
      <c r="AG151" t="str">
        <f t="shared" si="82"/>
        <v/>
      </c>
      <c r="AQ151">
        <f t="shared" si="100"/>
        <v>3515</v>
      </c>
      <c r="AR151">
        <f t="shared" si="83"/>
        <v>3515</v>
      </c>
      <c r="AS151">
        <f t="shared" si="101"/>
        <v>3388</v>
      </c>
      <c r="AT151">
        <f t="shared" si="84"/>
        <v>3388</v>
      </c>
      <c r="AU151">
        <f t="shared" si="102"/>
        <v>3885</v>
      </c>
      <c r="AV151">
        <f t="shared" si="85"/>
        <v>3885</v>
      </c>
      <c r="AX151">
        <f t="shared" si="103"/>
        <v>4469</v>
      </c>
      <c r="AY151">
        <f t="shared" si="86"/>
        <v>4469</v>
      </c>
      <c r="AZ151">
        <f t="shared" si="104"/>
        <v>4399</v>
      </c>
      <c r="BA151">
        <f t="shared" si="87"/>
        <v>4469</v>
      </c>
      <c r="BB151">
        <f t="shared" si="105"/>
        <v>5200</v>
      </c>
      <c r="BC151">
        <f t="shared" si="88"/>
        <v>5200</v>
      </c>
      <c r="BE151">
        <f t="shared" si="106"/>
        <v>4200</v>
      </c>
      <c r="BF151">
        <f t="shared" si="89"/>
        <v>4200</v>
      </c>
      <c r="BH151">
        <f t="shared" si="90"/>
        <v>0</v>
      </c>
      <c r="BI151">
        <f t="shared" si="91"/>
        <v>0</v>
      </c>
      <c r="BK151">
        <f t="shared" si="107"/>
        <v>15316</v>
      </c>
      <c r="BL151">
        <f t="shared" si="92"/>
        <v>15586</v>
      </c>
      <c r="BM151">
        <f t="shared" si="108"/>
        <v>15856</v>
      </c>
      <c r="BN151">
        <f t="shared" si="93"/>
        <v>16126</v>
      </c>
      <c r="BO151">
        <f t="shared" si="109"/>
        <v>14457</v>
      </c>
      <c r="BP151">
        <f t="shared" si="94"/>
        <v>14727</v>
      </c>
      <c r="BQ151">
        <f t="shared" si="110"/>
        <v>13536</v>
      </c>
      <c r="BR151">
        <f t="shared" si="95"/>
        <v>13806</v>
      </c>
    </row>
    <row r="152" spans="1:70" x14ac:dyDescent="0.2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M152">
        <v>1</v>
      </c>
      <c r="N152">
        <v>1</v>
      </c>
      <c r="O152">
        <v>1</v>
      </c>
      <c r="P152">
        <v>1</v>
      </c>
      <c r="Q152">
        <v>1</v>
      </c>
      <c r="R152" s="15">
        <v>-260</v>
      </c>
      <c r="S152" s="12">
        <v>240</v>
      </c>
      <c r="T152">
        <f t="shared" si="96"/>
        <v>2965</v>
      </c>
      <c r="U152">
        <f t="shared" si="78"/>
        <v>3325</v>
      </c>
      <c r="V152">
        <f t="shared" si="97"/>
        <v>4385</v>
      </c>
      <c r="W152">
        <f t="shared" si="79"/>
        <v>4745</v>
      </c>
      <c r="X152">
        <f t="shared" si="98"/>
        <v>4784</v>
      </c>
      <c r="Y152">
        <f t="shared" si="80"/>
        <v>5144</v>
      </c>
      <c r="Z152">
        <f t="shared" si="99"/>
        <v>3875</v>
      </c>
      <c r="AA152">
        <f t="shared" si="81"/>
        <v>4235</v>
      </c>
      <c r="AG152" t="str">
        <f t="shared" si="82"/>
        <v/>
      </c>
      <c r="AQ152">
        <f t="shared" si="100"/>
        <v>3515</v>
      </c>
      <c r="AR152">
        <f t="shared" si="83"/>
        <v>3515</v>
      </c>
      <c r="AS152">
        <f t="shared" si="101"/>
        <v>3388</v>
      </c>
      <c r="AT152">
        <f t="shared" si="84"/>
        <v>3388</v>
      </c>
      <c r="AU152">
        <f t="shared" si="102"/>
        <v>3885</v>
      </c>
      <c r="AV152">
        <f t="shared" si="85"/>
        <v>3885</v>
      </c>
      <c r="AX152">
        <f t="shared" si="103"/>
        <v>4209</v>
      </c>
      <c r="AY152">
        <f t="shared" si="86"/>
        <v>4569</v>
      </c>
      <c r="AZ152">
        <f t="shared" si="104"/>
        <v>4469</v>
      </c>
      <c r="BA152">
        <f t="shared" si="87"/>
        <v>4209</v>
      </c>
      <c r="BB152">
        <f t="shared" si="105"/>
        <v>5200</v>
      </c>
      <c r="BC152">
        <f t="shared" si="88"/>
        <v>5200</v>
      </c>
      <c r="BE152">
        <f t="shared" si="106"/>
        <v>3940</v>
      </c>
      <c r="BF152">
        <f t="shared" si="89"/>
        <v>4300</v>
      </c>
      <c r="BH152">
        <f t="shared" si="90"/>
        <v>0.53779703400000001</v>
      </c>
      <c r="BI152">
        <f t="shared" si="91"/>
        <v>0.53779703400000001</v>
      </c>
      <c r="BK152">
        <f t="shared" si="107"/>
        <v>15586</v>
      </c>
      <c r="BL152">
        <f t="shared" si="92"/>
        <v>15586</v>
      </c>
      <c r="BM152">
        <f t="shared" si="108"/>
        <v>16126</v>
      </c>
      <c r="BN152">
        <f t="shared" si="93"/>
        <v>16126</v>
      </c>
      <c r="BO152">
        <f t="shared" si="109"/>
        <v>14727</v>
      </c>
      <c r="BP152">
        <f t="shared" si="94"/>
        <v>14727</v>
      </c>
      <c r="BQ152">
        <f t="shared" si="110"/>
        <v>13806</v>
      </c>
      <c r="BR152">
        <f t="shared" si="95"/>
        <v>13806</v>
      </c>
    </row>
    <row r="153" spans="1:70" x14ac:dyDescent="0.2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M153">
        <v>1</v>
      </c>
      <c r="N153">
        <v>0</v>
      </c>
      <c r="O153">
        <v>1</v>
      </c>
      <c r="P153">
        <v>1</v>
      </c>
      <c r="Q153">
        <v>1</v>
      </c>
      <c r="R153" s="15">
        <v>-140</v>
      </c>
      <c r="S153" s="12">
        <v>130</v>
      </c>
      <c r="T153">
        <f t="shared" si="96"/>
        <v>3225</v>
      </c>
      <c r="U153">
        <f t="shared" si="78"/>
        <v>3225</v>
      </c>
      <c r="V153">
        <f t="shared" si="97"/>
        <v>4605</v>
      </c>
      <c r="W153">
        <f t="shared" si="79"/>
        <v>4845</v>
      </c>
      <c r="X153">
        <f t="shared" si="98"/>
        <v>5004</v>
      </c>
      <c r="Y153">
        <f t="shared" si="80"/>
        <v>5244</v>
      </c>
      <c r="Z153">
        <f t="shared" si="99"/>
        <v>4095</v>
      </c>
      <c r="AA153">
        <f t="shared" si="81"/>
        <v>4335</v>
      </c>
      <c r="AG153" t="str">
        <f t="shared" si="82"/>
        <v/>
      </c>
      <c r="AQ153">
        <f t="shared" si="100"/>
        <v>3415</v>
      </c>
      <c r="AR153">
        <f t="shared" si="83"/>
        <v>3415</v>
      </c>
      <c r="AS153">
        <f t="shared" si="101"/>
        <v>3388</v>
      </c>
      <c r="AT153">
        <f t="shared" si="84"/>
        <v>3388</v>
      </c>
      <c r="AU153">
        <f t="shared" si="102"/>
        <v>3885</v>
      </c>
      <c r="AV153">
        <f t="shared" si="85"/>
        <v>3885</v>
      </c>
      <c r="AX153">
        <f t="shared" si="103"/>
        <v>4429</v>
      </c>
      <c r="AY153">
        <f t="shared" si="86"/>
        <v>4669</v>
      </c>
      <c r="AZ153">
        <f t="shared" si="104"/>
        <v>4209</v>
      </c>
      <c r="BA153">
        <f t="shared" si="87"/>
        <v>4429</v>
      </c>
      <c r="BB153">
        <f t="shared" si="105"/>
        <v>5200</v>
      </c>
      <c r="BC153">
        <f t="shared" si="88"/>
        <v>5200</v>
      </c>
      <c r="BE153">
        <f t="shared" si="106"/>
        <v>4300</v>
      </c>
      <c r="BF153">
        <f t="shared" si="89"/>
        <v>4300</v>
      </c>
      <c r="BH153">
        <f t="shared" si="90"/>
        <v>0</v>
      </c>
      <c r="BI153">
        <f t="shared" si="91"/>
        <v>0</v>
      </c>
      <c r="BK153">
        <f t="shared" si="107"/>
        <v>15486</v>
      </c>
      <c r="BL153">
        <f t="shared" si="92"/>
        <v>15716</v>
      </c>
      <c r="BM153">
        <f t="shared" si="108"/>
        <v>16126</v>
      </c>
      <c r="BN153">
        <f t="shared" si="93"/>
        <v>16126</v>
      </c>
      <c r="BO153">
        <f t="shared" si="109"/>
        <v>14727</v>
      </c>
      <c r="BP153">
        <f t="shared" si="94"/>
        <v>14727</v>
      </c>
      <c r="BQ153">
        <f t="shared" si="110"/>
        <v>13806</v>
      </c>
      <c r="BR153">
        <f t="shared" si="95"/>
        <v>13806</v>
      </c>
    </row>
    <row r="154" spans="1:70" x14ac:dyDescent="0.2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M154">
        <v>1</v>
      </c>
      <c r="N154">
        <v>0</v>
      </c>
      <c r="O154">
        <v>0</v>
      </c>
      <c r="P154">
        <v>0</v>
      </c>
      <c r="Q154">
        <v>0</v>
      </c>
      <c r="R154" s="15">
        <v>185</v>
      </c>
      <c r="S154" s="12">
        <v>-200</v>
      </c>
      <c r="T154">
        <f t="shared" si="96"/>
        <v>3025</v>
      </c>
      <c r="U154">
        <f t="shared" si="78"/>
        <v>3025</v>
      </c>
      <c r="V154">
        <f t="shared" si="97"/>
        <v>4645</v>
      </c>
      <c r="W154">
        <f t="shared" si="79"/>
        <v>4645</v>
      </c>
      <c r="X154">
        <f t="shared" si="98"/>
        <v>5044</v>
      </c>
      <c r="Y154">
        <f t="shared" si="80"/>
        <v>5044</v>
      </c>
      <c r="Z154">
        <f t="shared" si="99"/>
        <v>4135</v>
      </c>
      <c r="AA154">
        <f t="shared" si="81"/>
        <v>4135</v>
      </c>
      <c r="AG154" t="str">
        <f t="shared" si="82"/>
        <v/>
      </c>
      <c r="AQ154">
        <f t="shared" si="100"/>
        <v>3215</v>
      </c>
      <c r="AR154">
        <f t="shared" si="83"/>
        <v>3215</v>
      </c>
      <c r="AS154">
        <f t="shared" si="101"/>
        <v>3388</v>
      </c>
      <c r="AT154">
        <f t="shared" si="84"/>
        <v>3388</v>
      </c>
      <c r="AU154">
        <f t="shared" si="102"/>
        <v>3885</v>
      </c>
      <c r="AV154">
        <f t="shared" si="85"/>
        <v>3885</v>
      </c>
      <c r="AX154">
        <f t="shared" si="103"/>
        <v>4469</v>
      </c>
      <c r="AY154">
        <f t="shared" si="86"/>
        <v>4469</v>
      </c>
      <c r="AZ154">
        <f t="shared" si="104"/>
        <v>4429</v>
      </c>
      <c r="BA154">
        <f t="shared" si="87"/>
        <v>4469</v>
      </c>
      <c r="BB154">
        <f t="shared" si="105"/>
        <v>5200</v>
      </c>
      <c r="BC154">
        <f t="shared" si="88"/>
        <v>5200</v>
      </c>
      <c r="BE154">
        <f t="shared" si="106"/>
        <v>4300</v>
      </c>
      <c r="BF154">
        <f t="shared" si="89"/>
        <v>4300</v>
      </c>
      <c r="BH154">
        <f t="shared" si="90"/>
        <v>0</v>
      </c>
      <c r="BI154">
        <f t="shared" si="91"/>
        <v>0</v>
      </c>
      <c r="BK154">
        <f t="shared" si="107"/>
        <v>15716</v>
      </c>
      <c r="BL154">
        <f t="shared" si="92"/>
        <v>15716</v>
      </c>
      <c r="BM154">
        <f t="shared" si="108"/>
        <v>16126</v>
      </c>
      <c r="BN154">
        <f t="shared" si="93"/>
        <v>16126</v>
      </c>
      <c r="BO154">
        <f t="shared" si="109"/>
        <v>14727</v>
      </c>
      <c r="BP154">
        <f t="shared" si="94"/>
        <v>14727</v>
      </c>
      <c r="BQ154">
        <f t="shared" si="110"/>
        <v>13806</v>
      </c>
      <c r="BR154">
        <f t="shared" si="95"/>
        <v>13806</v>
      </c>
    </row>
    <row r="155" spans="1:70" x14ac:dyDescent="0.2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M155">
        <v>1</v>
      </c>
      <c r="N155">
        <v>0</v>
      </c>
      <c r="O155">
        <v>0</v>
      </c>
      <c r="P155">
        <v>0</v>
      </c>
      <c r="Q155">
        <v>1</v>
      </c>
      <c r="R155" s="15">
        <v>-120</v>
      </c>
      <c r="S155" s="12">
        <v>110</v>
      </c>
      <c r="T155">
        <f t="shared" si="96"/>
        <v>2925</v>
      </c>
      <c r="U155">
        <f t="shared" si="78"/>
        <v>2925</v>
      </c>
      <c r="V155">
        <f t="shared" si="97"/>
        <v>4545</v>
      </c>
      <c r="W155">
        <f t="shared" si="79"/>
        <v>4545</v>
      </c>
      <c r="X155">
        <f t="shared" si="98"/>
        <v>4944</v>
      </c>
      <c r="Y155">
        <f t="shared" si="80"/>
        <v>4944</v>
      </c>
      <c r="Z155">
        <f t="shared" si="99"/>
        <v>4015</v>
      </c>
      <c r="AA155">
        <f t="shared" si="81"/>
        <v>4235</v>
      </c>
      <c r="AG155" t="str">
        <f t="shared" si="82"/>
        <v/>
      </c>
      <c r="AQ155">
        <f t="shared" si="100"/>
        <v>3115</v>
      </c>
      <c r="AR155">
        <f t="shared" si="83"/>
        <v>3115</v>
      </c>
      <c r="AS155">
        <f t="shared" si="101"/>
        <v>3278</v>
      </c>
      <c r="AT155">
        <f t="shared" si="84"/>
        <v>3278</v>
      </c>
      <c r="AU155">
        <f t="shared" si="102"/>
        <v>3885</v>
      </c>
      <c r="AV155">
        <f t="shared" si="85"/>
        <v>3885</v>
      </c>
      <c r="AX155">
        <f t="shared" si="103"/>
        <v>4469</v>
      </c>
      <c r="AY155">
        <f t="shared" si="86"/>
        <v>4469</v>
      </c>
      <c r="AZ155">
        <f t="shared" si="104"/>
        <v>4469</v>
      </c>
      <c r="BA155">
        <f t="shared" si="87"/>
        <v>4469</v>
      </c>
      <c r="BB155">
        <f t="shared" si="105"/>
        <v>5200</v>
      </c>
      <c r="BC155">
        <f t="shared" si="88"/>
        <v>5200</v>
      </c>
      <c r="BE155">
        <f t="shared" si="106"/>
        <v>4300</v>
      </c>
      <c r="BF155">
        <f t="shared" si="89"/>
        <v>4300</v>
      </c>
      <c r="BH155">
        <f t="shared" si="90"/>
        <v>0</v>
      </c>
      <c r="BI155">
        <f t="shared" si="91"/>
        <v>0</v>
      </c>
      <c r="BK155">
        <f t="shared" si="107"/>
        <v>15616</v>
      </c>
      <c r="BL155">
        <f t="shared" si="92"/>
        <v>15826</v>
      </c>
      <c r="BM155">
        <f t="shared" si="108"/>
        <v>16026</v>
      </c>
      <c r="BN155">
        <f t="shared" si="93"/>
        <v>16236</v>
      </c>
      <c r="BO155">
        <f t="shared" si="109"/>
        <v>14627</v>
      </c>
      <c r="BP155">
        <f t="shared" si="94"/>
        <v>14837</v>
      </c>
      <c r="BQ155">
        <f t="shared" si="110"/>
        <v>13806</v>
      </c>
      <c r="BR155">
        <f t="shared" si="95"/>
        <v>13806</v>
      </c>
    </row>
    <row r="156" spans="1:70" x14ac:dyDescent="0.2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M156">
        <v>1</v>
      </c>
      <c r="N156">
        <v>1</v>
      </c>
      <c r="O156">
        <v>1</v>
      </c>
      <c r="P156">
        <v>1</v>
      </c>
      <c r="Q156">
        <v>1</v>
      </c>
      <c r="R156" s="15">
        <v>-300</v>
      </c>
      <c r="S156" s="12">
        <v>270</v>
      </c>
      <c r="T156">
        <f t="shared" si="96"/>
        <v>2625</v>
      </c>
      <c r="U156">
        <f t="shared" si="78"/>
        <v>3025</v>
      </c>
      <c r="V156">
        <f t="shared" si="97"/>
        <v>4245</v>
      </c>
      <c r="W156">
        <f t="shared" si="79"/>
        <v>4645</v>
      </c>
      <c r="X156">
        <f t="shared" si="98"/>
        <v>4644</v>
      </c>
      <c r="Y156">
        <f t="shared" si="80"/>
        <v>5044</v>
      </c>
      <c r="Z156">
        <f t="shared" si="99"/>
        <v>3935</v>
      </c>
      <c r="AA156">
        <f t="shared" si="81"/>
        <v>4335</v>
      </c>
      <c r="AG156" t="str">
        <f t="shared" si="82"/>
        <v/>
      </c>
      <c r="AQ156">
        <f t="shared" si="100"/>
        <v>2815</v>
      </c>
      <c r="AR156">
        <f t="shared" si="83"/>
        <v>3215</v>
      </c>
      <c r="AS156">
        <f t="shared" si="101"/>
        <v>3278</v>
      </c>
      <c r="AT156">
        <f t="shared" si="84"/>
        <v>3278</v>
      </c>
      <c r="AU156">
        <f t="shared" si="102"/>
        <v>3885</v>
      </c>
      <c r="AV156">
        <f t="shared" si="85"/>
        <v>3885</v>
      </c>
      <c r="AX156">
        <f t="shared" si="103"/>
        <v>4169</v>
      </c>
      <c r="AY156">
        <f t="shared" si="86"/>
        <v>4569</v>
      </c>
      <c r="AZ156">
        <f t="shared" si="104"/>
        <v>4169</v>
      </c>
      <c r="BA156">
        <f t="shared" si="87"/>
        <v>4569</v>
      </c>
      <c r="BB156">
        <f t="shared" si="105"/>
        <v>5200</v>
      </c>
      <c r="BC156">
        <f t="shared" si="88"/>
        <v>5200</v>
      </c>
      <c r="BE156">
        <f t="shared" si="106"/>
        <v>4300</v>
      </c>
      <c r="BF156">
        <f t="shared" si="89"/>
        <v>4300</v>
      </c>
      <c r="BH156">
        <f t="shared" si="90"/>
        <v>0.65744370200000002</v>
      </c>
      <c r="BI156">
        <f t="shared" si="91"/>
        <v>0.65744370200000002</v>
      </c>
      <c r="BK156">
        <f t="shared" si="107"/>
        <v>15826</v>
      </c>
      <c r="BL156">
        <f t="shared" si="92"/>
        <v>15826</v>
      </c>
      <c r="BM156">
        <f t="shared" si="108"/>
        <v>16236</v>
      </c>
      <c r="BN156">
        <f t="shared" si="93"/>
        <v>16236</v>
      </c>
      <c r="BO156">
        <f t="shared" si="109"/>
        <v>14837</v>
      </c>
      <c r="BP156">
        <f t="shared" si="94"/>
        <v>14837</v>
      </c>
      <c r="BQ156">
        <f t="shared" si="110"/>
        <v>13806</v>
      </c>
      <c r="BR156">
        <f t="shared" si="95"/>
        <v>13806</v>
      </c>
    </row>
    <row r="157" spans="1:70" x14ac:dyDescent="0.2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M157">
        <v>1</v>
      </c>
      <c r="N157">
        <v>0</v>
      </c>
      <c r="O157">
        <v>1</v>
      </c>
      <c r="P157">
        <v>1</v>
      </c>
      <c r="Q157">
        <v>1</v>
      </c>
      <c r="R157" s="15">
        <v>-163</v>
      </c>
      <c r="S157" s="12">
        <v>153</v>
      </c>
      <c r="T157">
        <f t="shared" si="96"/>
        <v>2925</v>
      </c>
      <c r="U157">
        <f t="shared" si="78"/>
        <v>2925</v>
      </c>
      <c r="V157">
        <f t="shared" si="97"/>
        <v>4482</v>
      </c>
      <c r="W157">
        <f t="shared" si="79"/>
        <v>4745</v>
      </c>
      <c r="X157">
        <f t="shared" si="98"/>
        <v>4881</v>
      </c>
      <c r="Y157">
        <f t="shared" si="80"/>
        <v>5144</v>
      </c>
      <c r="Z157">
        <f t="shared" si="99"/>
        <v>4172</v>
      </c>
      <c r="AA157">
        <f t="shared" si="81"/>
        <v>4435</v>
      </c>
      <c r="AG157" t="str">
        <f t="shared" si="82"/>
        <v/>
      </c>
      <c r="AQ157">
        <f t="shared" si="100"/>
        <v>3215</v>
      </c>
      <c r="AR157">
        <f t="shared" si="83"/>
        <v>3215</v>
      </c>
      <c r="AS157">
        <f t="shared" si="101"/>
        <v>3278</v>
      </c>
      <c r="AT157">
        <f t="shared" si="84"/>
        <v>3278</v>
      </c>
      <c r="AU157">
        <f t="shared" si="102"/>
        <v>3885</v>
      </c>
      <c r="AV157">
        <f t="shared" si="85"/>
        <v>3885</v>
      </c>
      <c r="AX157">
        <f t="shared" si="103"/>
        <v>4406</v>
      </c>
      <c r="AY157">
        <f t="shared" si="86"/>
        <v>4669</v>
      </c>
      <c r="AZ157">
        <f t="shared" si="104"/>
        <v>4569</v>
      </c>
      <c r="BA157">
        <f t="shared" si="87"/>
        <v>4406</v>
      </c>
      <c r="BB157">
        <f t="shared" si="105"/>
        <v>5200</v>
      </c>
      <c r="BC157">
        <f t="shared" si="88"/>
        <v>5200</v>
      </c>
      <c r="BE157">
        <f t="shared" si="106"/>
        <v>4300</v>
      </c>
      <c r="BF157">
        <f t="shared" si="89"/>
        <v>4300</v>
      </c>
      <c r="BH157">
        <f t="shared" si="90"/>
        <v>0</v>
      </c>
      <c r="BI157">
        <f t="shared" si="91"/>
        <v>0</v>
      </c>
      <c r="BK157">
        <f t="shared" si="107"/>
        <v>15726</v>
      </c>
      <c r="BL157">
        <f t="shared" si="92"/>
        <v>15979</v>
      </c>
      <c r="BM157">
        <f t="shared" si="108"/>
        <v>16236</v>
      </c>
      <c r="BN157">
        <f t="shared" si="93"/>
        <v>16236</v>
      </c>
      <c r="BO157">
        <f t="shared" si="109"/>
        <v>14837</v>
      </c>
      <c r="BP157">
        <f t="shared" si="94"/>
        <v>14837</v>
      </c>
      <c r="BQ157">
        <f t="shared" si="110"/>
        <v>13806</v>
      </c>
      <c r="BR157">
        <f t="shared" si="95"/>
        <v>13806</v>
      </c>
    </row>
    <row r="158" spans="1:70" x14ac:dyDescent="0.2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M158">
        <v>0</v>
      </c>
      <c r="N158">
        <v>0</v>
      </c>
      <c r="O158">
        <v>0</v>
      </c>
      <c r="P158">
        <v>1</v>
      </c>
      <c r="Q158">
        <v>1</v>
      </c>
      <c r="R158" s="15">
        <v>147</v>
      </c>
      <c r="S158" s="12">
        <v>-157</v>
      </c>
      <c r="T158">
        <f t="shared" si="96"/>
        <v>2825</v>
      </c>
      <c r="U158">
        <f t="shared" si="78"/>
        <v>2825</v>
      </c>
      <c r="V158">
        <f t="shared" si="97"/>
        <v>4645</v>
      </c>
      <c r="W158">
        <f t="shared" si="79"/>
        <v>4645</v>
      </c>
      <c r="X158">
        <f t="shared" si="98"/>
        <v>4987</v>
      </c>
      <c r="Y158">
        <f t="shared" si="80"/>
        <v>5244</v>
      </c>
      <c r="Z158">
        <f t="shared" si="99"/>
        <v>4278</v>
      </c>
      <c r="AA158">
        <f t="shared" si="81"/>
        <v>4535</v>
      </c>
      <c r="AG158" t="str">
        <f t="shared" si="82"/>
        <v/>
      </c>
      <c r="AQ158">
        <f t="shared" si="100"/>
        <v>3115</v>
      </c>
      <c r="AR158">
        <f t="shared" si="83"/>
        <v>3115</v>
      </c>
      <c r="AS158">
        <f t="shared" si="101"/>
        <v>3131</v>
      </c>
      <c r="AT158">
        <f t="shared" si="84"/>
        <v>3131</v>
      </c>
      <c r="AU158">
        <f t="shared" si="102"/>
        <v>3738</v>
      </c>
      <c r="AV158">
        <f t="shared" si="85"/>
        <v>3738</v>
      </c>
      <c r="AX158">
        <f t="shared" si="103"/>
        <v>4669</v>
      </c>
      <c r="AY158">
        <f t="shared" si="86"/>
        <v>4669</v>
      </c>
      <c r="AZ158">
        <f t="shared" si="104"/>
        <v>4406</v>
      </c>
      <c r="BA158">
        <f t="shared" si="87"/>
        <v>4669</v>
      </c>
      <c r="BB158">
        <f t="shared" si="105"/>
        <v>5200</v>
      </c>
      <c r="BC158">
        <f t="shared" si="88"/>
        <v>5200</v>
      </c>
      <c r="BE158">
        <f t="shared" si="106"/>
        <v>4300</v>
      </c>
      <c r="BF158">
        <f t="shared" si="89"/>
        <v>4300</v>
      </c>
      <c r="BH158">
        <f t="shared" si="90"/>
        <v>0</v>
      </c>
      <c r="BI158">
        <f t="shared" si="91"/>
        <v>0</v>
      </c>
      <c r="BK158">
        <f t="shared" si="107"/>
        <v>15879</v>
      </c>
      <c r="BL158">
        <f t="shared" si="92"/>
        <v>15879</v>
      </c>
      <c r="BM158">
        <f t="shared" si="108"/>
        <v>16136</v>
      </c>
      <c r="BN158">
        <f t="shared" si="93"/>
        <v>16136</v>
      </c>
      <c r="BO158">
        <f t="shared" si="109"/>
        <v>14837</v>
      </c>
      <c r="BP158">
        <f t="shared" si="94"/>
        <v>14837</v>
      </c>
      <c r="BQ158">
        <f t="shared" si="110"/>
        <v>13806</v>
      </c>
      <c r="BR158">
        <f t="shared" si="95"/>
        <v>13806</v>
      </c>
    </row>
    <row r="159" spans="1:70" x14ac:dyDescent="0.2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M159">
        <v>0</v>
      </c>
      <c r="N159">
        <v>1</v>
      </c>
      <c r="O159">
        <v>0</v>
      </c>
      <c r="P159">
        <v>0</v>
      </c>
      <c r="Q159">
        <v>0</v>
      </c>
      <c r="R159" s="15">
        <v>-200</v>
      </c>
      <c r="S159" s="12">
        <v>185</v>
      </c>
      <c r="T159">
        <f t="shared" si="96"/>
        <v>2725</v>
      </c>
      <c r="U159">
        <f t="shared" si="78"/>
        <v>3010</v>
      </c>
      <c r="V159">
        <f t="shared" si="97"/>
        <v>4445</v>
      </c>
      <c r="W159">
        <f t="shared" si="79"/>
        <v>4445</v>
      </c>
      <c r="X159">
        <f t="shared" si="98"/>
        <v>5044</v>
      </c>
      <c r="Y159">
        <f t="shared" si="80"/>
        <v>5044</v>
      </c>
      <c r="Z159">
        <f t="shared" si="99"/>
        <v>4335</v>
      </c>
      <c r="AA159">
        <f t="shared" si="81"/>
        <v>4335</v>
      </c>
      <c r="AG159" t="str">
        <f t="shared" si="82"/>
        <v/>
      </c>
      <c r="AQ159">
        <f t="shared" si="100"/>
        <v>3015</v>
      </c>
      <c r="AR159">
        <f t="shared" si="83"/>
        <v>3300</v>
      </c>
      <c r="AS159">
        <f t="shared" si="101"/>
        <v>3131</v>
      </c>
      <c r="AT159">
        <f t="shared" si="84"/>
        <v>3131</v>
      </c>
      <c r="AU159">
        <f t="shared" si="102"/>
        <v>3738</v>
      </c>
      <c r="AV159">
        <f t="shared" si="85"/>
        <v>3738</v>
      </c>
      <c r="AX159">
        <f t="shared" si="103"/>
        <v>4469</v>
      </c>
      <c r="AY159">
        <f t="shared" si="86"/>
        <v>4469</v>
      </c>
      <c r="AZ159">
        <f t="shared" si="104"/>
        <v>4669</v>
      </c>
      <c r="BA159">
        <f t="shared" si="87"/>
        <v>4469</v>
      </c>
      <c r="BB159">
        <f t="shared" si="105"/>
        <v>5200</v>
      </c>
      <c r="BC159">
        <f t="shared" si="88"/>
        <v>5200</v>
      </c>
      <c r="BE159">
        <f t="shared" si="106"/>
        <v>4300</v>
      </c>
      <c r="BF159">
        <f t="shared" si="89"/>
        <v>4300</v>
      </c>
      <c r="BH159">
        <f t="shared" si="90"/>
        <v>0.38001882999999997</v>
      </c>
      <c r="BI159">
        <f t="shared" si="91"/>
        <v>0.61998116999999997</v>
      </c>
      <c r="BK159">
        <f t="shared" si="107"/>
        <v>15779</v>
      </c>
      <c r="BL159">
        <f t="shared" si="92"/>
        <v>16064</v>
      </c>
      <c r="BM159">
        <f t="shared" si="108"/>
        <v>16136</v>
      </c>
      <c r="BN159">
        <f t="shared" si="93"/>
        <v>16421</v>
      </c>
      <c r="BO159">
        <f t="shared" si="109"/>
        <v>14837</v>
      </c>
      <c r="BP159">
        <f t="shared" si="94"/>
        <v>15122</v>
      </c>
      <c r="BQ159">
        <f t="shared" si="110"/>
        <v>13806</v>
      </c>
      <c r="BR159">
        <f t="shared" si="95"/>
        <v>14091</v>
      </c>
    </row>
    <row r="160" spans="1:70" x14ac:dyDescent="0.2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M160">
        <v>0</v>
      </c>
      <c r="N160">
        <v>0</v>
      </c>
      <c r="O160">
        <v>0</v>
      </c>
      <c r="P160">
        <v>0</v>
      </c>
      <c r="Q160">
        <v>0</v>
      </c>
      <c r="R160" s="15">
        <v>-310</v>
      </c>
      <c r="S160" s="12">
        <v>280</v>
      </c>
      <c r="T160">
        <f t="shared" si="96"/>
        <v>2700</v>
      </c>
      <c r="U160">
        <f t="shared" si="78"/>
        <v>2700</v>
      </c>
      <c r="V160">
        <f t="shared" si="97"/>
        <v>4135</v>
      </c>
      <c r="W160">
        <f t="shared" si="79"/>
        <v>4135</v>
      </c>
      <c r="X160">
        <f t="shared" si="98"/>
        <v>4734</v>
      </c>
      <c r="Y160">
        <f t="shared" si="80"/>
        <v>4734</v>
      </c>
      <c r="Z160">
        <f t="shared" si="99"/>
        <v>4025</v>
      </c>
      <c r="AA160">
        <f t="shared" si="81"/>
        <v>4025</v>
      </c>
      <c r="AG160" t="str">
        <f t="shared" si="82"/>
        <v/>
      </c>
      <c r="AQ160">
        <f t="shared" si="100"/>
        <v>2990</v>
      </c>
      <c r="AR160">
        <f t="shared" si="83"/>
        <v>2990</v>
      </c>
      <c r="AS160">
        <f t="shared" si="101"/>
        <v>2821</v>
      </c>
      <c r="AT160">
        <f t="shared" si="84"/>
        <v>2821</v>
      </c>
      <c r="AU160">
        <f t="shared" si="102"/>
        <v>3738</v>
      </c>
      <c r="AV160">
        <f t="shared" si="85"/>
        <v>3738</v>
      </c>
      <c r="AX160">
        <f t="shared" si="103"/>
        <v>4159</v>
      </c>
      <c r="AY160">
        <f t="shared" si="86"/>
        <v>4159</v>
      </c>
      <c r="AZ160">
        <f t="shared" si="104"/>
        <v>4159</v>
      </c>
      <c r="BA160">
        <f t="shared" si="87"/>
        <v>4159</v>
      </c>
      <c r="BB160">
        <f t="shared" si="105"/>
        <v>5200</v>
      </c>
      <c r="BC160">
        <f t="shared" si="88"/>
        <v>5200</v>
      </c>
      <c r="BE160">
        <f t="shared" si="106"/>
        <v>4300</v>
      </c>
      <c r="BF160">
        <f t="shared" si="89"/>
        <v>4300</v>
      </c>
      <c r="BH160">
        <f t="shared" si="90"/>
        <v>0</v>
      </c>
      <c r="BI160">
        <f t="shared" si="91"/>
        <v>0</v>
      </c>
      <c r="BK160">
        <f t="shared" si="107"/>
        <v>16064</v>
      </c>
      <c r="BL160">
        <f t="shared" si="92"/>
        <v>16444</v>
      </c>
      <c r="BM160">
        <f t="shared" si="108"/>
        <v>16421</v>
      </c>
      <c r="BN160">
        <f t="shared" si="93"/>
        <v>16801</v>
      </c>
      <c r="BO160">
        <f t="shared" si="109"/>
        <v>15122</v>
      </c>
      <c r="BP160">
        <f t="shared" si="94"/>
        <v>15502</v>
      </c>
      <c r="BQ160">
        <f t="shared" si="110"/>
        <v>14091</v>
      </c>
      <c r="BR160">
        <f t="shared" si="95"/>
        <v>14471</v>
      </c>
    </row>
    <row r="161" spans="1:70" x14ac:dyDescent="0.2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M161">
        <v>0</v>
      </c>
      <c r="N161">
        <v>1</v>
      </c>
      <c r="O161">
        <v>1</v>
      </c>
      <c r="P161">
        <v>1</v>
      </c>
      <c r="Q161">
        <v>1</v>
      </c>
      <c r="R161" s="15">
        <v>180</v>
      </c>
      <c r="S161" s="12">
        <v>-195</v>
      </c>
      <c r="T161">
        <f t="shared" si="96"/>
        <v>2505</v>
      </c>
      <c r="U161">
        <f t="shared" si="78"/>
        <v>2800</v>
      </c>
      <c r="V161">
        <f t="shared" si="97"/>
        <v>3940</v>
      </c>
      <c r="W161">
        <f t="shared" si="79"/>
        <v>4235</v>
      </c>
      <c r="X161">
        <f t="shared" si="98"/>
        <v>4539</v>
      </c>
      <c r="Y161">
        <f t="shared" si="80"/>
        <v>4834</v>
      </c>
      <c r="Z161">
        <f t="shared" si="99"/>
        <v>3830</v>
      </c>
      <c r="AA161">
        <f t="shared" si="81"/>
        <v>4125</v>
      </c>
      <c r="AG161" t="str">
        <f t="shared" si="82"/>
        <v/>
      </c>
      <c r="AQ161">
        <f t="shared" si="100"/>
        <v>2795</v>
      </c>
      <c r="AR161">
        <f t="shared" si="83"/>
        <v>3090</v>
      </c>
      <c r="AS161">
        <f t="shared" si="101"/>
        <v>2821</v>
      </c>
      <c r="AT161">
        <f t="shared" si="84"/>
        <v>2821</v>
      </c>
      <c r="AU161">
        <f t="shared" si="102"/>
        <v>3738</v>
      </c>
      <c r="AV161">
        <f t="shared" si="85"/>
        <v>3738</v>
      </c>
      <c r="AX161">
        <f t="shared" si="103"/>
        <v>3964</v>
      </c>
      <c r="AY161">
        <f t="shared" si="86"/>
        <v>4259</v>
      </c>
      <c r="AZ161">
        <f t="shared" si="104"/>
        <v>3964</v>
      </c>
      <c r="BA161">
        <f t="shared" si="87"/>
        <v>4259</v>
      </c>
      <c r="BB161">
        <f t="shared" si="105"/>
        <v>5200</v>
      </c>
      <c r="BC161">
        <f t="shared" si="88"/>
        <v>5200</v>
      </c>
      <c r="BE161">
        <f t="shared" si="106"/>
        <v>4300</v>
      </c>
      <c r="BF161">
        <f t="shared" si="89"/>
        <v>4300</v>
      </c>
      <c r="BH161">
        <f t="shared" si="90"/>
        <v>0.33612778799999998</v>
      </c>
      <c r="BI161">
        <f t="shared" si="91"/>
        <v>0.66387221200000002</v>
      </c>
      <c r="BK161">
        <f t="shared" si="107"/>
        <v>16444</v>
      </c>
      <c r="BL161">
        <f t="shared" si="92"/>
        <v>16444</v>
      </c>
      <c r="BM161">
        <f t="shared" si="108"/>
        <v>16801</v>
      </c>
      <c r="BN161">
        <f t="shared" si="93"/>
        <v>16801</v>
      </c>
      <c r="BO161">
        <f t="shared" si="109"/>
        <v>15502</v>
      </c>
      <c r="BP161">
        <f t="shared" si="94"/>
        <v>15502</v>
      </c>
      <c r="BQ161">
        <f t="shared" si="110"/>
        <v>14471</v>
      </c>
      <c r="BR161">
        <f t="shared" si="95"/>
        <v>14471</v>
      </c>
    </row>
    <row r="162" spans="1:70" x14ac:dyDescent="0.2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M162">
        <v>1</v>
      </c>
      <c r="N162">
        <v>1</v>
      </c>
      <c r="O162">
        <v>1</v>
      </c>
      <c r="P162">
        <v>1</v>
      </c>
      <c r="Q162">
        <v>1</v>
      </c>
      <c r="R162" s="15">
        <v>-170</v>
      </c>
      <c r="S162" s="12">
        <v>160</v>
      </c>
      <c r="T162">
        <f t="shared" si="96"/>
        <v>2630</v>
      </c>
      <c r="U162">
        <f t="shared" si="78"/>
        <v>2900</v>
      </c>
      <c r="V162">
        <f t="shared" si="97"/>
        <v>4065</v>
      </c>
      <c r="W162">
        <f t="shared" si="79"/>
        <v>4335</v>
      </c>
      <c r="X162">
        <f t="shared" si="98"/>
        <v>4664</v>
      </c>
      <c r="Y162">
        <f t="shared" si="80"/>
        <v>4934</v>
      </c>
      <c r="Z162">
        <f t="shared" si="99"/>
        <v>3955</v>
      </c>
      <c r="AA162">
        <f t="shared" si="81"/>
        <v>4225</v>
      </c>
      <c r="AG162" t="str">
        <f t="shared" si="82"/>
        <v/>
      </c>
      <c r="AQ162">
        <f t="shared" si="100"/>
        <v>2920</v>
      </c>
      <c r="AR162">
        <f t="shared" si="83"/>
        <v>3190</v>
      </c>
      <c r="AS162">
        <f t="shared" si="101"/>
        <v>2651</v>
      </c>
      <c r="AT162">
        <f t="shared" si="84"/>
        <v>2921</v>
      </c>
      <c r="AU162">
        <f t="shared" si="102"/>
        <v>3738</v>
      </c>
      <c r="AV162">
        <f t="shared" si="85"/>
        <v>3738</v>
      </c>
      <c r="AX162">
        <f t="shared" si="103"/>
        <v>4259</v>
      </c>
      <c r="AY162">
        <f t="shared" si="86"/>
        <v>4259</v>
      </c>
      <c r="AZ162">
        <f t="shared" si="104"/>
        <v>4259</v>
      </c>
      <c r="BA162">
        <f t="shared" si="87"/>
        <v>4259</v>
      </c>
      <c r="BB162">
        <f t="shared" si="105"/>
        <v>5200</v>
      </c>
      <c r="BC162">
        <f t="shared" si="88"/>
        <v>5200</v>
      </c>
      <c r="BE162">
        <f t="shared" si="106"/>
        <v>4300</v>
      </c>
      <c r="BF162">
        <f t="shared" si="89"/>
        <v>4300</v>
      </c>
      <c r="BH162">
        <f t="shared" si="90"/>
        <v>0.76934087299999998</v>
      </c>
      <c r="BI162">
        <f t="shared" si="91"/>
        <v>0.76934087299999998</v>
      </c>
      <c r="BK162">
        <f t="shared" si="107"/>
        <v>16444</v>
      </c>
      <c r="BL162">
        <f t="shared" si="92"/>
        <v>16444</v>
      </c>
      <c r="BM162">
        <f t="shared" si="108"/>
        <v>16801</v>
      </c>
      <c r="BN162">
        <f t="shared" si="93"/>
        <v>16801</v>
      </c>
      <c r="BO162">
        <f t="shared" si="109"/>
        <v>15502</v>
      </c>
      <c r="BP162">
        <f t="shared" si="94"/>
        <v>15502</v>
      </c>
      <c r="BQ162">
        <f t="shared" si="110"/>
        <v>14471</v>
      </c>
      <c r="BR162">
        <f t="shared" si="95"/>
        <v>14471</v>
      </c>
    </row>
    <row r="163" spans="1:70" x14ac:dyDescent="0.2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M163">
        <v>0</v>
      </c>
      <c r="N163">
        <v>1</v>
      </c>
      <c r="O163">
        <v>1</v>
      </c>
      <c r="P163">
        <v>1</v>
      </c>
      <c r="Q163">
        <v>1</v>
      </c>
      <c r="R163" s="15">
        <v>155</v>
      </c>
      <c r="S163" s="12">
        <v>-165</v>
      </c>
      <c r="T163">
        <f t="shared" si="96"/>
        <v>2735</v>
      </c>
      <c r="U163">
        <f t="shared" si="78"/>
        <v>3000</v>
      </c>
      <c r="V163">
        <f t="shared" si="97"/>
        <v>4170</v>
      </c>
      <c r="W163">
        <f t="shared" si="79"/>
        <v>4435</v>
      </c>
      <c r="X163">
        <f t="shared" si="98"/>
        <v>4769</v>
      </c>
      <c r="Y163">
        <f t="shared" si="80"/>
        <v>5034</v>
      </c>
      <c r="Z163">
        <f t="shared" si="99"/>
        <v>4060</v>
      </c>
      <c r="AA163">
        <f t="shared" si="81"/>
        <v>4325</v>
      </c>
      <c r="AG163" t="str">
        <f t="shared" si="82"/>
        <v/>
      </c>
      <c r="AQ163">
        <f t="shared" si="100"/>
        <v>3190</v>
      </c>
      <c r="AR163">
        <f t="shared" si="83"/>
        <v>3190</v>
      </c>
      <c r="AS163">
        <f t="shared" si="101"/>
        <v>2921</v>
      </c>
      <c r="AT163">
        <f t="shared" si="84"/>
        <v>2921</v>
      </c>
      <c r="AU163">
        <f t="shared" si="102"/>
        <v>3738</v>
      </c>
      <c r="AV163">
        <f t="shared" si="85"/>
        <v>3738</v>
      </c>
      <c r="AX163">
        <f t="shared" si="103"/>
        <v>4094</v>
      </c>
      <c r="AY163">
        <f t="shared" si="86"/>
        <v>4359</v>
      </c>
      <c r="AZ163">
        <f t="shared" si="104"/>
        <v>4259</v>
      </c>
      <c r="BA163">
        <f t="shared" si="87"/>
        <v>4094</v>
      </c>
      <c r="BB163">
        <f t="shared" si="105"/>
        <v>5200</v>
      </c>
      <c r="BC163">
        <f t="shared" si="88"/>
        <v>5200</v>
      </c>
      <c r="BE163">
        <f t="shared" si="106"/>
        <v>4300</v>
      </c>
      <c r="BF163">
        <f t="shared" si="89"/>
        <v>4300</v>
      </c>
      <c r="BH163">
        <f t="shared" si="90"/>
        <v>0.42856824399999999</v>
      </c>
      <c r="BI163">
        <f t="shared" si="91"/>
        <v>0.57143175599999996</v>
      </c>
      <c r="BK163">
        <f t="shared" si="107"/>
        <v>16444</v>
      </c>
      <c r="BL163">
        <f t="shared" si="92"/>
        <v>16444</v>
      </c>
      <c r="BM163">
        <f t="shared" si="108"/>
        <v>16801</v>
      </c>
      <c r="BN163">
        <f t="shared" si="93"/>
        <v>16801</v>
      </c>
      <c r="BO163">
        <f t="shared" si="109"/>
        <v>15502</v>
      </c>
      <c r="BP163">
        <f t="shared" si="94"/>
        <v>15502</v>
      </c>
      <c r="BQ163">
        <f t="shared" si="110"/>
        <v>14471</v>
      </c>
      <c r="BR163">
        <f t="shared" si="95"/>
        <v>14471</v>
      </c>
    </row>
    <row r="164" spans="1:70" x14ac:dyDescent="0.2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M164">
        <v>1</v>
      </c>
      <c r="N164">
        <v>1</v>
      </c>
      <c r="O164">
        <v>1</v>
      </c>
      <c r="P164">
        <v>1</v>
      </c>
      <c r="Q164">
        <v>1</v>
      </c>
      <c r="R164" s="15">
        <v>-320</v>
      </c>
      <c r="S164" s="12">
        <v>290</v>
      </c>
      <c r="T164">
        <f t="shared" si="96"/>
        <v>2680</v>
      </c>
      <c r="U164">
        <f t="shared" si="78"/>
        <v>3100</v>
      </c>
      <c r="V164">
        <f t="shared" si="97"/>
        <v>4115</v>
      </c>
      <c r="W164">
        <f t="shared" si="79"/>
        <v>4535</v>
      </c>
      <c r="X164">
        <f t="shared" si="98"/>
        <v>4714</v>
      </c>
      <c r="Y164">
        <f t="shared" si="80"/>
        <v>5134</v>
      </c>
      <c r="Z164">
        <f t="shared" si="99"/>
        <v>4005</v>
      </c>
      <c r="AA164">
        <f t="shared" si="81"/>
        <v>4425</v>
      </c>
      <c r="AG164" t="str">
        <f t="shared" si="82"/>
        <v/>
      </c>
      <c r="AQ164">
        <f t="shared" si="100"/>
        <v>2870</v>
      </c>
      <c r="AR164">
        <f t="shared" si="83"/>
        <v>3290</v>
      </c>
      <c r="AS164">
        <f t="shared" si="101"/>
        <v>2601</v>
      </c>
      <c r="AT164">
        <f t="shared" si="84"/>
        <v>3021</v>
      </c>
      <c r="AU164">
        <f t="shared" si="102"/>
        <v>3418</v>
      </c>
      <c r="AV164">
        <f t="shared" si="85"/>
        <v>3838</v>
      </c>
      <c r="AX164">
        <f t="shared" si="103"/>
        <v>4039</v>
      </c>
      <c r="AY164">
        <f t="shared" si="86"/>
        <v>4459</v>
      </c>
      <c r="AZ164">
        <f t="shared" si="104"/>
        <v>3774</v>
      </c>
      <c r="BA164">
        <f t="shared" si="87"/>
        <v>4459</v>
      </c>
      <c r="BB164">
        <f t="shared" si="105"/>
        <v>5200</v>
      </c>
      <c r="BC164">
        <f t="shared" si="88"/>
        <v>5200</v>
      </c>
      <c r="BE164">
        <f t="shared" si="106"/>
        <v>4300</v>
      </c>
      <c r="BF164">
        <f t="shared" si="89"/>
        <v>4300</v>
      </c>
      <c r="BH164">
        <f t="shared" si="90"/>
        <v>0.84401732699999998</v>
      </c>
      <c r="BI164">
        <f t="shared" si="91"/>
        <v>0.84401732699999998</v>
      </c>
      <c r="BK164">
        <f t="shared" si="107"/>
        <v>16444</v>
      </c>
      <c r="BL164">
        <f t="shared" si="92"/>
        <v>16444</v>
      </c>
      <c r="BM164">
        <f t="shared" si="108"/>
        <v>16801</v>
      </c>
      <c r="BN164">
        <f t="shared" si="93"/>
        <v>16801</v>
      </c>
      <c r="BO164">
        <f t="shared" si="109"/>
        <v>15502</v>
      </c>
      <c r="BP164">
        <f t="shared" si="94"/>
        <v>15502</v>
      </c>
      <c r="BQ164">
        <f t="shared" si="110"/>
        <v>14471</v>
      </c>
      <c r="BR164">
        <f t="shared" si="95"/>
        <v>14471</v>
      </c>
    </row>
    <row r="165" spans="1:70" x14ac:dyDescent="0.2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M165">
        <v>1</v>
      </c>
      <c r="N165">
        <v>1</v>
      </c>
      <c r="O165">
        <v>1</v>
      </c>
      <c r="P165">
        <v>1</v>
      </c>
      <c r="Q165">
        <v>1</v>
      </c>
      <c r="R165" s="15">
        <v>-600</v>
      </c>
      <c r="S165" s="12">
        <v>500</v>
      </c>
      <c r="T165">
        <f t="shared" si="96"/>
        <v>2500</v>
      </c>
      <c r="U165">
        <f t="shared" si="78"/>
        <v>3200</v>
      </c>
      <c r="V165">
        <f t="shared" si="97"/>
        <v>3935</v>
      </c>
      <c r="W165">
        <f t="shared" si="79"/>
        <v>4635</v>
      </c>
      <c r="X165">
        <f t="shared" si="98"/>
        <v>4534</v>
      </c>
      <c r="Y165">
        <f t="shared" si="80"/>
        <v>5234</v>
      </c>
      <c r="Z165">
        <f t="shared" si="99"/>
        <v>3825</v>
      </c>
      <c r="AA165">
        <f t="shared" si="81"/>
        <v>4525</v>
      </c>
      <c r="AG165" t="str">
        <f t="shared" si="82"/>
        <v/>
      </c>
      <c r="AQ165">
        <f t="shared" si="100"/>
        <v>2690</v>
      </c>
      <c r="AR165">
        <f t="shared" si="83"/>
        <v>3390</v>
      </c>
      <c r="AS165">
        <f t="shared" si="101"/>
        <v>2421</v>
      </c>
      <c r="AT165">
        <f t="shared" si="84"/>
        <v>3121</v>
      </c>
      <c r="AU165">
        <f t="shared" si="102"/>
        <v>3238</v>
      </c>
      <c r="AV165">
        <f t="shared" si="85"/>
        <v>3938</v>
      </c>
      <c r="AX165">
        <f t="shared" si="103"/>
        <v>3859</v>
      </c>
      <c r="AY165">
        <f t="shared" si="86"/>
        <v>4559</v>
      </c>
      <c r="AZ165">
        <f t="shared" si="104"/>
        <v>3859</v>
      </c>
      <c r="BA165">
        <f t="shared" si="87"/>
        <v>4559</v>
      </c>
      <c r="BB165">
        <f t="shared" si="105"/>
        <v>5200</v>
      </c>
      <c r="BC165">
        <f t="shared" si="88"/>
        <v>5200</v>
      </c>
      <c r="BE165">
        <f t="shared" si="106"/>
        <v>3700</v>
      </c>
      <c r="BF165">
        <f t="shared" si="89"/>
        <v>4400</v>
      </c>
      <c r="BH165">
        <f t="shared" si="90"/>
        <v>0.85965472499999995</v>
      </c>
      <c r="BI165">
        <f t="shared" si="91"/>
        <v>0.85965472499999995</v>
      </c>
      <c r="BK165">
        <f t="shared" si="107"/>
        <v>16444</v>
      </c>
      <c r="BL165">
        <f t="shared" si="92"/>
        <v>16444</v>
      </c>
      <c r="BM165">
        <f t="shared" si="108"/>
        <v>16801</v>
      </c>
      <c r="BN165">
        <f t="shared" si="93"/>
        <v>16801</v>
      </c>
      <c r="BO165">
        <f t="shared" si="109"/>
        <v>15502</v>
      </c>
      <c r="BP165">
        <f t="shared" si="94"/>
        <v>15502</v>
      </c>
      <c r="BQ165">
        <f t="shared" si="110"/>
        <v>14471</v>
      </c>
      <c r="BR165">
        <f t="shared" si="95"/>
        <v>14471</v>
      </c>
    </row>
    <row r="166" spans="1:70" x14ac:dyDescent="0.2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M166">
        <v>1</v>
      </c>
      <c r="N166">
        <v>1</v>
      </c>
      <c r="O166">
        <v>1</v>
      </c>
      <c r="P166">
        <v>1</v>
      </c>
      <c r="Q166">
        <v>1</v>
      </c>
      <c r="R166" s="15">
        <v>-700</v>
      </c>
      <c r="S166" s="12">
        <v>568</v>
      </c>
      <c r="T166">
        <f t="shared" si="96"/>
        <v>2500</v>
      </c>
      <c r="U166">
        <f t="shared" si="78"/>
        <v>3300</v>
      </c>
      <c r="V166">
        <f t="shared" si="97"/>
        <v>3935</v>
      </c>
      <c r="W166">
        <f t="shared" si="79"/>
        <v>4735</v>
      </c>
      <c r="X166">
        <f t="shared" si="98"/>
        <v>4534</v>
      </c>
      <c r="Y166">
        <f t="shared" si="80"/>
        <v>5334</v>
      </c>
      <c r="Z166">
        <f t="shared" si="99"/>
        <v>3825</v>
      </c>
      <c r="AA166">
        <f t="shared" si="81"/>
        <v>4625</v>
      </c>
      <c r="AG166" t="str">
        <f t="shared" si="82"/>
        <v/>
      </c>
      <c r="AQ166">
        <f t="shared" si="100"/>
        <v>2690</v>
      </c>
      <c r="AR166">
        <f t="shared" si="83"/>
        <v>3490</v>
      </c>
      <c r="AS166">
        <f t="shared" si="101"/>
        <v>2421</v>
      </c>
      <c r="AT166">
        <f t="shared" si="84"/>
        <v>3221</v>
      </c>
      <c r="AU166">
        <f t="shared" si="102"/>
        <v>3938</v>
      </c>
      <c r="AV166">
        <f t="shared" si="85"/>
        <v>3938</v>
      </c>
      <c r="AX166">
        <f t="shared" si="103"/>
        <v>3859</v>
      </c>
      <c r="AY166">
        <f t="shared" si="86"/>
        <v>4659</v>
      </c>
      <c r="AZ166">
        <f t="shared" si="104"/>
        <v>3859</v>
      </c>
      <c r="BA166">
        <f t="shared" si="87"/>
        <v>4659</v>
      </c>
      <c r="BB166">
        <f t="shared" si="105"/>
        <v>4500</v>
      </c>
      <c r="BC166">
        <f t="shared" si="88"/>
        <v>5300</v>
      </c>
      <c r="BE166">
        <f t="shared" si="106"/>
        <v>3700</v>
      </c>
      <c r="BF166">
        <f t="shared" si="89"/>
        <v>4500</v>
      </c>
      <c r="BH166">
        <f t="shared" si="90"/>
        <v>0.70987194799999997</v>
      </c>
      <c r="BI166">
        <f t="shared" si="91"/>
        <v>0.70987194799999997</v>
      </c>
      <c r="BK166">
        <f t="shared" si="107"/>
        <v>16444</v>
      </c>
      <c r="BL166">
        <f t="shared" si="92"/>
        <v>16444</v>
      </c>
      <c r="BM166">
        <f t="shared" si="108"/>
        <v>16801</v>
      </c>
      <c r="BN166">
        <f t="shared" si="93"/>
        <v>16801</v>
      </c>
      <c r="BO166">
        <f t="shared" si="109"/>
        <v>15502</v>
      </c>
      <c r="BP166">
        <f t="shared" si="94"/>
        <v>15502</v>
      </c>
      <c r="BQ166">
        <f t="shared" si="110"/>
        <v>14471</v>
      </c>
      <c r="BR166">
        <f t="shared" si="95"/>
        <v>14471</v>
      </c>
    </row>
    <row r="167" spans="1:70" x14ac:dyDescent="0.2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M167">
        <v>1</v>
      </c>
      <c r="N167">
        <v>1</v>
      </c>
      <c r="O167">
        <v>1</v>
      </c>
      <c r="P167">
        <v>0</v>
      </c>
      <c r="Q167">
        <v>1</v>
      </c>
      <c r="R167" s="15">
        <v>147</v>
      </c>
      <c r="S167" s="12">
        <v>-157</v>
      </c>
      <c r="T167">
        <f t="shared" si="96"/>
        <v>3200</v>
      </c>
      <c r="U167">
        <f t="shared" si="78"/>
        <v>3447</v>
      </c>
      <c r="V167">
        <f t="shared" si="97"/>
        <v>4635</v>
      </c>
      <c r="W167">
        <f t="shared" si="79"/>
        <v>4882</v>
      </c>
      <c r="X167">
        <f t="shared" si="98"/>
        <v>5177</v>
      </c>
      <c r="Y167">
        <f t="shared" si="80"/>
        <v>5177</v>
      </c>
      <c r="Z167">
        <f t="shared" si="99"/>
        <v>4525</v>
      </c>
      <c r="AA167">
        <f t="shared" si="81"/>
        <v>4772</v>
      </c>
      <c r="AG167" t="str">
        <f t="shared" si="82"/>
        <v/>
      </c>
      <c r="AQ167">
        <f t="shared" si="100"/>
        <v>3490</v>
      </c>
      <c r="AR167">
        <f t="shared" si="83"/>
        <v>3490</v>
      </c>
      <c r="AS167">
        <f t="shared" si="101"/>
        <v>3221</v>
      </c>
      <c r="AT167">
        <f t="shared" si="84"/>
        <v>3221</v>
      </c>
      <c r="AU167">
        <f t="shared" si="102"/>
        <v>3938</v>
      </c>
      <c r="AV167">
        <f t="shared" si="85"/>
        <v>3938</v>
      </c>
      <c r="AX167">
        <f t="shared" si="103"/>
        <v>4659</v>
      </c>
      <c r="AY167">
        <f t="shared" si="86"/>
        <v>4659</v>
      </c>
      <c r="AZ167">
        <f t="shared" si="104"/>
        <v>4659</v>
      </c>
      <c r="BA167">
        <f t="shared" si="87"/>
        <v>4659</v>
      </c>
      <c r="BB167">
        <f t="shared" si="105"/>
        <v>5300</v>
      </c>
      <c r="BC167">
        <f t="shared" si="88"/>
        <v>5300</v>
      </c>
      <c r="BE167">
        <f t="shared" si="106"/>
        <v>4500</v>
      </c>
      <c r="BF167">
        <f t="shared" si="89"/>
        <v>4500</v>
      </c>
      <c r="BH167">
        <f t="shared" si="90"/>
        <v>0.59417974900000003</v>
      </c>
      <c r="BI167">
        <f t="shared" si="91"/>
        <v>0.59417974900000003</v>
      </c>
      <c r="BK167">
        <f t="shared" si="107"/>
        <v>16344</v>
      </c>
      <c r="BL167">
        <f t="shared" si="92"/>
        <v>16591</v>
      </c>
      <c r="BM167">
        <f t="shared" si="108"/>
        <v>16701</v>
      </c>
      <c r="BN167">
        <f t="shared" si="93"/>
        <v>16948</v>
      </c>
      <c r="BO167">
        <f t="shared" si="109"/>
        <v>15502</v>
      </c>
      <c r="BP167">
        <f t="shared" si="94"/>
        <v>15502</v>
      </c>
      <c r="BQ167">
        <f t="shared" si="110"/>
        <v>14371</v>
      </c>
      <c r="BR167">
        <f t="shared" si="95"/>
        <v>14618</v>
      </c>
    </row>
    <row r="168" spans="1:70" x14ac:dyDescent="0.2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M168">
        <v>0</v>
      </c>
      <c r="N168">
        <v>0</v>
      </c>
      <c r="O168">
        <v>0</v>
      </c>
      <c r="P168">
        <v>0</v>
      </c>
      <c r="Q168">
        <v>0</v>
      </c>
      <c r="R168" s="15">
        <v>-160</v>
      </c>
      <c r="S168" s="12">
        <v>150</v>
      </c>
      <c r="T168">
        <f t="shared" si="96"/>
        <v>3287</v>
      </c>
      <c r="U168">
        <f t="shared" si="78"/>
        <v>3287</v>
      </c>
      <c r="V168">
        <f t="shared" si="97"/>
        <v>4722</v>
      </c>
      <c r="W168">
        <f t="shared" si="79"/>
        <v>4722</v>
      </c>
      <c r="X168">
        <f t="shared" si="98"/>
        <v>5017</v>
      </c>
      <c r="Y168">
        <f t="shared" si="80"/>
        <v>5017</v>
      </c>
      <c r="Z168">
        <f t="shared" si="99"/>
        <v>4612</v>
      </c>
      <c r="AA168">
        <f t="shared" si="81"/>
        <v>4612</v>
      </c>
      <c r="AG168" t="str">
        <f t="shared" si="82"/>
        <v/>
      </c>
      <c r="AQ168">
        <f t="shared" si="100"/>
        <v>3330</v>
      </c>
      <c r="AR168">
        <f t="shared" si="83"/>
        <v>3330</v>
      </c>
      <c r="AS168">
        <f t="shared" si="101"/>
        <v>3061</v>
      </c>
      <c r="AT168">
        <f t="shared" si="84"/>
        <v>3061</v>
      </c>
      <c r="AU168">
        <f t="shared" si="102"/>
        <v>3778</v>
      </c>
      <c r="AV168">
        <f t="shared" si="85"/>
        <v>3778</v>
      </c>
      <c r="AX168">
        <f t="shared" si="103"/>
        <v>4659</v>
      </c>
      <c r="AY168">
        <f t="shared" si="86"/>
        <v>4659</v>
      </c>
      <c r="AZ168">
        <f t="shared" si="104"/>
        <v>4659</v>
      </c>
      <c r="BA168">
        <f t="shared" si="87"/>
        <v>4659</v>
      </c>
      <c r="BB168">
        <f t="shared" si="105"/>
        <v>5300</v>
      </c>
      <c r="BC168">
        <f t="shared" si="88"/>
        <v>5300</v>
      </c>
      <c r="BE168">
        <f t="shared" si="106"/>
        <v>4500</v>
      </c>
      <c r="BF168">
        <f t="shared" si="89"/>
        <v>4500</v>
      </c>
      <c r="BH168">
        <f t="shared" si="90"/>
        <v>0</v>
      </c>
      <c r="BI168">
        <f t="shared" si="91"/>
        <v>0</v>
      </c>
      <c r="BK168">
        <f t="shared" si="107"/>
        <v>16591</v>
      </c>
      <c r="BL168">
        <f t="shared" si="92"/>
        <v>16841</v>
      </c>
      <c r="BM168">
        <f t="shared" si="108"/>
        <v>16948</v>
      </c>
      <c r="BN168">
        <f t="shared" si="93"/>
        <v>17198</v>
      </c>
      <c r="BO168">
        <f t="shared" si="109"/>
        <v>15502</v>
      </c>
      <c r="BP168">
        <f t="shared" si="94"/>
        <v>15752</v>
      </c>
      <c r="BQ168">
        <f t="shared" si="110"/>
        <v>14618</v>
      </c>
      <c r="BR168">
        <f t="shared" si="95"/>
        <v>14868</v>
      </c>
    </row>
    <row r="169" spans="1:70" x14ac:dyDescent="0.2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M169">
        <v>0</v>
      </c>
      <c r="N169">
        <v>0</v>
      </c>
      <c r="O169">
        <v>0</v>
      </c>
      <c r="P169">
        <v>0</v>
      </c>
      <c r="Q169">
        <v>0</v>
      </c>
      <c r="R169" s="15">
        <v>102</v>
      </c>
      <c r="S169" s="12">
        <v>-112</v>
      </c>
      <c r="T169">
        <f t="shared" si="96"/>
        <v>3187</v>
      </c>
      <c r="U169">
        <f t="shared" si="78"/>
        <v>3187</v>
      </c>
      <c r="V169">
        <f t="shared" si="97"/>
        <v>4622</v>
      </c>
      <c r="W169">
        <f t="shared" si="79"/>
        <v>4622</v>
      </c>
      <c r="X169">
        <f t="shared" si="98"/>
        <v>4917</v>
      </c>
      <c r="Y169">
        <f t="shared" si="80"/>
        <v>4917</v>
      </c>
      <c r="Z169">
        <f t="shared" si="99"/>
        <v>4512</v>
      </c>
      <c r="AA169">
        <f t="shared" si="81"/>
        <v>4512</v>
      </c>
      <c r="AG169" t="str">
        <f t="shared" si="82"/>
        <v/>
      </c>
      <c r="AQ169">
        <f t="shared" si="100"/>
        <v>3230</v>
      </c>
      <c r="AR169">
        <f t="shared" si="83"/>
        <v>3230</v>
      </c>
      <c r="AS169">
        <f t="shared" si="101"/>
        <v>2959</v>
      </c>
      <c r="AT169">
        <f t="shared" si="84"/>
        <v>2959</v>
      </c>
      <c r="AU169">
        <f t="shared" si="102"/>
        <v>3778</v>
      </c>
      <c r="AV169">
        <f t="shared" si="85"/>
        <v>3778</v>
      </c>
      <c r="AX169">
        <f t="shared" si="103"/>
        <v>4659</v>
      </c>
      <c r="AY169">
        <f t="shared" si="86"/>
        <v>4659</v>
      </c>
      <c r="AZ169">
        <f t="shared" si="104"/>
        <v>4659</v>
      </c>
      <c r="BA169">
        <f t="shared" si="87"/>
        <v>4659</v>
      </c>
      <c r="BB169">
        <f t="shared" si="105"/>
        <v>5300</v>
      </c>
      <c r="BC169">
        <f t="shared" si="88"/>
        <v>5300</v>
      </c>
      <c r="BE169">
        <f t="shared" si="106"/>
        <v>4500</v>
      </c>
      <c r="BF169">
        <f t="shared" si="89"/>
        <v>4500</v>
      </c>
      <c r="BH169">
        <f t="shared" si="90"/>
        <v>0</v>
      </c>
      <c r="BI169">
        <f t="shared" si="91"/>
        <v>0</v>
      </c>
      <c r="BK169">
        <f t="shared" si="107"/>
        <v>16741</v>
      </c>
      <c r="BL169">
        <f t="shared" si="92"/>
        <v>16741</v>
      </c>
      <c r="BM169">
        <f t="shared" si="108"/>
        <v>17098</v>
      </c>
      <c r="BN169">
        <f t="shared" si="93"/>
        <v>17098</v>
      </c>
      <c r="BO169">
        <f t="shared" si="109"/>
        <v>15652</v>
      </c>
      <c r="BP169">
        <f t="shared" si="94"/>
        <v>15652</v>
      </c>
      <c r="BQ169">
        <f t="shared" si="110"/>
        <v>14768</v>
      </c>
      <c r="BR169">
        <f t="shared" si="95"/>
        <v>14768</v>
      </c>
    </row>
    <row r="170" spans="1:70" x14ac:dyDescent="0.2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M170">
        <v>1</v>
      </c>
      <c r="N170">
        <v>1</v>
      </c>
      <c r="O170">
        <v>1</v>
      </c>
      <c r="P170">
        <v>1</v>
      </c>
      <c r="Q170">
        <v>1</v>
      </c>
      <c r="R170" s="15">
        <v>-370</v>
      </c>
      <c r="S170" s="12">
        <v>330</v>
      </c>
      <c r="T170">
        <f t="shared" si="96"/>
        <v>2817</v>
      </c>
      <c r="U170">
        <f t="shared" si="78"/>
        <v>3287</v>
      </c>
      <c r="V170">
        <f t="shared" si="97"/>
        <v>4252</v>
      </c>
      <c r="W170">
        <f t="shared" si="79"/>
        <v>4722</v>
      </c>
      <c r="X170">
        <f t="shared" si="98"/>
        <v>4547</v>
      </c>
      <c r="Y170">
        <f t="shared" si="80"/>
        <v>5017</v>
      </c>
      <c r="Z170">
        <f t="shared" si="99"/>
        <v>4142</v>
      </c>
      <c r="AA170">
        <f t="shared" si="81"/>
        <v>4612</v>
      </c>
      <c r="AG170" t="str">
        <f t="shared" si="82"/>
        <v/>
      </c>
      <c r="AQ170">
        <f t="shared" si="100"/>
        <v>2860</v>
      </c>
      <c r="AR170">
        <f t="shared" si="83"/>
        <v>3330</v>
      </c>
      <c r="AS170">
        <f t="shared" si="101"/>
        <v>2589</v>
      </c>
      <c r="AT170">
        <f t="shared" si="84"/>
        <v>3059</v>
      </c>
      <c r="AU170">
        <f t="shared" si="102"/>
        <v>3778</v>
      </c>
      <c r="AV170">
        <f t="shared" si="85"/>
        <v>3778</v>
      </c>
      <c r="AX170">
        <f t="shared" si="103"/>
        <v>4289</v>
      </c>
      <c r="AY170">
        <f t="shared" si="86"/>
        <v>4759</v>
      </c>
      <c r="AZ170">
        <f t="shared" si="104"/>
        <v>4289</v>
      </c>
      <c r="BA170">
        <f t="shared" si="87"/>
        <v>4759</v>
      </c>
      <c r="BB170">
        <f t="shared" si="105"/>
        <v>5300</v>
      </c>
      <c r="BC170">
        <f t="shared" si="88"/>
        <v>5300</v>
      </c>
      <c r="BE170">
        <f t="shared" si="106"/>
        <v>4130</v>
      </c>
      <c r="BF170">
        <f t="shared" si="89"/>
        <v>4600</v>
      </c>
      <c r="BH170">
        <f t="shared" si="90"/>
        <v>0.78545820700000002</v>
      </c>
      <c r="BI170">
        <f t="shared" si="91"/>
        <v>0.78545820700000002</v>
      </c>
      <c r="BK170">
        <f t="shared" si="107"/>
        <v>16741</v>
      </c>
      <c r="BL170">
        <f t="shared" si="92"/>
        <v>16741</v>
      </c>
      <c r="BM170">
        <f t="shared" si="108"/>
        <v>17098</v>
      </c>
      <c r="BN170">
        <f t="shared" si="93"/>
        <v>17098</v>
      </c>
      <c r="BO170">
        <f t="shared" si="109"/>
        <v>15652</v>
      </c>
      <c r="BP170">
        <f t="shared" si="94"/>
        <v>15652</v>
      </c>
      <c r="BQ170">
        <f t="shared" si="110"/>
        <v>14768</v>
      </c>
      <c r="BR170">
        <f t="shared" si="95"/>
        <v>14768</v>
      </c>
    </row>
    <row r="171" spans="1:70" x14ac:dyDescent="0.2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M171">
        <v>0</v>
      </c>
      <c r="N171">
        <v>1</v>
      </c>
      <c r="O171">
        <v>1</v>
      </c>
      <c r="P171">
        <v>1</v>
      </c>
      <c r="Q171">
        <v>1</v>
      </c>
      <c r="R171" s="15">
        <v>540</v>
      </c>
      <c r="S171" s="12">
        <v>-660</v>
      </c>
      <c r="T171">
        <f t="shared" si="96"/>
        <v>2627</v>
      </c>
      <c r="U171">
        <f t="shared" si="78"/>
        <v>3387</v>
      </c>
      <c r="V171">
        <f t="shared" si="97"/>
        <v>4062</v>
      </c>
      <c r="W171">
        <f t="shared" si="79"/>
        <v>4822</v>
      </c>
      <c r="X171">
        <f t="shared" si="98"/>
        <v>4357</v>
      </c>
      <c r="Y171">
        <f t="shared" si="80"/>
        <v>5117</v>
      </c>
      <c r="Z171">
        <f t="shared" si="99"/>
        <v>3952</v>
      </c>
      <c r="AA171">
        <f t="shared" si="81"/>
        <v>4712</v>
      </c>
      <c r="AG171" t="str">
        <f t="shared" si="82"/>
        <v/>
      </c>
      <c r="AQ171">
        <f t="shared" si="100"/>
        <v>2670</v>
      </c>
      <c r="AR171">
        <f t="shared" si="83"/>
        <v>3430</v>
      </c>
      <c r="AS171">
        <f t="shared" si="101"/>
        <v>3059</v>
      </c>
      <c r="AT171">
        <f t="shared" si="84"/>
        <v>3059</v>
      </c>
      <c r="AU171">
        <f t="shared" si="102"/>
        <v>3778</v>
      </c>
      <c r="AV171">
        <f t="shared" si="85"/>
        <v>3778</v>
      </c>
      <c r="AX171">
        <f t="shared" si="103"/>
        <v>4099</v>
      </c>
      <c r="AY171">
        <f t="shared" si="86"/>
        <v>4859</v>
      </c>
      <c r="AZ171">
        <f t="shared" si="104"/>
        <v>4759</v>
      </c>
      <c r="BA171">
        <f t="shared" si="87"/>
        <v>4099</v>
      </c>
      <c r="BB171">
        <f t="shared" si="105"/>
        <v>5300</v>
      </c>
      <c r="BC171">
        <f t="shared" si="88"/>
        <v>5300</v>
      </c>
      <c r="BE171">
        <f t="shared" si="106"/>
        <v>3940</v>
      </c>
      <c r="BF171">
        <f t="shared" si="89"/>
        <v>4700</v>
      </c>
      <c r="BH171">
        <f t="shared" si="90"/>
        <v>0.33612778799999998</v>
      </c>
      <c r="BI171">
        <f t="shared" si="91"/>
        <v>0.66387221200000002</v>
      </c>
      <c r="BK171">
        <f t="shared" si="107"/>
        <v>16741</v>
      </c>
      <c r="BL171">
        <f t="shared" si="92"/>
        <v>16741</v>
      </c>
      <c r="BM171">
        <f t="shared" si="108"/>
        <v>17098</v>
      </c>
      <c r="BN171">
        <f t="shared" si="93"/>
        <v>17098</v>
      </c>
      <c r="BO171">
        <f t="shared" si="109"/>
        <v>15652</v>
      </c>
      <c r="BP171">
        <f t="shared" si="94"/>
        <v>15652</v>
      </c>
      <c r="BQ171">
        <f t="shared" si="110"/>
        <v>14768</v>
      </c>
      <c r="BR171">
        <f t="shared" si="95"/>
        <v>14768</v>
      </c>
    </row>
    <row r="172" spans="1:70" x14ac:dyDescent="0.2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M172">
        <v>1</v>
      </c>
      <c r="N172">
        <v>1</v>
      </c>
      <c r="O172">
        <v>1</v>
      </c>
      <c r="P172">
        <v>1</v>
      </c>
      <c r="Q172">
        <v>1</v>
      </c>
      <c r="R172" s="15">
        <v>-210</v>
      </c>
      <c r="S172" s="12">
        <v>190</v>
      </c>
      <c r="T172">
        <f t="shared" si="96"/>
        <v>3177</v>
      </c>
      <c r="U172">
        <f t="shared" si="78"/>
        <v>3487</v>
      </c>
      <c r="V172">
        <f t="shared" si="97"/>
        <v>4612</v>
      </c>
      <c r="W172">
        <f t="shared" si="79"/>
        <v>4922</v>
      </c>
      <c r="X172">
        <f t="shared" si="98"/>
        <v>4907</v>
      </c>
      <c r="Y172">
        <f t="shared" si="80"/>
        <v>5217</v>
      </c>
      <c r="Z172">
        <f t="shared" si="99"/>
        <v>4502</v>
      </c>
      <c r="AA172">
        <f t="shared" si="81"/>
        <v>4812</v>
      </c>
      <c r="AG172" t="str">
        <f t="shared" si="82"/>
        <v/>
      </c>
      <c r="AQ172">
        <f t="shared" si="100"/>
        <v>3220</v>
      </c>
      <c r="AR172">
        <f t="shared" si="83"/>
        <v>3530</v>
      </c>
      <c r="AS172">
        <f t="shared" si="101"/>
        <v>2849</v>
      </c>
      <c r="AT172">
        <f t="shared" si="84"/>
        <v>3159</v>
      </c>
      <c r="AU172">
        <f t="shared" si="102"/>
        <v>3778</v>
      </c>
      <c r="AV172">
        <f t="shared" si="85"/>
        <v>3778</v>
      </c>
      <c r="AX172">
        <f t="shared" si="103"/>
        <v>4649</v>
      </c>
      <c r="AY172">
        <f t="shared" si="86"/>
        <v>4959</v>
      </c>
      <c r="AZ172">
        <f t="shared" si="104"/>
        <v>3889</v>
      </c>
      <c r="BA172">
        <f t="shared" si="87"/>
        <v>4959</v>
      </c>
      <c r="BB172">
        <f t="shared" si="105"/>
        <v>5300</v>
      </c>
      <c r="BC172">
        <f t="shared" si="88"/>
        <v>5300</v>
      </c>
      <c r="BE172">
        <f t="shared" si="106"/>
        <v>4700</v>
      </c>
      <c r="BF172">
        <f t="shared" si="89"/>
        <v>4700</v>
      </c>
      <c r="BH172">
        <f t="shared" si="90"/>
        <v>0.79892575700000001</v>
      </c>
      <c r="BI172">
        <f t="shared" si="91"/>
        <v>0.79892575700000001</v>
      </c>
      <c r="BK172">
        <f t="shared" si="107"/>
        <v>16741</v>
      </c>
      <c r="BL172">
        <f t="shared" si="92"/>
        <v>16741</v>
      </c>
      <c r="BM172">
        <f t="shared" si="108"/>
        <v>17098</v>
      </c>
      <c r="BN172">
        <f t="shared" si="93"/>
        <v>17098</v>
      </c>
      <c r="BO172">
        <f t="shared" si="109"/>
        <v>15652</v>
      </c>
      <c r="BP172">
        <f t="shared" si="94"/>
        <v>15652</v>
      </c>
      <c r="BQ172">
        <f t="shared" si="110"/>
        <v>14768</v>
      </c>
      <c r="BR172">
        <f t="shared" si="95"/>
        <v>14768</v>
      </c>
    </row>
    <row r="173" spans="1:70" x14ac:dyDescent="0.2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M173">
        <v>1</v>
      </c>
      <c r="N173">
        <v>1</v>
      </c>
      <c r="O173">
        <v>1</v>
      </c>
      <c r="P173">
        <v>1</v>
      </c>
      <c r="Q173">
        <v>1</v>
      </c>
      <c r="R173" s="15">
        <v>-125</v>
      </c>
      <c r="S173" s="12">
        <v>115</v>
      </c>
      <c r="T173">
        <f t="shared" si="96"/>
        <v>3362</v>
      </c>
      <c r="U173">
        <f t="shared" si="78"/>
        <v>3587</v>
      </c>
      <c r="V173">
        <f t="shared" si="97"/>
        <v>4797</v>
      </c>
      <c r="W173">
        <f t="shared" si="79"/>
        <v>5022</v>
      </c>
      <c r="X173">
        <f t="shared" si="98"/>
        <v>5092</v>
      </c>
      <c r="Y173">
        <f t="shared" si="80"/>
        <v>5317</v>
      </c>
      <c r="Z173">
        <f t="shared" si="99"/>
        <v>4687</v>
      </c>
      <c r="AA173">
        <f t="shared" si="81"/>
        <v>4912</v>
      </c>
      <c r="AG173" t="str">
        <f t="shared" si="82"/>
        <v/>
      </c>
      <c r="AQ173">
        <f t="shared" si="100"/>
        <v>3530</v>
      </c>
      <c r="AR173">
        <f t="shared" si="83"/>
        <v>3530</v>
      </c>
      <c r="AS173">
        <f t="shared" si="101"/>
        <v>3159</v>
      </c>
      <c r="AT173">
        <f t="shared" si="84"/>
        <v>3159</v>
      </c>
      <c r="AU173">
        <f t="shared" si="102"/>
        <v>3778</v>
      </c>
      <c r="AV173">
        <f t="shared" si="85"/>
        <v>3778</v>
      </c>
      <c r="AX173">
        <f t="shared" si="103"/>
        <v>4959</v>
      </c>
      <c r="AY173">
        <f t="shared" si="86"/>
        <v>4959</v>
      </c>
      <c r="AZ173">
        <f t="shared" si="104"/>
        <v>4959</v>
      </c>
      <c r="BA173">
        <f t="shared" si="87"/>
        <v>4959</v>
      </c>
      <c r="BB173">
        <f t="shared" si="105"/>
        <v>5300</v>
      </c>
      <c r="BC173">
        <f t="shared" si="88"/>
        <v>5300</v>
      </c>
      <c r="BE173">
        <f t="shared" si="106"/>
        <v>4700</v>
      </c>
      <c r="BF173">
        <f t="shared" si="89"/>
        <v>4700</v>
      </c>
      <c r="BH173">
        <f t="shared" si="90"/>
        <v>0.52404791100000003</v>
      </c>
      <c r="BI173">
        <f t="shared" si="91"/>
        <v>0.52404791100000003</v>
      </c>
      <c r="BK173">
        <f t="shared" si="107"/>
        <v>16741</v>
      </c>
      <c r="BL173">
        <f t="shared" si="92"/>
        <v>16741</v>
      </c>
      <c r="BM173">
        <f t="shared" si="108"/>
        <v>17098</v>
      </c>
      <c r="BN173">
        <f t="shared" si="93"/>
        <v>17098</v>
      </c>
      <c r="BO173">
        <f t="shared" si="109"/>
        <v>15652</v>
      </c>
      <c r="BP173">
        <f t="shared" si="94"/>
        <v>15652</v>
      </c>
      <c r="BQ173">
        <f t="shared" si="110"/>
        <v>14768</v>
      </c>
      <c r="BR173">
        <f t="shared" si="95"/>
        <v>14768</v>
      </c>
    </row>
    <row r="174" spans="1:70" x14ac:dyDescent="0.2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M174">
        <v>1</v>
      </c>
      <c r="N174">
        <v>1</v>
      </c>
      <c r="O174">
        <v>1</v>
      </c>
      <c r="P174">
        <v>1</v>
      </c>
      <c r="Q174">
        <v>1</v>
      </c>
      <c r="R174" s="15">
        <v>-925</v>
      </c>
      <c r="S174" s="12">
        <v>725</v>
      </c>
      <c r="T174">
        <f t="shared" si="96"/>
        <v>2662</v>
      </c>
      <c r="U174">
        <f t="shared" si="78"/>
        <v>3687</v>
      </c>
      <c r="V174">
        <f t="shared" si="97"/>
        <v>4097</v>
      </c>
      <c r="W174">
        <f t="shared" si="79"/>
        <v>5122</v>
      </c>
      <c r="X174">
        <f t="shared" si="98"/>
        <v>4392</v>
      </c>
      <c r="Y174">
        <f t="shared" si="80"/>
        <v>5417</v>
      </c>
      <c r="Z174">
        <f t="shared" si="99"/>
        <v>3987</v>
      </c>
      <c r="AA174">
        <f t="shared" si="81"/>
        <v>5012</v>
      </c>
      <c r="AG174" t="str">
        <f t="shared" si="82"/>
        <v/>
      </c>
      <c r="AQ174">
        <f t="shared" si="100"/>
        <v>2605</v>
      </c>
      <c r="AR174">
        <f t="shared" si="83"/>
        <v>3630</v>
      </c>
      <c r="AS174">
        <f t="shared" si="101"/>
        <v>2234</v>
      </c>
      <c r="AT174">
        <f t="shared" si="84"/>
        <v>3259</v>
      </c>
      <c r="AU174">
        <f t="shared" si="102"/>
        <v>3778</v>
      </c>
      <c r="AV174">
        <f t="shared" si="85"/>
        <v>3778</v>
      </c>
      <c r="AX174">
        <f t="shared" si="103"/>
        <v>4034</v>
      </c>
      <c r="AY174">
        <f t="shared" si="86"/>
        <v>5059</v>
      </c>
      <c r="AZ174">
        <f t="shared" si="104"/>
        <v>4034</v>
      </c>
      <c r="BA174">
        <f t="shared" si="87"/>
        <v>5059</v>
      </c>
      <c r="BB174">
        <f t="shared" si="105"/>
        <v>5300</v>
      </c>
      <c r="BC174">
        <f t="shared" si="88"/>
        <v>5300</v>
      </c>
      <c r="BE174">
        <f t="shared" si="106"/>
        <v>3775</v>
      </c>
      <c r="BF174">
        <f t="shared" si="89"/>
        <v>4800</v>
      </c>
      <c r="BH174">
        <f t="shared" si="90"/>
        <v>0.75260072899999997</v>
      </c>
      <c r="BI174">
        <f t="shared" si="91"/>
        <v>0.75260072899999997</v>
      </c>
      <c r="BK174">
        <f t="shared" si="107"/>
        <v>16741</v>
      </c>
      <c r="BL174">
        <f t="shared" si="92"/>
        <v>16741</v>
      </c>
      <c r="BM174">
        <f t="shared" si="108"/>
        <v>17098</v>
      </c>
      <c r="BN174">
        <f t="shared" si="93"/>
        <v>17098</v>
      </c>
      <c r="BO174">
        <f t="shared" si="109"/>
        <v>15652</v>
      </c>
      <c r="BP174">
        <f t="shared" si="94"/>
        <v>15652</v>
      </c>
      <c r="BQ174">
        <f t="shared" si="110"/>
        <v>14768</v>
      </c>
      <c r="BR174">
        <f t="shared" si="95"/>
        <v>14768</v>
      </c>
    </row>
    <row r="175" spans="1:70" x14ac:dyDescent="0.2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M175">
        <v>1</v>
      </c>
      <c r="N175">
        <v>0</v>
      </c>
      <c r="O175">
        <v>0</v>
      </c>
      <c r="P175">
        <v>0</v>
      </c>
      <c r="Q175">
        <v>0</v>
      </c>
      <c r="R175" s="15">
        <v>145</v>
      </c>
      <c r="S175" s="12">
        <v>-155</v>
      </c>
      <c r="T175">
        <f t="shared" si="96"/>
        <v>3532</v>
      </c>
      <c r="U175">
        <f t="shared" si="78"/>
        <v>3532</v>
      </c>
      <c r="V175">
        <f t="shared" si="97"/>
        <v>4967</v>
      </c>
      <c r="W175">
        <f t="shared" si="79"/>
        <v>4967</v>
      </c>
      <c r="X175">
        <f t="shared" si="98"/>
        <v>5262</v>
      </c>
      <c r="Y175">
        <f t="shared" si="80"/>
        <v>5262</v>
      </c>
      <c r="Z175">
        <f t="shared" si="99"/>
        <v>4857</v>
      </c>
      <c r="AA175">
        <f t="shared" si="81"/>
        <v>4857</v>
      </c>
      <c r="AG175" t="str">
        <f t="shared" si="82"/>
        <v/>
      </c>
      <c r="AQ175">
        <f t="shared" si="100"/>
        <v>3630</v>
      </c>
      <c r="AR175">
        <f t="shared" si="83"/>
        <v>3630</v>
      </c>
      <c r="AS175">
        <f t="shared" si="101"/>
        <v>3259</v>
      </c>
      <c r="AT175">
        <f t="shared" si="84"/>
        <v>3259</v>
      </c>
      <c r="AU175">
        <f t="shared" si="102"/>
        <v>3778</v>
      </c>
      <c r="AV175">
        <f t="shared" si="85"/>
        <v>3778</v>
      </c>
      <c r="AX175">
        <f t="shared" si="103"/>
        <v>4904</v>
      </c>
      <c r="AY175">
        <f t="shared" si="86"/>
        <v>4904</v>
      </c>
      <c r="AZ175">
        <f t="shared" si="104"/>
        <v>5059</v>
      </c>
      <c r="BA175">
        <f t="shared" si="87"/>
        <v>4904</v>
      </c>
      <c r="BB175">
        <f t="shared" si="105"/>
        <v>5300</v>
      </c>
      <c r="BC175">
        <f t="shared" si="88"/>
        <v>5300</v>
      </c>
      <c r="BE175">
        <f t="shared" si="106"/>
        <v>4800</v>
      </c>
      <c r="BF175">
        <f t="shared" si="89"/>
        <v>4800</v>
      </c>
      <c r="BH175">
        <f t="shared" si="90"/>
        <v>0</v>
      </c>
      <c r="BI175">
        <f t="shared" si="91"/>
        <v>0</v>
      </c>
      <c r="BK175">
        <f t="shared" si="107"/>
        <v>16741</v>
      </c>
      <c r="BL175">
        <f t="shared" si="92"/>
        <v>16741</v>
      </c>
      <c r="BM175">
        <f t="shared" si="108"/>
        <v>17098</v>
      </c>
      <c r="BN175">
        <f t="shared" si="93"/>
        <v>17098</v>
      </c>
      <c r="BO175">
        <f t="shared" si="109"/>
        <v>15652</v>
      </c>
      <c r="BP175">
        <f t="shared" si="94"/>
        <v>15652</v>
      </c>
      <c r="BQ175">
        <f t="shared" si="110"/>
        <v>14768</v>
      </c>
      <c r="BR175">
        <f t="shared" si="95"/>
        <v>14768</v>
      </c>
    </row>
    <row r="176" spans="1:70" x14ac:dyDescent="0.2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M176">
        <v>1</v>
      </c>
      <c r="N176">
        <v>1</v>
      </c>
      <c r="O176">
        <v>1</v>
      </c>
      <c r="P176">
        <v>1</v>
      </c>
      <c r="Q176">
        <v>1</v>
      </c>
      <c r="R176" s="15">
        <v>-185</v>
      </c>
      <c r="S176" s="12">
        <v>170</v>
      </c>
      <c r="T176">
        <f t="shared" si="96"/>
        <v>3347</v>
      </c>
      <c r="U176">
        <f t="shared" si="78"/>
        <v>3632</v>
      </c>
      <c r="V176">
        <f t="shared" si="97"/>
        <v>4782</v>
      </c>
      <c r="W176">
        <f t="shared" si="79"/>
        <v>5067</v>
      </c>
      <c r="X176">
        <f t="shared" si="98"/>
        <v>5077</v>
      </c>
      <c r="Y176">
        <f t="shared" si="80"/>
        <v>5362</v>
      </c>
      <c r="Z176">
        <f t="shared" si="99"/>
        <v>4672</v>
      </c>
      <c r="AA176">
        <f t="shared" si="81"/>
        <v>4957</v>
      </c>
      <c r="AG176" t="str">
        <f t="shared" si="82"/>
        <v/>
      </c>
      <c r="AQ176">
        <f t="shared" si="100"/>
        <v>3445</v>
      </c>
      <c r="AR176">
        <f t="shared" si="83"/>
        <v>3730</v>
      </c>
      <c r="AS176">
        <f t="shared" si="101"/>
        <v>3074</v>
      </c>
      <c r="AT176">
        <f t="shared" si="84"/>
        <v>3359</v>
      </c>
      <c r="AU176">
        <f t="shared" si="102"/>
        <v>3778</v>
      </c>
      <c r="AV176">
        <f t="shared" si="85"/>
        <v>3778</v>
      </c>
      <c r="AX176">
        <f t="shared" si="103"/>
        <v>4719</v>
      </c>
      <c r="AY176">
        <f t="shared" si="86"/>
        <v>5004</v>
      </c>
      <c r="AZ176">
        <f t="shared" si="104"/>
        <v>4904</v>
      </c>
      <c r="BA176">
        <f t="shared" si="87"/>
        <v>4719</v>
      </c>
      <c r="BB176">
        <f t="shared" si="105"/>
        <v>5300</v>
      </c>
      <c r="BC176">
        <f t="shared" si="88"/>
        <v>5300</v>
      </c>
      <c r="BE176">
        <f t="shared" si="106"/>
        <v>4800</v>
      </c>
      <c r="BF176">
        <f t="shared" si="89"/>
        <v>4800</v>
      </c>
      <c r="BH176">
        <f t="shared" si="90"/>
        <v>0.75113976000000005</v>
      </c>
      <c r="BI176">
        <f t="shared" si="91"/>
        <v>0.75113976000000005</v>
      </c>
      <c r="BK176">
        <f t="shared" si="107"/>
        <v>16741</v>
      </c>
      <c r="BL176">
        <f t="shared" si="92"/>
        <v>16741</v>
      </c>
      <c r="BM176">
        <f t="shared" si="108"/>
        <v>17098</v>
      </c>
      <c r="BN176">
        <f t="shared" si="93"/>
        <v>17098</v>
      </c>
      <c r="BO176">
        <f t="shared" si="109"/>
        <v>15652</v>
      </c>
      <c r="BP176">
        <f t="shared" si="94"/>
        <v>15652</v>
      </c>
      <c r="BQ176">
        <f t="shared" si="110"/>
        <v>14768</v>
      </c>
      <c r="BR176">
        <f t="shared" si="95"/>
        <v>14768</v>
      </c>
    </row>
    <row r="177" spans="1:70" x14ac:dyDescent="0.2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M177">
        <v>1</v>
      </c>
      <c r="N177">
        <v>1</v>
      </c>
      <c r="O177">
        <v>1</v>
      </c>
      <c r="P177">
        <v>1</v>
      </c>
      <c r="Q177">
        <v>1</v>
      </c>
      <c r="R177" s="15">
        <v>-185</v>
      </c>
      <c r="S177" s="12">
        <v>170</v>
      </c>
      <c r="T177">
        <f t="shared" si="96"/>
        <v>3447</v>
      </c>
      <c r="U177">
        <f t="shared" si="78"/>
        <v>3732</v>
      </c>
      <c r="V177">
        <f t="shared" si="97"/>
        <v>4882</v>
      </c>
      <c r="W177">
        <f t="shared" si="79"/>
        <v>5167</v>
      </c>
      <c r="X177">
        <f t="shared" si="98"/>
        <v>5177</v>
      </c>
      <c r="Y177">
        <f t="shared" si="80"/>
        <v>5462</v>
      </c>
      <c r="Z177">
        <f t="shared" si="99"/>
        <v>4772</v>
      </c>
      <c r="AA177">
        <f t="shared" si="81"/>
        <v>5057</v>
      </c>
      <c r="AG177" t="str">
        <f t="shared" si="82"/>
        <v/>
      </c>
      <c r="AQ177">
        <f t="shared" si="100"/>
        <v>3545</v>
      </c>
      <c r="AR177">
        <f t="shared" si="83"/>
        <v>3830</v>
      </c>
      <c r="AS177">
        <f t="shared" si="101"/>
        <v>3174</v>
      </c>
      <c r="AT177">
        <f t="shared" si="84"/>
        <v>3459</v>
      </c>
      <c r="AU177">
        <f t="shared" si="102"/>
        <v>3593</v>
      </c>
      <c r="AV177">
        <f t="shared" si="85"/>
        <v>3878</v>
      </c>
      <c r="AX177">
        <f t="shared" si="103"/>
        <v>4819</v>
      </c>
      <c r="AY177">
        <f t="shared" si="86"/>
        <v>5104</v>
      </c>
      <c r="AZ177">
        <f t="shared" si="104"/>
        <v>4719</v>
      </c>
      <c r="BA177">
        <f t="shared" si="87"/>
        <v>4819</v>
      </c>
      <c r="BB177">
        <f t="shared" si="105"/>
        <v>5300</v>
      </c>
      <c r="BC177">
        <f t="shared" si="88"/>
        <v>5300</v>
      </c>
      <c r="BE177">
        <f t="shared" si="106"/>
        <v>4800</v>
      </c>
      <c r="BF177">
        <f t="shared" si="89"/>
        <v>4800</v>
      </c>
      <c r="BH177">
        <f t="shared" si="90"/>
        <v>0.81667357699999998</v>
      </c>
      <c r="BI177">
        <f t="shared" si="91"/>
        <v>0.81667357699999998</v>
      </c>
      <c r="BK177">
        <f t="shared" si="107"/>
        <v>16741</v>
      </c>
      <c r="BL177">
        <f t="shared" si="92"/>
        <v>16741</v>
      </c>
      <c r="BM177">
        <f t="shared" si="108"/>
        <v>17098</v>
      </c>
      <c r="BN177">
        <f t="shared" si="93"/>
        <v>17098</v>
      </c>
      <c r="BO177">
        <f t="shared" si="109"/>
        <v>15652</v>
      </c>
      <c r="BP177">
        <f t="shared" si="94"/>
        <v>15652</v>
      </c>
      <c r="BQ177">
        <f t="shared" si="110"/>
        <v>14768</v>
      </c>
      <c r="BR177">
        <f t="shared" si="95"/>
        <v>14768</v>
      </c>
    </row>
    <row r="178" spans="1:70" x14ac:dyDescent="0.2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M178">
        <v>1</v>
      </c>
      <c r="N178">
        <v>0</v>
      </c>
      <c r="O178">
        <v>0</v>
      </c>
      <c r="P178">
        <v>0</v>
      </c>
      <c r="Q178">
        <v>0</v>
      </c>
      <c r="R178" s="15">
        <v>305</v>
      </c>
      <c r="S178" s="12">
        <v>-335</v>
      </c>
      <c r="T178">
        <f t="shared" si="96"/>
        <v>3397</v>
      </c>
      <c r="U178">
        <f t="shared" si="78"/>
        <v>3397</v>
      </c>
      <c r="V178">
        <f t="shared" si="97"/>
        <v>4832</v>
      </c>
      <c r="W178">
        <f t="shared" si="79"/>
        <v>4832</v>
      </c>
      <c r="X178">
        <f t="shared" si="98"/>
        <v>5127</v>
      </c>
      <c r="Y178">
        <f t="shared" si="80"/>
        <v>5127</v>
      </c>
      <c r="Z178">
        <f t="shared" si="99"/>
        <v>4722</v>
      </c>
      <c r="AA178">
        <f t="shared" si="81"/>
        <v>4722</v>
      </c>
      <c r="AG178" t="str">
        <f t="shared" si="82"/>
        <v/>
      </c>
      <c r="AQ178">
        <f t="shared" si="100"/>
        <v>3830</v>
      </c>
      <c r="AR178">
        <f t="shared" si="83"/>
        <v>3830</v>
      </c>
      <c r="AS178">
        <f t="shared" si="101"/>
        <v>3459</v>
      </c>
      <c r="AT178">
        <f t="shared" si="84"/>
        <v>3459</v>
      </c>
      <c r="AU178">
        <f t="shared" si="102"/>
        <v>3878</v>
      </c>
      <c r="AV178">
        <f t="shared" si="85"/>
        <v>3878</v>
      </c>
      <c r="AX178">
        <f t="shared" si="103"/>
        <v>4769</v>
      </c>
      <c r="AY178">
        <f t="shared" si="86"/>
        <v>4769</v>
      </c>
      <c r="AZ178">
        <f t="shared" si="104"/>
        <v>4484</v>
      </c>
      <c r="BA178">
        <f t="shared" si="87"/>
        <v>4769</v>
      </c>
      <c r="BB178">
        <f t="shared" si="105"/>
        <v>5300</v>
      </c>
      <c r="BC178">
        <f t="shared" si="88"/>
        <v>5300</v>
      </c>
      <c r="BE178">
        <f t="shared" si="106"/>
        <v>4800</v>
      </c>
      <c r="BF178">
        <f t="shared" si="89"/>
        <v>4800</v>
      </c>
      <c r="BH178">
        <f t="shared" si="90"/>
        <v>0</v>
      </c>
      <c r="BI178">
        <f t="shared" si="91"/>
        <v>0</v>
      </c>
      <c r="BK178">
        <f t="shared" si="107"/>
        <v>16741</v>
      </c>
      <c r="BL178">
        <f t="shared" si="92"/>
        <v>16741</v>
      </c>
      <c r="BM178">
        <f t="shared" si="108"/>
        <v>17098</v>
      </c>
      <c r="BN178">
        <f t="shared" si="93"/>
        <v>17098</v>
      </c>
      <c r="BO178">
        <f t="shared" si="109"/>
        <v>15652</v>
      </c>
      <c r="BP178">
        <f t="shared" si="94"/>
        <v>15652</v>
      </c>
      <c r="BQ178">
        <f t="shared" si="110"/>
        <v>14768</v>
      </c>
      <c r="BR178">
        <f t="shared" si="95"/>
        <v>14768</v>
      </c>
    </row>
    <row r="179" spans="1:70" x14ac:dyDescent="0.2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M179">
        <v>0</v>
      </c>
      <c r="N179">
        <v>1</v>
      </c>
      <c r="O179">
        <v>0</v>
      </c>
      <c r="P179">
        <v>1</v>
      </c>
      <c r="Q179">
        <v>0</v>
      </c>
      <c r="R179" s="15">
        <v>-135</v>
      </c>
      <c r="S179" s="12">
        <v>125</v>
      </c>
      <c r="T179">
        <f t="shared" si="96"/>
        <v>3297</v>
      </c>
      <c r="U179">
        <f t="shared" si="78"/>
        <v>3522</v>
      </c>
      <c r="V179">
        <f t="shared" si="97"/>
        <v>4697</v>
      </c>
      <c r="W179">
        <f t="shared" si="79"/>
        <v>4697</v>
      </c>
      <c r="X179">
        <f t="shared" si="98"/>
        <v>5027</v>
      </c>
      <c r="Y179">
        <f t="shared" si="80"/>
        <v>5252</v>
      </c>
      <c r="Z179">
        <f t="shared" si="99"/>
        <v>4587</v>
      </c>
      <c r="AA179">
        <f t="shared" si="81"/>
        <v>4587</v>
      </c>
      <c r="AG179" t="str">
        <f t="shared" si="82"/>
        <v/>
      </c>
      <c r="AQ179">
        <f t="shared" si="100"/>
        <v>3830</v>
      </c>
      <c r="AR179">
        <f t="shared" si="83"/>
        <v>3830</v>
      </c>
      <c r="AS179">
        <f t="shared" si="101"/>
        <v>3459</v>
      </c>
      <c r="AT179">
        <f t="shared" si="84"/>
        <v>3459</v>
      </c>
      <c r="AU179">
        <f t="shared" si="102"/>
        <v>3878</v>
      </c>
      <c r="AV179">
        <f t="shared" si="85"/>
        <v>3878</v>
      </c>
      <c r="AX179">
        <f t="shared" si="103"/>
        <v>4769</v>
      </c>
      <c r="AY179">
        <f t="shared" si="86"/>
        <v>4769</v>
      </c>
      <c r="AZ179">
        <f t="shared" si="104"/>
        <v>4769</v>
      </c>
      <c r="BA179">
        <f t="shared" si="87"/>
        <v>4769</v>
      </c>
      <c r="BB179">
        <f t="shared" si="105"/>
        <v>5300</v>
      </c>
      <c r="BC179">
        <f t="shared" si="88"/>
        <v>5300</v>
      </c>
      <c r="BE179">
        <f t="shared" si="106"/>
        <v>4800</v>
      </c>
      <c r="BF179">
        <f t="shared" si="89"/>
        <v>4800</v>
      </c>
      <c r="BH179">
        <f t="shared" si="90"/>
        <v>0.49506253</v>
      </c>
      <c r="BI179">
        <f t="shared" si="91"/>
        <v>0.50493747</v>
      </c>
      <c r="BK179">
        <f t="shared" si="107"/>
        <v>16641</v>
      </c>
      <c r="BL179">
        <f t="shared" si="92"/>
        <v>16866</v>
      </c>
      <c r="BM179">
        <f t="shared" si="108"/>
        <v>17098</v>
      </c>
      <c r="BN179">
        <f t="shared" si="93"/>
        <v>17323</v>
      </c>
      <c r="BO179">
        <f t="shared" si="109"/>
        <v>15552</v>
      </c>
      <c r="BP179">
        <f t="shared" si="94"/>
        <v>15777</v>
      </c>
      <c r="BQ179">
        <f t="shared" si="110"/>
        <v>14768</v>
      </c>
      <c r="BR179">
        <f t="shared" si="95"/>
        <v>14993</v>
      </c>
    </row>
    <row r="180" spans="1:70" x14ac:dyDescent="0.2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M180">
        <v>0</v>
      </c>
      <c r="N180">
        <v>1</v>
      </c>
      <c r="O180">
        <v>0</v>
      </c>
      <c r="P180">
        <v>1</v>
      </c>
      <c r="Q180">
        <v>1</v>
      </c>
      <c r="R180" s="15">
        <v>175</v>
      </c>
      <c r="S180" s="12">
        <v>-190</v>
      </c>
      <c r="T180">
        <f t="shared" si="96"/>
        <v>3332</v>
      </c>
      <c r="U180">
        <f t="shared" si="78"/>
        <v>3622</v>
      </c>
      <c r="V180">
        <f t="shared" si="97"/>
        <v>4597</v>
      </c>
      <c r="W180">
        <f t="shared" si="79"/>
        <v>4597</v>
      </c>
      <c r="X180">
        <f t="shared" si="98"/>
        <v>5062</v>
      </c>
      <c r="Y180">
        <f t="shared" si="80"/>
        <v>5352</v>
      </c>
      <c r="Z180">
        <f t="shared" si="99"/>
        <v>4397</v>
      </c>
      <c r="AA180">
        <f t="shared" si="81"/>
        <v>4687</v>
      </c>
      <c r="AG180" t="str">
        <f t="shared" si="82"/>
        <v/>
      </c>
      <c r="AQ180">
        <f t="shared" si="100"/>
        <v>3830</v>
      </c>
      <c r="AR180">
        <f t="shared" si="83"/>
        <v>3830</v>
      </c>
      <c r="AS180">
        <f t="shared" si="101"/>
        <v>3459</v>
      </c>
      <c r="AT180">
        <f t="shared" si="84"/>
        <v>3459</v>
      </c>
      <c r="AU180">
        <f t="shared" si="102"/>
        <v>3878</v>
      </c>
      <c r="AV180">
        <f t="shared" si="85"/>
        <v>3878</v>
      </c>
      <c r="AX180">
        <f t="shared" si="103"/>
        <v>4769</v>
      </c>
      <c r="AY180">
        <f t="shared" si="86"/>
        <v>4769</v>
      </c>
      <c r="AZ180">
        <f t="shared" si="104"/>
        <v>4769</v>
      </c>
      <c r="BA180">
        <f t="shared" si="87"/>
        <v>4769</v>
      </c>
      <c r="BB180">
        <f t="shared" si="105"/>
        <v>5300</v>
      </c>
      <c r="BC180">
        <f t="shared" si="88"/>
        <v>5300</v>
      </c>
      <c r="BE180">
        <f t="shared" si="106"/>
        <v>4800</v>
      </c>
      <c r="BF180">
        <f t="shared" si="89"/>
        <v>4800</v>
      </c>
      <c r="BH180">
        <f t="shared" si="90"/>
        <v>0.40762358900000001</v>
      </c>
      <c r="BI180">
        <f t="shared" si="91"/>
        <v>0.59237641100000005</v>
      </c>
      <c r="BK180">
        <f t="shared" si="107"/>
        <v>16866</v>
      </c>
      <c r="BL180">
        <f t="shared" si="92"/>
        <v>16866</v>
      </c>
      <c r="BM180">
        <f t="shared" si="108"/>
        <v>17223</v>
      </c>
      <c r="BN180">
        <f t="shared" si="93"/>
        <v>17223</v>
      </c>
      <c r="BO180">
        <f t="shared" si="109"/>
        <v>15777</v>
      </c>
      <c r="BP180">
        <f t="shared" si="94"/>
        <v>15777</v>
      </c>
      <c r="BQ180">
        <f t="shared" si="110"/>
        <v>14993</v>
      </c>
      <c r="BR180">
        <f t="shared" si="95"/>
        <v>14993</v>
      </c>
    </row>
    <row r="181" spans="1:70" x14ac:dyDescent="0.2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M181">
        <v>0</v>
      </c>
      <c r="N181">
        <v>1</v>
      </c>
      <c r="O181">
        <v>1</v>
      </c>
      <c r="P181">
        <v>1</v>
      </c>
      <c r="Q181">
        <v>1</v>
      </c>
      <c r="R181" s="15">
        <v>400</v>
      </c>
      <c r="S181" s="12">
        <v>-450</v>
      </c>
      <c r="T181">
        <f t="shared" si="96"/>
        <v>3172</v>
      </c>
      <c r="U181">
        <f t="shared" si="78"/>
        <v>3722</v>
      </c>
      <c r="V181">
        <f t="shared" si="97"/>
        <v>4147</v>
      </c>
      <c r="W181">
        <f t="shared" si="79"/>
        <v>4697</v>
      </c>
      <c r="X181">
        <f t="shared" si="98"/>
        <v>4902</v>
      </c>
      <c r="Y181">
        <f t="shared" si="80"/>
        <v>5452</v>
      </c>
      <c r="Z181">
        <f t="shared" si="99"/>
        <v>4237</v>
      </c>
      <c r="AA181">
        <f t="shared" si="81"/>
        <v>4787</v>
      </c>
      <c r="AG181" t="str">
        <f t="shared" si="82"/>
        <v/>
      </c>
      <c r="AQ181">
        <f t="shared" si="100"/>
        <v>3830</v>
      </c>
      <c r="AR181">
        <f t="shared" si="83"/>
        <v>3830</v>
      </c>
      <c r="AS181">
        <f t="shared" si="101"/>
        <v>3459</v>
      </c>
      <c r="AT181">
        <f t="shared" si="84"/>
        <v>3459</v>
      </c>
      <c r="AU181">
        <f t="shared" si="102"/>
        <v>3878</v>
      </c>
      <c r="AV181">
        <f t="shared" si="85"/>
        <v>3878</v>
      </c>
      <c r="AX181">
        <f t="shared" si="103"/>
        <v>4319</v>
      </c>
      <c r="AY181">
        <f t="shared" si="86"/>
        <v>4869</v>
      </c>
      <c r="AZ181">
        <f t="shared" si="104"/>
        <v>4319</v>
      </c>
      <c r="BA181">
        <f t="shared" si="87"/>
        <v>4869</v>
      </c>
      <c r="BB181">
        <f t="shared" si="105"/>
        <v>5300</v>
      </c>
      <c r="BC181">
        <f t="shared" si="88"/>
        <v>5300</v>
      </c>
      <c r="BE181">
        <f t="shared" si="106"/>
        <v>4800</v>
      </c>
      <c r="BF181">
        <f t="shared" si="89"/>
        <v>4800</v>
      </c>
      <c r="BH181">
        <f t="shared" si="90"/>
        <v>0.455849856</v>
      </c>
      <c r="BI181">
        <f t="shared" si="91"/>
        <v>0.54415014400000006</v>
      </c>
      <c r="BK181">
        <f t="shared" si="107"/>
        <v>16866</v>
      </c>
      <c r="BL181">
        <f t="shared" si="92"/>
        <v>16866</v>
      </c>
      <c r="BM181">
        <f t="shared" si="108"/>
        <v>17223</v>
      </c>
      <c r="BN181">
        <f t="shared" si="93"/>
        <v>17223</v>
      </c>
      <c r="BO181">
        <f t="shared" si="109"/>
        <v>15777</v>
      </c>
      <c r="BP181">
        <f t="shared" si="94"/>
        <v>15777</v>
      </c>
      <c r="BQ181">
        <f t="shared" si="110"/>
        <v>14993</v>
      </c>
      <c r="BR181">
        <f t="shared" si="95"/>
        <v>14993</v>
      </c>
    </row>
    <row r="182" spans="1:70" x14ac:dyDescent="0.2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M182">
        <v>0</v>
      </c>
      <c r="N182">
        <v>0</v>
      </c>
      <c r="O182">
        <v>0</v>
      </c>
      <c r="P182">
        <v>0</v>
      </c>
      <c r="Q182">
        <v>0</v>
      </c>
      <c r="R182" s="15">
        <v>-765</v>
      </c>
      <c r="S182" s="12">
        <v>610</v>
      </c>
      <c r="T182">
        <f t="shared" si="96"/>
        <v>2957</v>
      </c>
      <c r="U182">
        <f t="shared" si="78"/>
        <v>2957</v>
      </c>
      <c r="V182">
        <f t="shared" si="97"/>
        <v>3932</v>
      </c>
      <c r="W182">
        <f t="shared" si="79"/>
        <v>3932</v>
      </c>
      <c r="X182">
        <f t="shared" si="98"/>
        <v>4687</v>
      </c>
      <c r="Y182">
        <f t="shared" si="80"/>
        <v>4687</v>
      </c>
      <c r="Z182">
        <f t="shared" si="99"/>
        <v>4022</v>
      </c>
      <c r="AA182">
        <f t="shared" si="81"/>
        <v>4022</v>
      </c>
      <c r="AG182" t="str">
        <f t="shared" si="82"/>
        <v/>
      </c>
      <c r="AQ182">
        <f t="shared" si="100"/>
        <v>3065</v>
      </c>
      <c r="AR182">
        <f t="shared" si="83"/>
        <v>3065</v>
      </c>
      <c r="AS182">
        <f t="shared" si="101"/>
        <v>2694</v>
      </c>
      <c r="AT182">
        <f t="shared" si="84"/>
        <v>2694</v>
      </c>
      <c r="AU182">
        <f t="shared" si="102"/>
        <v>3878</v>
      </c>
      <c r="AV182">
        <f t="shared" si="85"/>
        <v>3878</v>
      </c>
      <c r="AX182">
        <f t="shared" si="103"/>
        <v>4104</v>
      </c>
      <c r="AY182">
        <f t="shared" si="86"/>
        <v>4104</v>
      </c>
      <c r="AZ182">
        <f t="shared" si="104"/>
        <v>4104</v>
      </c>
      <c r="BA182">
        <f t="shared" si="87"/>
        <v>4104</v>
      </c>
      <c r="BB182">
        <f t="shared" si="105"/>
        <v>5300</v>
      </c>
      <c r="BC182">
        <f t="shared" si="88"/>
        <v>5300</v>
      </c>
      <c r="BE182">
        <f t="shared" si="106"/>
        <v>4035</v>
      </c>
      <c r="BF182">
        <f t="shared" si="89"/>
        <v>4035</v>
      </c>
      <c r="BH182">
        <f t="shared" si="90"/>
        <v>0</v>
      </c>
      <c r="BI182">
        <f t="shared" si="91"/>
        <v>0</v>
      </c>
      <c r="BK182">
        <f t="shared" si="107"/>
        <v>16866</v>
      </c>
      <c r="BL182">
        <f t="shared" si="92"/>
        <v>17576</v>
      </c>
      <c r="BM182">
        <f t="shared" si="108"/>
        <v>17223</v>
      </c>
      <c r="BN182">
        <f t="shared" si="93"/>
        <v>17933</v>
      </c>
      <c r="BO182">
        <f t="shared" si="109"/>
        <v>15777</v>
      </c>
      <c r="BP182">
        <f t="shared" si="94"/>
        <v>16487</v>
      </c>
      <c r="BQ182">
        <f t="shared" si="110"/>
        <v>14993</v>
      </c>
      <c r="BR182">
        <f t="shared" si="95"/>
        <v>15703</v>
      </c>
    </row>
    <row r="183" spans="1:70" x14ac:dyDescent="0.2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M183">
        <v>1</v>
      </c>
      <c r="N183">
        <v>1</v>
      </c>
      <c r="O183">
        <v>1</v>
      </c>
      <c r="P183">
        <v>1</v>
      </c>
      <c r="Q183">
        <v>1</v>
      </c>
      <c r="R183" s="15">
        <v>-220</v>
      </c>
      <c r="S183" s="12">
        <v>200</v>
      </c>
      <c r="T183">
        <f t="shared" si="96"/>
        <v>2737</v>
      </c>
      <c r="U183">
        <f t="shared" si="78"/>
        <v>3057</v>
      </c>
      <c r="V183">
        <f t="shared" si="97"/>
        <v>3712</v>
      </c>
      <c r="W183">
        <f t="shared" si="79"/>
        <v>4032</v>
      </c>
      <c r="X183">
        <f t="shared" si="98"/>
        <v>4467</v>
      </c>
      <c r="Y183">
        <f t="shared" si="80"/>
        <v>4787</v>
      </c>
      <c r="Z183">
        <f t="shared" si="99"/>
        <v>3802</v>
      </c>
      <c r="AA183">
        <f t="shared" si="81"/>
        <v>4122</v>
      </c>
      <c r="AG183" t="str">
        <f t="shared" si="82"/>
        <v/>
      </c>
      <c r="AQ183">
        <f t="shared" si="100"/>
        <v>2845</v>
      </c>
      <c r="AR183">
        <f t="shared" si="83"/>
        <v>3165</v>
      </c>
      <c r="AS183">
        <f t="shared" si="101"/>
        <v>2474</v>
      </c>
      <c r="AT183">
        <f t="shared" si="84"/>
        <v>2794</v>
      </c>
      <c r="AU183">
        <f t="shared" si="102"/>
        <v>3878</v>
      </c>
      <c r="AV183">
        <f t="shared" si="85"/>
        <v>3878</v>
      </c>
      <c r="AX183">
        <f t="shared" si="103"/>
        <v>3884</v>
      </c>
      <c r="AY183">
        <f t="shared" si="86"/>
        <v>4204</v>
      </c>
      <c r="AZ183">
        <f t="shared" si="104"/>
        <v>4104</v>
      </c>
      <c r="BA183">
        <f t="shared" si="87"/>
        <v>3884</v>
      </c>
      <c r="BB183">
        <f t="shared" si="105"/>
        <v>5300</v>
      </c>
      <c r="BC183">
        <f t="shared" si="88"/>
        <v>5300</v>
      </c>
      <c r="BE183">
        <f t="shared" si="106"/>
        <v>4035</v>
      </c>
      <c r="BF183">
        <f t="shared" si="89"/>
        <v>4035</v>
      </c>
      <c r="BH183">
        <f t="shared" si="90"/>
        <v>0.70925307299999996</v>
      </c>
      <c r="BI183">
        <f t="shared" si="91"/>
        <v>0.70925307299999996</v>
      </c>
      <c r="BK183">
        <f t="shared" si="107"/>
        <v>17576</v>
      </c>
      <c r="BL183">
        <f t="shared" si="92"/>
        <v>17576</v>
      </c>
      <c r="BM183">
        <f t="shared" si="108"/>
        <v>17933</v>
      </c>
      <c r="BN183">
        <f t="shared" si="93"/>
        <v>17933</v>
      </c>
      <c r="BO183">
        <f t="shared" si="109"/>
        <v>16487</v>
      </c>
      <c r="BP183">
        <f t="shared" si="94"/>
        <v>16487</v>
      </c>
      <c r="BQ183">
        <f t="shared" si="110"/>
        <v>15703</v>
      </c>
      <c r="BR183">
        <f t="shared" si="95"/>
        <v>15703</v>
      </c>
    </row>
    <row r="184" spans="1:70" x14ac:dyDescent="0.2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M184">
        <v>1</v>
      </c>
      <c r="N184">
        <v>0</v>
      </c>
      <c r="O184">
        <v>0</v>
      </c>
      <c r="P184">
        <v>0</v>
      </c>
      <c r="Q184">
        <v>0</v>
      </c>
      <c r="R184" s="15">
        <v>188</v>
      </c>
      <c r="S184" s="12">
        <v>-205</v>
      </c>
      <c r="T184">
        <f t="shared" si="96"/>
        <v>2852</v>
      </c>
      <c r="U184">
        <f t="shared" si="78"/>
        <v>2852</v>
      </c>
      <c r="V184">
        <f t="shared" si="97"/>
        <v>3827</v>
      </c>
      <c r="W184">
        <f t="shared" si="79"/>
        <v>3827</v>
      </c>
      <c r="X184">
        <f t="shared" si="98"/>
        <v>4582</v>
      </c>
      <c r="Y184">
        <f t="shared" si="80"/>
        <v>4582</v>
      </c>
      <c r="Z184">
        <f t="shared" si="99"/>
        <v>3917</v>
      </c>
      <c r="AA184">
        <f t="shared" si="81"/>
        <v>3917</v>
      </c>
      <c r="AG184" t="str">
        <f t="shared" si="82"/>
        <v/>
      </c>
      <c r="AQ184">
        <f t="shared" si="100"/>
        <v>3165</v>
      </c>
      <c r="AR184">
        <f t="shared" si="83"/>
        <v>3165</v>
      </c>
      <c r="AS184">
        <f t="shared" si="101"/>
        <v>2794</v>
      </c>
      <c r="AT184">
        <f t="shared" si="84"/>
        <v>2794</v>
      </c>
      <c r="AU184">
        <f t="shared" si="102"/>
        <v>3878</v>
      </c>
      <c r="AV184">
        <f t="shared" si="85"/>
        <v>3878</v>
      </c>
      <c r="AX184">
        <f t="shared" si="103"/>
        <v>3999</v>
      </c>
      <c r="AY184">
        <f t="shared" si="86"/>
        <v>3999</v>
      </c>
      <c r="AZ184">
        <f t="shared" si="104"/>
        <v>3884</v>
      </c>
      <c r="BA184">
        <f t="shared" si="87"/>
        <v>3999</v>
      </c>
      <c r="BB184">
        <f t="shared" si="105"/>
        <v>5300</v>
      </c>
      <c r="BC184">
        <f t="shared" si="88"/>
        <v>5300</v>
      </c>
      <c r="BE184">
        <f t="shared" si="106"/>
        <v>4035</v>
      </c>
      <c r="BF184">
        <f t="shared" si="89"/>
        <v>4035</v>
      </c>
      <c r="BH184">
        <f t="shared" si="90"/>
        <v>0</v>
      </c>
      <c r="BI184">
        <f t="shared" si="91"/>
        <v>0</v>
      </c>
      <c r="BK184">
        <f t="shared" si="107"/>
        <v>17576</v>
      </c>
      <c r="BL184">
        <f t="shared" si="92"/>
        <v>17576</v>
      </c>
      <c r="BM184">
        <f t="shared" si="108"/>
        <v>17933</v>
      </c>
      <c r="BN184">
        <f t="shared" si="93"/>
        <v>17933</v>
      </c>
      <c r="BO184">
        <f t="shared" si="109"/>
        <v>16487</v>
      </c>
      <c r="BP184">
        <f t="shared" si="94"/>
        <v>16487</v>
      </c>
      <c r="BQ184">
        <f t="shared" si="110"/>
        <v>15703</v>
      </c>
      <c r="BR184">
        <f t="shared" si="95"/>
        <v>15703</v>
      </c>
    </row>
    <row r="185" spans="1:70" x14ac:dyDescent="0.2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M185">
        <v>1</v>
      </c>
      <c r="N185">
        <v>1</v>
      </c>
      <c r="O185">
        <v>1</v>
      </c>
      <c r="P185">
        <v>1</v>
      </c>
      <c r="Q185">
        <v>1</v>
      </c>
      <c r="R185" s="15">
        <v>-190</v>
      </c>
      <c r="S185" s="12">
        <v>175</v>
      </c>
      <c r="T185">
        <f t="shared" si="96"/>
        <v>2662</v>
      </c>
      <c r="U185">
        <f t="shared" si="78"/>
        <v>2952</v>
      </c>
      <c r="V185">
        <f t="shared" si="97"/>
        <v>3637</v>
      </c>
      <c r="W185">
        <f t="shared" si="79"/>
        <v>3927</v>
      </c>
      <c r="X185">
        <f t="shared" si="98"/>
        <v>4392</v>
      </c>
      <c r="Y185">
        <f t="shared" si="80"/>
        <v>4682</v>
      </c>
      <c r="Z185">
        <f t="shared" si="99"/>
        <v>3727</v>
      </c>
      <c r="AA185">
        <f t="shared" si="81"/>
        <v>4017</v>
      </c>
      <c r="AG185" t="str">
        <f t="shared" si="82"/>
        <v/>
      </c>
      <c r="AQ185">
        <f t="shared" si="100"/>
        <v>3165</v>
      </c>
      <c r="AR185">
        <f t="shared" si="83"/>
        <v>3165</v>
      </c>
      <c r="AS185">
        <f t="shared" si="101"/>
        <v>2794</v>
      </c>
      <c r="AT185">
        <f t="shared" si="84"/>
        <v>2794</v>
      </c>
      <c r="AU185">
        <f t="shared" si="102"/>
        <v>3878</v>
      </c>
      <c r="AV185">
        <f t="shared" si="85"/>
        <v>3878</v>
      </c>
      <c r="AX185">
        <f t="shared" si="103"/>
        <v>3809</v>
      </c>
      <c r="AY185">
        <f t="shared" si="86"/>
        <v>4099</v>
      </c>
      <c r="AZ185">
        <f t="shared" si="104"/>
        <v>3999</v>
      </c>
      <c r="BA185">
        <f t="shared" si="87"/>
        <v>3809</v>
      </c>
      <c r="BB185">
        <f t="shared" si="105"/>
        <v>5300</v>
      </c>
      <c r="BC185">
        <f t="shared" si="88"/>
        <v>5300</v>
      </c>
      <c r="BE185">
        <f t="shared" si="106"/>
        <v>4035</v>
      </c>
      <c r="BF185">
        <f t="shared" si="89"/>
        <v>4035</v>
      </c>
      <c r="BH185">
        <f t="shared" si="90"/>
        <v>0.58888494999999996</v>
      </c>
      <c r="BI185">
        <f t="shared" si="91"/>
        <v>0.58888494999999996</v>
      </c>
      <c r="BK185">
        <f t="shared" si="107"/>
        <v>17576</v>
      </c>
      <c r="BL185">
        <f t="shared" si="92"/>
        <v>17576</v>
      </c>
      <c r="BM185">
        <f t="shared" si="108"/>
        <v>17933</v>
      </c>
      <c r="BN185">
        <f t="shared" si="93"/>
        <v>17933</v>
      </c>
      <c r="BO185">
        <f t="shared" si="109"/>
        <v>16487</v>
      </c>
      <c r="BP185">
        <f t="shared" si="94"/>
        <v>16487</v>
      </c>
      <c r="BQ185">
        <f t="shared" si="110"/>
        <v>15703</v>
      </c>
      <c r="BR185">
        <f t="shared" si="95"/>
        <v>15703</v>
      </c>
    </row>
    <row r="186" spans="1:70" x14ac:dyDescent="0.2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M186">
        <v>1</v>
      </c>
      <c r="N186">
        <v>0</v>
      </c>
      <c r="O186">
        <v>0</v>
      </c>
      <c r="P186">
        <v>0</v>
      </c>
      <c r="Q186">
        <v>0</v>
      </c>
      <c r="R186" s="15">
        <v>175</v>
      </c>
      <c r="S186" s="12">
        <v>-190</v>
      </c>
      <c r="T186">
        <f t="shared" si="96"/>
        <v>2762</v>
      </c>
      <c r="U186">
        <f t="shared" si="78"/>
        <v>2762</v>
      </c>
      <c r="V186">
        <f t="shared" si="97"/>
        <v>3737</v>
      </c>
      <c r="W186">
        <f t="shared" si="79"/>
        <v>3737</v>
      </c>
      <c r="X186">
        <f t="shared" si="98"/>
        <v>4492</v>
      </c>
      <c r="Y186">
        <f t="shared" si="80"/>
        <v>4492</v>
      </c>
      <c r="Z186">
        <f t="shared" si="99"/>
        <v>3827</v>
      </c>
      <c r="AA186">
        <f t="shared" si="81"/>
        <v>3827</v>
      </c>
      <c r="AG186" t="str">
        <f t="shared" si="82"/>
        <v/>
      </c>
      <c r="AQ186">
        <f t="shared" si="100"/>
        <v>2975</v>
      </c>
      <c r="AR186">
        <f t="shared" si="83"/>
        <v>2975</v>
      </c>
      <c r="AS186">
        <f t="shared" si="101"/>
        <v>2604</v>
      </c>
      <c r="AT186">
        <f t="shared" si="84"/>
        <v>2604</v>
      </c>
      <c r="AU186">
        <f t="shared" si="102"/>
        <v>3878</v>
      </c>
      <c r="AV186">
        <f t="shared" si="85"/>
        <v>3878</v>
      </c>
      <c r="AX186">
        <f t="shared" si="103"/>
        <v>3909</v>
      </c>
      <c r="AY186">
        <f t="shared" si="86"/>
        <v>3909</v>
      </c>
      <c r="AZ186">
        <f t="shared" si="104"/>
        <v>3809</v>
      </c>
      <c r="BA186">
        <f t="shared" si="87"/>
        <v>3909</v>
      </c>
      <c r="BB186">
        <f t="shared" si="105"/>
        <v>5300</v>
      </c>
      <c r="BC186">
        <f t="shared" si="88"/>
        <v>5300</v>
      </c>
      <c r="BE186">
        <f t="shared" si="106"/>
        <v>4035</v>
      </c>
      <c r="BF186">
        <f t="shared" si="89"/>
        <v>4035</v>
      </c>
      <c r="BH186">
        <f t="shared" si="90"/>
        <v>0</v>
      </c>
      <c r="BI186">
        <f t="shared" si="91"/>
        <v>0</v>
      </c>
      <c r="BK186">
        <f t="shared" si="107"/>
        <v>17576</v>
      </c>
      <c r="BL186">
        <f t="shared" si="92"/>
        <v>17576</v>
      </c>
      <c r="BM186">
        <f t="shared" si="108"/>
        <v>17933</v>
      </c>
      <c r="BN186">
        <f t="shared" si="93"/>
        <v>17933</v>
      </c>
      <c r="BO186">
        <f t="shared" si="109"/>
        <v>16487</v>
      </c>
      <c r="BP186">
        <f t="shared" si="94"/>
        <v>16487</v>
      </c>
      <c r="BQ186">
        <f t="shared" si="110"/>
        <v>15703</v>
      </c>
      <c r="BR186">
        <f t="shared" si="95"/>
        <v>15703</v>
      </c>
    </row>
    <row r="187" spans="1:70" x14ac:dyDescent="0.2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M187">
        <v>0</v>
      </c>
      <c r="N187">
        <v>0</v>
      </c>
      <c r="O187">
        <v>0</v>
      </c>
      <c r="P187">
        <v>0</v>
      </c>
      <c r="Q187">
        <v>0</v>
      </c>
      <c r="R187" s="15">
        <v>-170</v>
      </c>
      <c r="S187" s="12">
        <v>160</v>
      </c>
      <c r="T187">
        <f t="shared" si="96"/>
        <v>2592</v>
      </c>
      <c r="U187">
        <f t="shared" si="78"/>
        <v>2592</v>
      </c>
      <c r="V187">
        <f t="shared" si="97"/>
        <v>3567</v>
      </c>
      <c r="W187">
        <f t="shared" si="79"/>
        <v>3567</v>
      </c>
      <c r="X187">
        <f t="shared" si="98"/>
        <v>4322</v>
      </c>
      <c r="Y187">
        <f t="shared" si="80"/>
        <v>4322</v>
      </c>
      <c r="Z187">
        <f t="shared" si="99"/>
        <v>3657</v>
      </c>
      <c r="AA187">
        <f t="shared" si="81"/>
        <v>3657</v>
      </c>
      <c r="AG187" t="str">
        <f t="shared" si="82"/>
        <v/>
      </c>
      <c r="AQ187">
        <f t="shared" si="100"/>
        <v>2805</v>
      </c>
      <c r="AR187">
        <f t="shared" si="83"/>
        <v>2805</v>
      </c>
      <c r="AS187">
        <f t="shared" si="101"/>
        <v>2604</v>
      </c>
      <c r="AT187">
        <f t="shared" si="84"/>
        <v>2604</v>
      </c>
      <c r="AU187">
        <f t="shared" si="102"/>
        <v>3878</v>
      </c>
      <c r="AV187">
        <f t="shared" si="85"/>
        <v>3878</v>
      </c>
      <c r="AX187">
        <f t="shared" si="103"/>
        <v>3739</v>
      </c>
      <c r="AY187">
        <f t="shared" si="86"/>
        <v>3739</v>
      </c>
      <c r="AZ187">
        <f t="shared" si="104"/>
        <v>3909</v>
      </c>
      <c r="BA187">
        <f t="shared" si="87"/>
        <v>3739</v>
      </c>
      <c r="BB187">
        <f t="shared" si="105"/>
        <v>5300</v>
      </c>
      <c r="BC187">
        <f t="shared" si="88"/>
        <v>5300</v>
      </c>
      <c r="BE187">
        <f t="shared" si="106"/>
        <v>4035</v>
      </c>
      <c r="BF187">
        <f t="shared" si="89"/>
        <v>4035</v>
      </c>
      <c r="BH187">
        <f t="shared" si="90"/>
        <v>0</v>
      </c>
      <c r="BI187">
        <f t="shared" si="91"/>
        <v>0</v>
      </c>
      <c r="BK187">
        <f t="shared" si="107"/>
        <v>17576</v>
      </c>
      <c r="BL187">
        <f t="shared" si="92"/>
        <v>17836</v>
      </c>
      <c r="BM187">
        <f t="shared" si="108"/>
        <v>17933</v>
      </c>
      <c r="BN187">
        <f t="shared" si="93"/>
        <v>18193</v>
      </c>
      <c r="BO187">
        <f t="shared" si="109"/>
        <v>16487</v>
      </c>
      <c r="BP187">
        <f t="shared" si="94"/>
        <v>16747</v>
      </c>
      <c r="BQ187">
        <f t="shared" si="110"/>
        <v>15703</v>
      </c>
      <c r="BR187">
        <f t="shared" si="95"/>
        <v>15963</v>
      </c>
    </row>
    <row r="188" spans="1:70" x14ac:dyDescent="0.2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M188">
        <v>1</v>
      </c>
      <c r="N188">
        <v>0</v>
      </c>
      <c r="O188">
        <v>0</v>
      </c>
      <c r="P188">
        <v>0</v>
      </c>
      <c r="Q188">
        <v>0</v>
      </c>
      <c r="R188" s="15">
        <v>167</v>
      </c>
      <c r="S188" s="12">
        <v>-178</v>
      </c>
      <c r="T188">
        <f t="shared" si="96"/>
        <v>2414</v>
      </c>
      <c r="U188">
        <f t="shared" si="78"/>
        <v>2414</v>
      </c>
      <c r="V188">
        <f t="shared" si="97"/>
        <v>3389</v>
      </c>
      <c r="W188">
        <f t="shared" si="79"/>
        <v>3389</v>
      </c>
      <c r="X188">
        <f t="shared" si="98"/>
        <v>4144</v>
      </c>
      <c r="Y188">
        <f t="shared" si="80"/>
        <v>4144</v>
      </c>
      <c r="Z188">
        <f t="shared" si="99"/>
        <v>3479</v>
      </c>
      <c r="AA188">
        <f t="shared" si="81"/>
        <v>3479</v>
      </c>
      <c r="AG188" t="str">
        <f t="shared" si="82"/>
        <v/>
      </c>
      <c r="AQ188">
        <f t="shared" si="100"/>
        <v>2627</v>
      </c>
      <c r="AR188">
        <f t="shared" si="83"/>
        <v>2627</v>
      </c>
      <c r="AS188">
        <f t="shared" si="101"/>
        <v>2604</v>
      </c>
      <c r="AT188">
        <f t="shared" si="84"/>
        <v>2604</v>
      </c>
      <c r="AU188">
        <f t="shared" si="102"/>
        <v>3878</v>
      </c>
      <c r="AV188">
        <f t="shared" si="85"/>
        <v>3878</v>
      </c>
      <c r="AX188">
        <f t="shared" si="103"/>
        <v>3561</v>
      </c>
      <c r="AY188">
        <f t="shared" si="86"/>
        <v>3561</v>
      </c>
      <c r="AZ188">
        <f t="shared" si="104"/>
        <v>3739</v>
      </c>
      <c r="BA188">
        <f t="shared" si="87"/>
        <v>3561</v>
      </c>
      <c r="BB188">
        <f t="shared" si="105"/>
        <v>5300</v>
      </c>
      <c r="BC188">
        <f t="shared" si="88"/>
        <v>5300</v>
      </c>
      <c r="BE188">
        <f t="shared" si="106"/>
        <v>4035</v>
      </c>
      <c r="BF188">
        <f t="shared" si="89"/>
        <v>4035</v>
      </c>
      <c r="BH188">
        <f t="shared" si="90"/>
        <v>0</v>
      </c>
      <c r="BI188">
        <f t="shared" si="91"/>
        <v>0</v>
      </c>
      <c r="BK188">
        <f t="shared" si="107"/>
        <v>17836</v>
      </c>
      <c r="BL188">
        <f t="shared" si="92"/>
        <v>17836</v>
      </c>
      <c r="BM188">
        <f t="shared" si="108"/>
        <v>18193</v>
      </c>
      <c r="BN188">
        <f t="shared" si="93"/>
        <v>18193</v>
      </c>
      <c r="BO188">
        <f t="shared" si="109"/>
        <v>16747</v>
      </c>
      <c r="BP188">
        <f t="shared" si="94"/>
        <v>16747</v>
      </c>
      <c r="BQ188">
        <f t="shared" si="110"/>
        <v>15963</v>
      </c>
      <c r="BR188">
        <f t="shared" si="95"/>
        <v>15963</v>
      </c>
    </row>
    <row r="189" spans="1:70" x14ac:dyDescent="0.2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M189">
        <v>0</v>
      </c>
      <c r="N189">
        <v>1</v>
      </c>
      <c r="O189">
        <v>1</v>
      </c>
      <c r="P189">
        <v>1</v>
      </c>
      <c r="Q189">
        <v>1</v>
      </c>
      <c r="R189" s="15">
        <v>700</v>
      </c>
      <c r="S189" s="12">
        <v>-900</v>
      </c>
      <c r="T189">
        <f t="shared" si="96"/>
        <v>1514</v>
      </c>
      <c r="U189">
        <f t="shared" si="78"/>
        <v>2514</v>
      </c>
      <c r="V189">
        <f t="shared" si="97"/>
        <v>2489</v>
      </c>
      <c r="W189">
        <f t="shared" si="79"/>
        <v>3489</v>
      </c>
      <c r="X189">
        <f t="shared" si="98"/>
        <v>3244</v>
      </c>
      <c r="Y189">
        <f t="shared" si="80"/>
        <v>4244</v>
      </c>
      <c r="Z189">
        <f t="shared" si="99"/>
        <v>2579</v>
      </c>
      <c r="AA189">
        <f t="shared" si="81"/>
        <v>3579</v>
      </c>
      <c r="AG189" t="str">
        <f t="shared" si="82"/>
        <v/>
      </c>
      <c r="AQ189">
        <f t="shared" si="100"/>
        <v>1727</v>
      </c>
      <c r="AR189">
        <f t="shared" si="83"/>
        <v>2727</v>
      </c>
      <c r="AS189">
        <f t="shared" si="101"/>
        <v>2604</v>
      </c>
      <c r="AT189">
        <f t="shared" si="84"/>
        <v>2604</v>
      </c>
      <c r="AU189">
        <f t="shared" si="102"/>
        <v>3878</v>
      </c>
      <c r="AV189">
        <f t="shared" si="85"/>
        <v>3878</v>
      </c>
      <c r="AX189">
        <f t="shared" si="103"/>
        <v>2661</v>
      </c>
      <c r="AY189">
        <f t="shared" si="86"/>
        <v>3661</v>
      </c>
      <c r="AZ189">
        <f t="shared" si="104"/>
        <v>2661</v>
      </c>
      <c r="BA189">
        <f t="shared" si="87"/>
        <v>3661</v>
      </c>
      <c r="BB189">
        <f t="shared" si="105"/>
        <v>5300</v>
      </c>
      <c r="BC189">
        <f t="shared" si="88"/>
        <v>5300</v>
      </c>
      <c r="BE189">
        <f t="shared" si="106"/>
        <v>3135</v>
      </c>
      <c r="BF189">
        <f t="shared" si="89"/>
        <v>4135</v>
      </c>
      <c r="BH189">
        <f t="shared" si="90"/>
        <v>0.33612778799999998</v>
      </c>
      <c r="BI189">
        <f t="shared" si="91"/>
        <v>0.66387221200000002</v>
      </c>
      <c r="BK189">
        <f t="shared" si="107"/>
        <v>17836</v>
      </c>
      <c r="BL189">
        <f t="shared" si="92"/>
        <v>17836</v>
      </c>
      <c r="BM189">
        <f t="shared" si="108"/>
        <v>18193</v>
      </c>
      <c r="BN189">
        <f t="shared" si="93"/>
        <v>18193</v>
      </c>
      <c r="BO189">
        <f t="shared" si="109"/>
        <v>16747</v>
      </c>
      <c r="BP189">
        <f t="shared" si="94"/>
        <v>16747</v>
      </c>
      <c r="BQ189">
        <f t="shared" si="110"/>
        <v>15963</v>
      </c>
      <c r="BR189">
        <f t="shared" si="95"/>
        <v>15963</v>
      </c>
    </row>
    <row r="190" spans="1:70" x14ac:dyDescent="0.2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M190">
        <v>1</v>
      </c>
      <c r="N190">
        <v>1</v>
      </c>
      <c r="O190">
        <v>1</v>
      </c>
      <c r="P190">
        <v>1</v>
      </c>
      <c r="Q190">
        <v>1</v>
      </c>
      <c r="R190" s="15">
        <v>-430</v>
      </c>
      <c r="S190" s="12">
        <v>380</v>
      </c>
      <c r="T190">
        <f t="shared" si="96"/>
        <v>2084</v>
      </c>
      <c r="U190">
        <f t="shared" si="78"/>
        <v>2614</v>
      </c>
      <c r="V190">
        <f t="shared" si="97"/>
        <v>3059</v>
      </c>
      <c r="W190">
        <f t="shared" si="79"/>
        <v>3589</v>
      </c>
      <c r="X190">
        <f t="shared" si="98"/>
        <v>3814</v>
      </c>
      <c r="Y190">
        <f t="shared" si="80"/>
        <v>4344</v>
      </c>
      <c r="Z190">
        <f t="shared" si="99"/>
        <v>3149</v>
      </c>
      <c r="AA190">
        <f t="shared" si="81"/>
        <v>3679</v>
      </c>
      <c r="AG190" t="str">
        <f t="shared" si="82"/>
        <v/>
      </c>
      <c r="AQ190">
        <f t="shared" si="100"/>
        <v>2297</v>
      </c>
      <c r="AR190">
        <f t="shared" si="83"/>
        <v>2827</v>
      </c>
      <c r="AS190">
        <f t="shared" si="101"/>
        <v>2604</v>
      </c>
      <c r="AT190">
        <f t="shared" si="84"/>
        <v>2604</v>
      </c>
      <c r="AU190">
        <f t="shared" si="102"/>
        <v>3878</v>
      </c>
      <c r="AV190">
        <f t="shared" si="85"/>
        <v>3878</v>
      </c>
      <c r="AX190">
        <f t="shared" si="103"/>
        <v>3231</v>
      </c>
      <c r="AY190">
        <f t="shared" si="86"/>
        <v>3761</v>
      </c>
      <c r="AZ190">
        <f t="shared" si="104"/>
        <v>3661</v>
      </c>
      <c r="BA190">
        <f t="shared" si="87"/>
        <v>3231</v>
      </c>
      <c r="BB190">
        <f t="shared" si="105"/>
        <v>5300</v>
      </c>
      <c r="BC190">
        <f t="shared" si="88"/>
        <v>5300</v>
      </c>
      <c r="BE190">
        <f t="shared" si="106"/>
        <v>4135</v>
      </c>
      <c r="BF190">
        <f t="shared" si="89"/>
        <v>4135</v>
      </c>
      <c r="BH190">
        <f t="shared" si="90"/>
        <v>0.64400923300000001</v>
      </c>
      <c r="BI190">
        <f t="shared" si="91"/>
        <v>0.64400923300000001</v>
      </c>
      <c r="BK190">
        <f t="shared" si="107"/>
        <v>17836</v>
      </c>
      <c r="BL190">
        <f t="shared" si="92"/>
        <v>17836</v>
      </c>
      <c r="BM190">
        <f t="shared" si="108"/>
        <v>18193</v>
      </c>
      <c r="BN190">
        <f t="shared" si="93"/>
        <v>18193</v>
      </c>
      <c r="BO190">
        <f t="shared" si="109"/>
        <v>16747</v>
      </c>
      <c r="BP190">
        <f t="shared" si="94"/>
        <v>16747</v>
      </c>
      <c r="BQ190">
        <f t="shared" si="110"/>
        <v>15963</v>
      </c>
      <c r="BR190">
        <f t="shared" si="95"/>
        <v>15963</v>
      </c>
    </row>
    <row r="191" spans="1:70" x14ac:dyDescent="0.2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M191">
        <v>1</v>
      </c>
      <c r="N191">
        <v>1</v>
      </c>
      <c r="O191">
        <v>1</v>
      </c>
      <c r="P191">
        <v>1</v>
      </c>
      <c r="Q191">
        <v>1</v>
      </c>
      <c r="R191" s="15">
        <v>-240</v>
      </c>
      <c r="S191" s="12">
        <v>220</v>
      </c>
      <c r="T191">
        <f t="shared" si="96"/>
        <v>2374</v>
      </c>
      <c r="U191">
        <f t="shared" si="78"/>
        <v>2714</v>
      </c>
      <c r="V191">
        <f t="shared" si="97"/>
        <v>3349</v>
      </c>
      <c r="W191">
        <f t="shared" si="79"/>
        <v>3689</v>
      </c>
      <c r="X191">
        <f t="shared" si="98"/>
        <v>4104</v>
      </c>
      <c r="Y191">
        <f t="shared" si="80"/>
        <v>4444</v>
      </c>
      <c r="Z191">
        <f t="shared" si="99"/>
        <v>3439</v>
      </c>
      <c r="AA191">
        <f t="shared" si="81"/>
        <v>3779</v>
      </c>
      <c r="AG191" t="str">
        <f t="shared" si="82"/>
        <v/>
      </c>
      <c r="AQ191">
        <f t="shared" si="100"/>
        <v>2587</v>
      </c>
      <c r="AR191">
        <f t="shared" si="83"/>
        <v>2927</v>
      </c>
      <c r="AS191">
        <f t="shared" si="101"/>
        <v>2604</v>
      </c>
      <c r="AT191">
        <f t="shared" si="84"/>
        <v>2604</v>
      </c>
      <c r="AU191">
        <f t="shared" si="102"/>
        <v>3878</v>
      </c>
      <c r="AV191">
        <f t="shared" si="85"/>
        <v>3878</v>
      </c>
      <c r="AX191">
        <f t="shared" si="103"/>
        <v>3521</v>
      </c>
      <c r="AY191">
        <f t="shared" si="86"/>
        <v>3861</v>
      </c>
      <c r="AZ191">
        <f t="shared" si="104"/>
        <v>3231</v>
      </c>
      <c r="BA191">
        <f t="shared" si="87"/>
        <v>3521</v>
      </c>
      <c r="BB191">
        <f t="shared" si="105"/>
        <v>5300</v>
      </c>
      <c r="BC191">
        <f t="shared" si="88"/>
        <v>5300</v>
      </c>
      <c r="BE191">
        <f t="shared" si="106"/>
        <v>4135</v>
      </c>
      <c r="BF191">
        <f t="shared" si="89"/>
        <v>4135</v>
      </c>
      <c r="BH191">
        <f t="shared" si="90"/>
        <v>0.65188765500000001</v>
      </c>
      <c r="BI191">
        <f t="shared" si="91"/>
        <v>0.65188765500000001</v>
      </c>
      <c r="BK191">
        <f t="shared" si="107"/>
        <v>17836</v>
      </c>
      <c r="BL191">
        <f t="shared" si="92"/>
        <v>17836</v>
      </c>
      <c r="BM191">
        <f t="shared" si="108"/>
        <v>18193</v>
      </c>
      <c r="BN191">
        <f t="shared" si="93"/>
        <v>18193</v>
      </c>
      <c r="BO191">
        <f t="shared" si="109"/>
        <v>16747</v>
      </c>
      <c r="BP191">
        <f t="shared" si="94"/>
        <v>16747</v>
      </c>
      <c r="BQ191">
        <f t="shared" si="110"/>
        <v>15963</v>
      </c>
      <c r="BR191">
        <f t="shared" si="95"/>
        <v>15963</v>
      </c>
    </row>
    <row r="192" spans="1:70" x14ac:dyDescent="0.2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M192">
        <v>1</v>
      </c>
      <c r="N192">
        <v>1</v>
      </c>
      <c r="O192">
        <v>1</v>
      </c>
      <c r="P192">
        <v>1</v>
      </c>
      <c r="Q192">
        <v>1</v>
      </c>
      <c r="R192" s="15">
        <v>-440</v>
      </c>
      <c r="S192" s="12">
        <v>390</v>
      </c>
      <c r="T192">
        <f t="shared" si="96"/>
        <v>2274</v>
      </c>
      <c r="U192">
        <f t="shared" si="78"/>
        <v>2814</v>
      </c>
      <c r="V192">
        <f t="shared" si="97"/>
        <v>3249</v>
      </c>
      <c r="W192">
        <f t="shared" si="79"/>
        <v>3789</v>
      </c>
      <c r="X192">
        <f t="shared" si="98"/>
        <v>4004</v>
      </c>
      <c r="Y192">
        <f t="shared" si="80"/>
        <v>4544</v>
      </c>
      <c r="Z192">
        <f t="shared" si="99"/>
        <v>3339</v>
      </c>
      <c r="AA192">
        <f t="shared" si="81"/>
        <v>3879</v>
      </c>
      <c r="AG192" t="str">
        <f t="shared" si="82"/>
        <v/>
      </c>
      <c r="AQ192">
        <f t="shared" si="100"/>
        <v>2487</v>
      </c>
      <c r="AR192">
        <f t="shared" si="83"/>
        <v>3027</v>
      </c>
      <c r="AS192">
        <f t="shared" si="101"/>
        <v>2164</v>
      </c>
      <c r="AT192">
        <f t="shared" si="84"/>
        <v>2704</v>
      </c>
      <c r="AU192">
        <f t="shared" si="102"/>
        <v>3878</v>
      </c>
      <c r="AV192">
        <f t="shared" si="85"/>
        <v>3878</v>
      </c>
      <c r="AX192">
        <f t="shared" si="103"/>
        <v>3421</v>
      </c>
      <c r="AY192">
        <f t="shared" si="86"/>
        <v>3961</v>
      </c>
      <c r="AZ192">
        <f t="shared" si="104"/>
        <v>3081</v>
      </c>
      <c r="BA192">
        <f t="shared" si="87"/>
        <v>3961</v>
      </c>
      <c r="BB192">
        <f t="shared" si="105"/>
        <v>5300</v>
      </c>
      <c r="BC192">
        <f t="shared" si="88"/>
        <v>5300</v>
      </c>
      <c r="BE192">
        <f t="shared" si="106"/>
        <v>3695</v>
      </c>
      <c r="BF192">
        <f t="shared" si="89"/>
        <v>4235</v>
      </c>
      <c r="BH192">
        <f t="shared" si="90"/>
        <v>0.79892575700000001</v>
      </c>
      <c r="BI192">
        <f t="shared" si="91"/>
        <v>0.79892575700000001</v>
      </c>
      <c r="BK192">
        <f t="shared" si="107"/>
        <v>17836</v>
      </c>
      <c r="BL192">
        <f t="shared" si="92"/>
        <v>17836</v>
      </c>
      <c r="BM192">
        <f t="shared" si="108"/>
        <v>18193</v>
      </c>
      <c r="BN192">
        <f t="shared" si="93"/>
        <v>18193</v>
      </c>
      <c r="BO192">
        <f t="shared" si="109"/>
        <v>16747</v>
      </c>
      <c r="BP192">
        <f t="shared" si="94"/>
        <v>16747</v>
      </c>
      <c r="BQ192">
        <f t="shared" si="110"/>
        <v>15963</v>
      </c>
      <c r="BR192">
        <f t="shared" si="95"/>
        <v>15963</v>
      </c>
    </row>
    <row r="193" spans="1:70" x14ac:dyDescent="0.2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M193">
        <v>1</v>
      </c>
      <c r="N193">
        <v>1</v>
      </c>
      <c r="O193">
        <v>1</v>
      </c>
      <c r="P193">
        <v>1</v>
      </c>
      <c r="Q193">
        <v>1</v>
      </c>
      <c r="R193" s="15">
        <v>-240</v>
      </c>
      <c r="S193" s="12">
        <v>220</v>
      </c>
      <c r="T193">
        <f t="shared" si="96"/>
        <v>2574</v>
      </c>
      <c r="U193">
        <f t="shared" si="78"/>
        <v>2914</v>
      </c>
      <c r="V193">
        <f t="shared" si="97"/>
        <v>3549</v>
      </c>
      <c r="W193">
        <f t="shared" si="79"/>
        <v>3889</v>
      </c>
      <c r="X193">
        <f t="shared" si="98"/>
        <v>4304</v>
      </c>
      <c r="Y193">
        <f t="shared" si="80"/>
        <v>4644</v>
      </c>
      <c r="Z193">
        <f t="shared" si="99"/>
        <v>3639</v>
      </c>
      <c r="AA193">
        <f t="shared" si="81"/>
        <v>3979</v>
      </c>
      <c r="AG193" t="str">
        <f t="shared" si="82"/>
        <v/>
      </c>
      <c r="AQ193">
        <f t="shared" si="100"/>
        <v>2787</v>
      </c>
      <c r="AR193">
        <f t="shared" si="83"/>
        <v>3127</v>
      </c>
      <c r="AS193">
        <f t="shared" si="101"/>
        <v>2464</v>
      </c>
      <c r="AT193">
        <f t="shared" si="84"/>
        <v>2804</v>
      </c>
      <c r="AU193">
        <f t="shared" si="102"/>
        <v>3878</v>
      </c>
      <c r="AV193">
        <f t="shared" si="85"/>
        <v>3878</v>
      </c>
      <c r="AX193">
        <f t="shared" si="103"/>
        <v>3721</v>
      </c>
      <c r="AY193">
        <f t="shared" si="86"/>
        <v>4061</v>
      </c>
      <c r="AZ193">
        <f t="shared" si="104"/>
        <v>3961</v>
      </c>
      <c r="BA193">
        <f t="shared" si="87"/>
        <v>3721</v>
      </c>
      <c r="BB193">
        <f t="shared" si="105"/>
        <v>5300</v>
      </c>
      <c r="BC193">
        <f t="shared" si="88"/>
        <v>5300</v>
      </c>
      <c r="BE193">
        <f t="shared" si="106"/>
        <v>4235</v>
      </c>
      <c r="BF193">
        <f t="shared" si="89"/>
        <v>4235</v>
      </c>
      <c r="BH193">
        <f t="shared" si="90"/>
        <v>0.77660983800000005</v>
      </c>
      <c r="BI193">
        <f t="shared" si="91"/>
        <v>0.77660983800000005</v>
      </c>
      <c r="BK193">
        <f t="shared" si="107"/>
        <v>17836</v>
      </c>
      <c r="BL193">
        <f t="shared" si="92"/>
        <v>17836</v>
      </c>
      <c r="BM193">
        <f t="shared" si="108"/>
        <v>18193</v>
      </c>
      <c r="BN193">
        <f t="shared" si="93"/>
        <v>18193</v>
      </c>
      <c r="BO193">
        <f t="shared" si="109"/>
        <v>16747</v>
      </c>
      <c r="BP193">
        <f t="shared" si="94"/>
        <v>16747</v>
      </c>
      <c r="BQ193">
        <f t="shared" si="110"/>
        <v>15963</v>
      </c>
      <c r="BR193">
        <f t="shared" si="95"/>
        <v>15963</v>
      </c>
    </row>
    <row r="194" spans="1:70" x14ac:dyDescent="0.2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M194">
        <v>1</v>
      </c>
      <c r="N194">
        <v>1</v>
      </c>
      <c r="O194">
        <v>1</v>
      </c>
      <c r="P194">
        <v>1</v>
      </c>
      <c r="Q194">
        <v>1</v>
      </c>
      <c r="R194" s="15">
        <v>-235</v>
      </c>
      <c r="S194" s="12">
        <v>215</v>
      </c>
      <c r="T194">
        <f t="shared" si="96"/>
        <v>2679</v>
      </c>
      <c r="U194">
        <f t="shared" si="78"/>
        <v>3014</v>
      </c>
      <c r="V194">
        <f t="shared" si="97"/>
        <v>3654</v>
      </c>
      <c r="W194">
        <f t="shared" si="79"/>
        <v>3989</v>
      </c>
      <c r="X194">
        <f t="shared" si="98"/>
        <v>4409</v>
      </c>
      <c r="Y194">
        <f t="shared" si="80"/>
        <v>4744</v>
      </c>
      <c r="Z194">
        <f t="shared" si="99"/>
        <v>3744</v>
      </c>
      <c r="AA194">
        <f t="shared" si="81"/>
        <v>4079</v>
      </c>
      <c r="AG194" t="str">
        <f t="shared" si="82"/>
        <v/>
      </c>
      <c r="AQ194">
        <f t="shared" si="100"/>
        <v>2892</v>
      </c>
      <c r="AR194">
        <f t="shared" si="83"/>
        <v>3227</v>
      </c>
      <c r="AS194">
        <f t="shared" si="101"/>
        <v>2804</v>
      </c>
      <c r="AT194">
        <f t="shared" si="84"/>
        <v>2804</v>
      </c>
      <c r="AU194">
        <f t="shared" si="102"/>
        <v>3878</v>
      </c>
      <c r="AV194">
        <f t="shared" si="85"/>
        <v>3878</v>
      </c>
      <c r="AX194">
        <f t="shared" si="103"/>
        <v>3826</v>
      </c>
      <c r="AY194">
        <f t="shared" si="86"/>
        <v>4161</v>
      </c>
      <c r="AZ194">
        <f t="shared" si="104"/>
        <v>3721</v>
      </c>
      <c r="BA194">
        <f t="shared" si="87"/>
        <v>3826</v>
      </c>
      <c r="BB194">
        <f t="shared" si="105"/>
        <v>5300</v>
      </c>
      <c r="BC194">
        <f t="shared" si="88"/>
        <v>5300</v>
      </c>
      <c r="BE194">
        <f t="shared" si="106"/>
        <v>4235</v>
      </c>
      <c r="BF194">
        <f t="shared" si="89"/>
        <v>4235</v>
      </c>
      <c r="BH194">
        <f t="shared" si="90"/>
        <v>0.66442108200000005</v>
      </c>
      <c r="BI194">
        <f t="shared" si="91"/>
        <v>0.66442108200000005</v>
      </c>
      <c r="BK194">
        <f t="shared" si="107"/>
        <v>17836</v>
      </c>
      <c r="BL194">
        <f t="shared" si="92"/>
        <v>17836</v>
      </c>
      <c r="BM194">
        <f t="shared" si="108"/>
        <v>18193</v>
      </c>
      <c r="BN194">
        <f t="shared" si="93"/>
        <v>18193</v>
      </c>
      <c r="BO194">
        <f t="shared" si="109"/>
        <v>16747</v>
      </c>
      <c r="BP194">
        <f t="shared" si="94"/>
        <v>16747</v>
      </c>
      <c r="BQ194">
        <f t="shared" si="110"/>
        <v>15963</v>
      </c>
      <c r="BR194">
        <f t="shared" si="95"/>
        <v>15963</v>
      </c>
    </row>
    <row r="195" spans="1:70" x14ac:dyDescent="0.2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M195">
        <v>0</v>
      </c>
      <c r="N195">
        <v>1</v>
      </c>
      <c r="O195">
        <v>0</v>
      </c>
      <c r="P195">
        <v>0</v>
      </c>
      <c r="Q195">
        <v>0</v>
      </c>
      <c r="R195" s="15">
        <v>-205</v>
      </c>
      <c r="S195" s="12">
        <v>188</v>
      </c>
      <c r="T195">
        <f t="shared" si="96"/>
        <v>2914</v>
      </c>
      <c r="U195">
        <f t="shared" ref="U195:U257" si="111">IF(N195=1, IF(I195&gt;0.5, T195+100+ABS(R195), T195+100+ABS(S195)), T195)</f>
        <v>3202</v>
      </c>
      <c r="V195">
        <f t="shared" si="97"/>
        <v>3784</v>
      </c>
      <c r="W195">
        <f t="shared" ref="W195:W257" si="112">IF(O195=1, IF(J195&gt;0.5, V195+100+ABS(R195), V195+100+ABS(S195)), V195)</f>
        <v>3784</v>
      </c>
      <c r="X195">
        <f t="shared" si="98"/>
        <v>4539</v>
      </c>
      <c r="Y195">
        <f t="shared" ref="Y195:Y257" si="113">IF(P195=1, IF(K195&gt;0.5, X195+100+ABS(R195), X195+100+ABS(S195)), X195)</f>
        <v>4539</v>
      </c>
      <c r="Z195">
        <f t="shared" si="99"/>
        <v>3874</v>
      </c>
      <c r="AA195">
        <f t="shared" ref="AA195:AA257" si="114">IF(Q195=1, IF(L195&gt;0.5, Z195+100+ABS(R195), Z195+100+ABS(S195)), Z195)</f>
        <v>3874</v>
      </c>
      <c r="AG195" t="str">
        <f t="shared" ref="AG195:AG257" si="115">IF(OR(OR(AND(I195&gt;0.5, M195=1, N195=1), AND(I195&lt;0.5, M195=0, N195=1), AND(I195&gt;0.5, M195=0, N195=0), AND(I195&lt;0.5, M195=1, N195=0)), OR(AND(J195&gt;0.5, M195=1, O195=1), AND(J195&lt;0.5, M195=0, O195=1), AND(J195&gt;0.5, M195=0, O195=0), AND(J195&lt;0.5, M195=1, O195=0)), OR(AND(K195&gt;0.5, M195=1, P195=1), AND(K195&lt;0.5, M195=0, P195=1), AND(K195&gt;0.5, M195=0, P195=0), AND(K195&lt;0.5, M195=1, P195=0)), OR(AND(L195&gt;0.5, M195=1, Q195=1), AND(L195&lt;0.5, M195=0, Q195=1), AND(L195&gt;0.5, M195=0, Q195=0), AND(L195&lt;0.5, M195=1, Q195=0))), "", "XXX")</f>
        <v/>
      </c>
      <c r="AQ195">
        <f t="shared" si="100"/>
        <v>3127</v>
      </c>
      <c r="AR195">
        <f t="shared" ref="AR195:AR257" si="116">IF(AND(I195&gt;=0.6, N195=1), AQ195+100+ABS(R195), IF(AND(I195&lt;=0.4, N195=1), AQ195+100+ABS(S195), AQ195))</f>
        <v>3415</v>
      </c>
      <c r="AS195">
        <f t="shared" si="101"/>
        <v>2804</v>
      </c>
      <c r="AT195">
        <f t="shared" ref="AT195:AT257" si="117">IF(AND(I195&gt;=0.7, N195=1), AS195+100+ABS(R195), IF(AND(I195&lt;=0.3, N195=1), AS195+100+ABS(S195), AS195))</f>
        <v>2804</v>
      </c>
      <c r="AU195">
        <f t="shared" si="102"/>
        <v>3878</v>
      </c>
      <c r="AV195">
        <f t="shared" ref="AV195:AV257" si="118">IF(AND(I195&gt;=0.8, N195=1), AU195+100+ABS(R195), IF(AND(I195&lt;=0.2, N195=1), AU195+100+ABS(S195), AU195))</f>
        <v>3878</v>
      </c>
      <c r="AX195">
        <f t="shared" si="103"/>
        <v>4161</v>
      </c>
      <c r="AY195">
        <f t="shared" ref="AY195:AY257" si="119">IF(AND(K195&gt;=0.6, P195=1), AX195+100+ABS(R195), IF(AND(K195&lt;=0.4, P195=1), AX195+100+ABS(S195), AX195))</f>
        <v>4161</v>
      </c>
      <c r="AZ195">
        <f t="shared" si="104"/>
        <v>3826</v>
      </c>
      <c r="BA195">
        <f t="shared" ref="BA195:BA257" si="120">IF(AND(K195&gt;=0.7, P195=1), AX195+100+ABS(R195), IF(AND(K195&lt;=0.3, P195=1), AX195+100+ABS(S195), AX195))</f>
        <v>4161</v>
      </c>
      <c r="BB195">
        <f t="shared" si="105"/>
        <v>5300</v>
      </c>
      <c r="BC195">
        <f t="shared" ref="BC195:BC256" si="121">IF(AND(K195&gt;=0.8, P195=1), BB195+100+ABS(R195), IF(AND(K195&lt;=0.2, P195=1), BB195+100+ABS(S195), BB195))</f>
        <v>5300</v>
      </c>
      <c r="BE195">
        <f t="shared" si="106"/>
        <v>4235</v>
      </c>
      <c r="BF195">
        <f t="shared" ref="BF195:BF257" si="122">IF(AND(L195&gt;=0.8, Q195=1), BE195+100+ABS(R195), IF(AND(L195&lt;=0.2, Q195=1), BE195+100+ABS(S195), BE195))</f>
        <v>4235</v>
      </c>
      <c r="BH195">
        <f t="shared" ref="BH195:BH257" si="123">IF(N195=1, I195, 0)</f>
        <v>0.397257745</v>
      </c>
      <c r="BI195">
        <f t="shared" ref="BI195:BI257" si="124">IF(BH195&lt;0.5,IF(BH195&lt;&gt;0,ABS(BH195-0.5)+0.5,BH195), BH195)</f>
        <v>0.602742255</v>
      </c>
      <c r="BK195">
        <f t="shared" si="107"/>
        <v>17736</v>
      </c>
      <c r="BL195">
        <f t="shared" ref="BL195:BL257" si="125">IF(AND(N195=1, I195&gt;0.5), IF(R195&gt;0, BK195+100+ABS(R195), BK195), IF(S195&gt;0, BK195+100+ABS(S195), BK195))</f>
        <v>18024</v>
      </c>
      <c r="BM195">
        <f t="shared" si="108"/>
        <v>18193</v>
      </c>
      <c r="BN195">
        <f t="shared" ref="BN195:BN257" si="126">IF(AND(O195=1, J195&gt;0.5), IF(R195&gt;0, BM195+100+ABS(R195), BM195), IF(S195&gt;0, BM195+100+ABS(S195), BM195))</f>
        <v>18481</v>
      </c>
      <c r="BO195">
        <f t="shared" si="109"/>
        <v>16747</v>
      </c>
      <c r="BP195">
        <f t="shared" ref="BP195:BP257" si="127">IF(AND(P195=1, K195&gt;0.5), IF(R195&gt;0, BO195+100+ABS(R195), BO195), IF(S195&gt;0, BO195+100+ABS(S195), BO195))</f>
        <v>17035</v>
      </c>
      <c r="BQ195">
        <f t="shared" si="110"/>
        <v>15963</v>
      </c>
      <c r="BR195">
        <f t="shared" ref="BR195:BR257" si="128">IF(AND(Q195=1, L195&gt;0.5), IF(R195&gt;0, BQ195+100+ABS(R195), BQ195), IF(S195&gt;0, BQ195+100+ABS(S195), BQ195))</f>
        <v>16251</v>
      </c>
    </row>
    <row r="196" spans="1:70" x14ac:dyDescent="0.2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M196">
        <v>1</v>
      </c>
      <c r="N196">
        <v>0</v>
      </c>
      <c r="O196">
        <v>0</v>
      </c>
      <c r="P196">
        <v>1</v>
      </c>
      <c r="Q196">
        <v>0</v>
      </c>
      <c r="R196" s="15">
        <v>137</v>
      </c>
      <c r="S196" s="12">
        <v>-147</v>
      </c>
      <c r="T196">
        <f t="shared" ref="T196:T257" si="129">IF(I196&gt;0.5, IF(R196&lt;0, R196 + U195, U195 - 100),  IF(S196&lt;0, S196 + U195, U195 - 100))</f>
        <v>3055</v>
      </c>
      <c r="U196">
        <f t="shared" si="111"/>
        <v>3055</v>
      </c>
      <c r="V196">
        <f t="shared" ref="V196:V257" si="130">IF(J196&gt;0.5, IF(R196&lt;0, R196 + W195, W195 - 100),  IF(S196&lt;0, S196 + W195, W195 - 100))</f>
        <v>3637</v>
      </c>
      <c r="W196">
        <f t="shared" si="112"/>
        <v>3637</v>
      </c>
      <c r="X196">
        <f t="shared" ref="X196:X257" si="131">IF(K196&gt;0.5, IF(R196&lt;0, R196 + Y195, Y195 - 100),  IF(S196&lt;0, S196 + Y195, Y195 - 100))</f>
        <v>4439</v>
      </c>
      <c r="Y196">
        <f t="shared" si="113"/>
        <v>4676</v>
      </c>
      <c r="Z196">
        <f t="shared" ref="Z196:Z257" si="132">IF(L196&gt;0.5, IF(R196&lt;0, R196 + AA195, AA195 - 100),  IF(S196&lt;0, S196 + AA195, AA195 - 100))</f>
        <v>3727</v>
      </c>
      <c r="AA196">
        <f t="shared" si="114"/>
        <v>3727</v>
      </c>
      <c r="AG196" t="str">
        <f t="shared" si="115"/>
        <v/>
      </c>
      <c r="AQ196">
        <f t="shared" ref="AQ196:AQ257" si="133">IF(I196&gt;=0.6, IF(R196&lt;0, R196+AR195, AR195-100), IF(I196&lt;=0.4, IF(S196&lt;0, S196+AR195, AR195-100), AR195))</f>
        <v>3415</v>
      </c>
      <c r="AR196">
        <f t="shared" si="116"/>
        <v>3415</v>
      </c>
      <c r="AS196">
        <f t="shared" ref="AS196:AS257" si="134">IF(I196&gt;=0.7, IF(R196&lt;0, R196+AT195, AT195-R196), IF(I196&lt;=0.3, IF(S196&lt;0, S196+AT195, AT195-S196), AT195))</f>
        <v>2804</v>
      </c>
      <c r="AT196">
        <f t="shared" si="117"/>
        <v>2804</v>
      </c>
      <c r="AU196">
        <f t="shared" ref="AU196:AU257" si="135">IF(I196&gt;=0.8, IF(R196&lt;0, R196+AV195, AV195-R196), IF(I196&lt;=0.2, IF(S196&lt;0, S196+AV195, AV195-S196), AV195))</f>
        <v>3878</v>
      </c>
      <c r="AV196">
        <f t="shared" si="118"/>
        <v>3878</v>
      </c>
      <c r="AX196">
        <f t="shared" ref="AX196:AX257" si="136">IF(K196&gt;=0.6, IF(R196&lt;0, R196+AY195, AY195-R196), IF(K196&lt;=0.4, IF(S196&lt;0, S196+AY195, AY195-S196), AY195))</f>
        <v>4161</v>
      </c>
      <c r="AY196">
        <f t="shared" si="119"/>
        <v>4161</v>
      </c>
      <c r="AZ196">
        <f t="shared" ref="AZ196:AZ257" si="137">IF(K196&gt;=0.7, IF(R196&lt;0, R196+BA195, BA195-R196), IF(K196&lt;=0.3, IF(S196&lt;0, S196+BA195, BA195-S196), BA195))</f>
        <v>4161</v>
      </c>
      <c r="BA196">
        <f t="shared" si="120"/>
        <v>4161</v>
      </c>
      <c r="BB196">
        <f t="shared" ref="BB196:BB257" si="138">IF(K196&gt;=0.8, IF(R196&lt;0, R196+BC195, BC195-R196), IF(K196&lt;=0.2, IF(S196&lt;0, S196+BC195, BC195-S196), BC195))</f>
        <v>5300</v>
      </c>
      <c r="BC196">
        <f t="shared" si="121"/>
        <v>5300</v>
      </c>
      <c r="BE196">
        <f t="shared" ref="BE196:BE257" si="139">IF(L196&gt;=0.8, IF(R196&lt;0, R196+BF195, BF195-100), IF(L196&lt;=0.2, IF(S196&lt;0, S196+BF195, BF195-100), BF195))</f>
        <v>4235</v>
      </c>
      <c r="BF196">
        <f t="shared" si="122"/>
        <v>4235</v>
      </c>
      <c r="BH196">
        <f t="shared" si="123"/>
        <v>0</v>
      </c>
      <c r="BI196">
        <f t="shared" si="124"/>
        <v>0</v>
      </c>
      <c r="BK196">
        <f t="shared" ref="BK196:BK257" si="140">IF(I196&gt;0.5, IF(R196&gt;0, BL195 - 100, BL195),  IF(S196&gt;0, BL195 - 100, BL195))</f>
        <v>18024</v>
      </c>
      <c r="BL196">
        <f t="shared" si="125"/>
        <v>18024</v>
      </c>
      <c r="BM196">
        <f t="shared" ref="BM196:BM257" si="141">IF(J196&gt;0.5, IF(R196&gt;0, BN195 - 100, BN195),  IF(S196&gt;0, BN195 - 100, BN195))</f>
        <v>18481</v>
      </c>
      <c r="BN196">
        <f t="shared" si="126"/>
        <v>18481</v>
      </c>
      <c r="BO196">
        <f t="shared" ref="BO196:BO257" si="142">IF(K196&gt;0.5, IF(R196&gt;0, BP195 - 100, BP195),  IF(S196&gt;0, BP195 - 100, BP195))</f>
        <v>16935</v>
      </c>
      <c r="BP196">
        <f t="shared" si="127"/>
        <v>17172</v>
      </c>
      <c r="BQ196">
        <f t="shared" ref="BQ196:BQ257" si="143">IF(L196&gt;0.5, IF(R196&gt;0, BR195 - 100, BR195),  IF(S196&gt;0, BR195 - 100, BR195))</f>
        <v>16251</v>
      </c>
      <c r="BR196">
        <f t="shared" si="128"/>
        <v>16251</v>
      </c>
    </row>
    <row r="197" spans="1:70" x14ac:dyDescent="0.2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M197">
        <v>1</v>
      </c>
      <c r="N197">
        <v>0</v>
      </c>
      <c r="O197">
        <v>0</v>
      </c>
      <c r="P197">
        <v>0</v>
      </c>
      <c r="Q197">
        <v>0</v>
      </c>
      <c r="R197" s="15">
        <v>-105</v>
      </c>
      <c r="S197" s="12">
        <v>-105</v>
      </c>
      <c r="T197">
        <f t="shared" si="129"/>
        <v>2950</v>
      </c>
      <c r="U197">
        <f t="shared" si="111"/>
        <v>2950</v>
      </c>
      <c r="V197">
        <f t="shared" si="130"/>
        <v>3532</v>
      </c>
      <c r="W197">
        <f t="shared" si="112"/>
        <v>3532</v>
      </c>
      <c r="X197">
        <f t="shared" si="131"/>
        <v>4571</v>
      </c>
      <c r="Y197">
        <f t="shared" si="113"/>
        <v>4571</v>
      </c>
      <c r="Z197">
        <f t="shared" si="132"/>
        <v>3622</v>
      </c>
      <c r="AA197">
        <f t="shared" si="114"/>
        <v>3622</v>
      </c>
      <c r="AG197" t="str">
        <f t="shared" si="115"/>
        <v/>
      </c>
      <c r="AQ197">
        <f t="shared" si="133"/>
        <v>3310</v>
      </c>
      <c r="AR197">
        <f t="shared" si="116"/>
        <v>3310</v>
      </c>
      <c r="AS197">
        <f t="shared" si="134"/>
        <v>2699</v>
      </c>
      <c r="AT197">
        <f t="shared" si="117"/>
        <v>2699</v>
      </c>
      <c r="AU197">
        <f t="shared" si="135"/>
        <v>3878</v>
      </c>
      <c r="AV197">
        <f t="shared" si="118"/>
        <v>3878</v>
      </c>
      <c r="AX197">
        <f t="shared" si="136"/>
        <v>4161</v>
      </c>
      <c r="AY197">
        <f t="shared" si="119"/>
        <v>4161</v>
      </c>
      <c r="AZ197">
        <f t="shared" si="137"/>
        <v>4161</v>
      </c>
      <c r="BA197">
        <f t="shared" si="120"/>
        <v>4161</v>
      </c>
      <c r="BB197">
        <f t="shared" si="138"/>
        <v>5300</v>
      </c>
      <c r="BC197">
        <f t="shared" si="121"/>
        <v>5300</v>
      </c>
      <c r="BE197">
        <f t="shared" si="139"/>
        <v>4235</v>
      </c>
      <c r="BF197">
        <f t="shared" si="122"/>
        <v>4235</v>
      </c>
      <c r="BH197">
        <f t="shared" si="123"/>
        <v>0</v>
      </c>
      <c r="BI197">
        <f t="shared" si="124"/>
        <v>0</v>
      </c>
      <c r="BK197">
        <f t="shared" si="140"/>
        <v>18024</v>
      </c>
      <c r="BL197">
        <f t="shared" si="125"/>
        <v>18024</v>
      </c>
      <c r="BM197">
        <f t="shared" si="141"/>
        <v>18481</v>
      </c>
      <c r="BN197">
        <f t="shared" si="126"/>
        <v>18481</v>
      </c>
      <c r="BO197">
        <f t="shared" si="142"/>
        <v>17172</v>
      </c>
      <c r="BP197">
        <f t="shared" si="127"/>
        <v>17172</v>
      </c>
      <c r="BQ197">
        <f t="shared" si="143"/>
        <v>16251</v>
      </c>
      <c r="BR197">
        <f t="shared" si="128"/>
        <v>16251</v>
      </c>
    </row>
    <row r="198" spans="1:70" x14ac:dyDescent="0.2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M198">
        <v>1</v>
      </c>
      <c r="N198">
        <v>0</v>
      </c>
      <c r="O198">
        <v>1</v>
      </c>
      <c r="P198">
        <v>1</v>
      </c>
      <c r="Q198">
        <v>1</v>
      </c>
      <c r="R198" s="15">
        <v>-185</v>
      </c>
      <c r="S198" s="12">
        <v>170</v>
      </c>
      <c r="T198">
        <f t="shared" si="129"/>
        <v>2850</v>
      </c>
      <c r="U198">
        <f t="shared" si="111"/>
        <v>2850</v>
      </c>
      <c r="V198">
        <f t="shared" si="130"/>
        <v>3347</v>
      </c>
      <c r="W198">
        <f t="shared" si="112"/>
        <v>3632</v>
      </c>
      <c r="X198">
        <f t="shared" si="131"/>
        <v>4386</v>
      </c>
      <c r="Y198">
        <f t="shared" si="113"/>
        <v>4671</v>
      </c>
      <c r="Z198">
        <f t="shared" si="132"/>
        <v>3437</v>
      </c>
      <c r="AA198">
        <f t="shared" si="114"/>
        <v>3722</v>
      </c>
      <c r="AG198" t="str">
        <f t="shared" si="115"/>
        <v/>
      </c>
      <c r="AQ198">
        <f t="shared" si="133"/>
        <v>3210</v>
      </c>
      <c r="AR198">
        <f t="shared" si="116"/>
        <v>3210</v>
      </c>
      <c r="AS198">
        <f t="shared" si="134"/>
        <v>2699</v>
      </c>
      <c r="AT198">
        <f t="shared" si="117"/>
        <v>2699</v>
      </c>
      <c r="AU198">
        <f t="shared" si="135"/>
        <v>3878</v>
      </c>
      <c r="AV198">
        <f t="shared" si="118"/>
        <v>3878</v>
      </c>
      <c r="AX198">
        <f t="shared" si="136"/>
        <v>3976</v>
      </c>
      <c r="AY198">
        <f t="shared" si="119"/>
        <v>4261</v>
      </c>
      <c r="AZ198">
        <f t="shared" si="137"/>
        <v>4161</v>
      </c>
      <c r="BA198">
        <f t="shared" si="120"/>
        <v>3976</v>
      </c>
      <c r="BB198">
        <f t="shared" si="138"/>
        <v>5300</v>
      </c>
      <c r="BC198">
        <f t="shared" si="121"/>
        <v>5300</v>
      </c>
      <c r="BE198">
        <f t="shared" si="139"/>
        <v>4235</v>
      </c>
      <c r="BF198">
        <f t="shared" si="122"/>
        <v>4235</v>
      </c>
      <c r="BH198">
        <f t="shared" si="123"/>
        <v>0</v>
      </c>
      <c r="BI198">
        <f t="shared" si="124"/>
        <v>0</v>
      </c>
      <c r="BK198">
        <f t="shared" si="140"/>
        <v>17924</v>
      </c>
      <c r="BL198">
        <f t="shared" si="125"/>
        <v>18194</v>
      </c>
      <c r="BM198">
        <f t="shared" si="141"/>
        <v>18481</v>
      </c>
      <c r="BN198">
        <f t="shared" si="126"/>
        <v>18481</v>
      </c>
      <c r="BO198">
        <f t="shared" si="142"/>
        <v>17172</v>
      </c>
      <c r="BP198">
        <f t="shared" si="127"/>
        <v>17172</v>
      </c>
      <c r="BQ198">
        <f t="shared" si="143"/>
        <v>16251</v>
      </c>
      <c r="BR198">
        <f t="shared" si="128"/>
        <v>16251</v>
      </c>
    </row>
    <row r="199" spans="1:70" x14ac:dyDescent="0.2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  <c r="R199" s="15">
        <v>-195</v>
      </c>
      <c r="S199" s="12">
        <v>180</v>
      </c>
      <c r="T199">
        <f t="shared" si="129"/>
        <v>2655</v>
      </c>
      <c r="U199">
        <f t="shared" si="111"/>
        <v>2655</v>
      </c>
      <c r="V199">
        <f t="shared" si="130"/>
        <v>3437</v>
      </c>
      <c r="W199">
        <f t="shared" si="112"/>
        <v>3437</v>
      </c>
      <c r="X199">
        <f t="shared" si="131"/>
        <v>4476</v>
      </c>
      <c r="Y199">
        <f t="shared" si="113"/>
        <v>4476</v>
      </c>
      <c r="Z199">
        <f t="shared" si="132"/>
        <v>3527</v>
      </c>
      <c r="AA199">
        <f t="shared" si="114"/>
        <v>3527</v>
      </c>
      <c r="AG199" t="str">
        <f t="shared" si="115"/>
        <v/>
      </c>
      <c r="AQ199">
        <f t="shared" si="133"/>
        <v>3015</v>
      </c>
      <c r="AR199">
        <f t="shared" si="116"/>
        <v>3015</v>
      </c>
      <c r="AS199">
        <f t="shared" si="134"/>
        <v>2699</v>
      </c>
      <c r="AT199">
        <f t="shared" si="117"/>
        <v>2699</v>
      </c>
      <c r="AU199">
        <f t="shared" si="135"/>
        <v>3878</v>
      </c>
      <c r="AV199">
        <f t="shared" si="118"/>
        <v>3878</v>
      </c>
      <c r="AX199">
        <f t="shared" si="136"/>
        <v>4066</v>
      </c>
      <c r="AY199">
        <f t="shared" si="119"/>
        <v>4066</v>
      </c>
      <c r="AZ199">
        <f t="shared" si="137"/>
        <v>3976</v>
      </c>
      <c r="BA199">
        <f t="shared" si="120"/>
        <v>4066</v>
      </c>
      <c r="BB199">
        <f t="shared" si="138"/>
        <v>5300</v>
      </c>
      <c r="BC199">
        <f t="shared" si="121"/>
        <v>5300</v>
      </c>
      <c r="BE199">
        <f t="shared" si="139"/>
        <v>4235</v>
      </c>
      <c r="BF199">
        <f t="shared" si="122"/>
        <v>4235</v>
      </c>
      <c r="BH199">
        <f t="shared" si="123"/>
        <v>0</v>
      </c>
      <c r="BI199">
        <f t="shared" si="124"/>
        <v>0</v>
      </c>
      <c r="BK199">
        <f t="shared" si="140"/>
        <v>18194</v>
      </c>
      <c r="BL199">
        <f t="shared" si="125"/>
        <v>18474</v>
      </c>
      <c r="BM199">
        <f t="shared" si="141"/>
        <v>18481</v>
      </c>
      <c r="BN199">
        <f t="shared" si="126"/>
        <v>18761</v>
      </c>
      <c r="BO199">
        <f t="shared" si="142"/>
        <v>17172</v>
      </c>
      <c r="BP199">
        <f t="shared" si="127"/>
        <v>17452</v>
      </c>
      <c r="BQ199">
        <f t="shared" si="143"/>
        <v>16251</v>
      </c>
      <c r="BR199">
        <f t="shared" si="128"/>
        <v>16531</v>
      </c>
    </row>
    <row r="200" spans="1:70" x14ac:dyDescent="0.2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M200">
        <v>1</v>
      </c>
      <c r="N200">
        <v>1</v>
      </c>
      <c r="O200">
        <v>1</v>
      </c>
      <c r="P200">
        <v>1</v>
      </c>
      <c r="Q200">
        <v>1</v>
      </c>
      <c r="R200" s="15">
        <v>-265</v>
      </c>
      <c r="S200" s="12">
        <v>245</v>
      </c>
      <c r="T200">
        <f t="shared" si="129"/>
        <v>2390</v>
      </c>
      <c r="U200">
        <f t="shared" si="111"/>
        <v>2755</v>
      </c>
      <c r="V200">
        <f t="shared" si="130"/>
        <v>3172</v>
      </c>
      <c r="W200">
        <f t="shared" si="112"/>
        <v>3537</v>
      </c>
      <c r="X200">
        <f t="shared" si="131"/>
        <v>4211</v>
      </c>
      <c r="Y200">
        <f t="shared" si="113"/>
        <v>4576</v>
      </c>
      <c r="Z200">
        <f t="shared" si="132"/>
        <v>3262</v>
      </c>
      <c r="AA200">
        <f t="shared" si="114"/>
        <v>3627</v>
      </c>
      <c r="AG200" t="str">
        <f t="shared" si="115"/>
        <v/>
      </c>
      <c r="AQ200">
        <f t="shared" si="133"/>
        <v>2750</v>
      </c>
      <c r="AR200">
        <f t="shared" si="116"/>
        <v>3115</v>
      </c>
      <c r="AS200">
        <f t="shared" si="134"/>
        <v>2699</v>
      </c>
      <c r="AT200">
        <f t="shared" si="117"/>
        <v>2699</v>
      </c>
      <c r="AU200">
        <f t="shared" si="135"/>
        <v>3878</v>
      </c>
      <c r="AV200">
        <f t="shared" si="118"/>
        <v>3878</v>
      </c>
      <c r="AX200">
        <f t="shared" si="136"/>
        <v>3801</v>
      </c>
      <c r="AY200">
        <f t="shared" si="119"/>
        <v>4166</v>
      </c>
      <c r="AZ200">
        <f t="shared" si="137"/>
        <v>3801</v>
      </c>
      <c r="BA200">
        <f t="shared" si="120"/>
        <v>4166</v>
      </c>
      <c r="BB200">
        <f t="shared" si="138"/>
        <v>5300</v>
      </c>
      <c r="BC200">
        <f t="shared" si="121"/>
        <v>5300</v>
      </c>
      <c r="BE200">
        <f t="shared" si="139"/>
        <v>4235</v>
      </c>
      <c r="BF200">
        <f t="shared" si="122"/>
        <v>4235</v>
      </c>
      <c r="BH200">
        <f t="shared" si="123"/>
        <v>0.619617105</v>
      </c>
      <c r="BI200">
        <f t="shared" si="124"/>
        <v>0.619617105</v>
      </c>
      <c r="BK200">
        <f t="shared" si="140"/>
        <v>18474</v>
      </c>
      <c r="BL200">
        <f t="shared" si="125"/>
        <v>18474</v>
      </c>
      <c r="BM200">
        <f t="shared" si="141"/>
        <v>18761</v>
      </c>
      <c r="BN200">
        <f t="shared" si="126"/>
        <v>18761</v>
      </c>
      <c r="BO200">
        <f t="shared" si="142"/>
        <v>17452</v>
      </c>
      <c r="BP200">
        <f t="shared" si="127"/>
        <v>17452</v>
      </c>
      <c r="BQ200">
        <f t="shared" si="143"/>
        <v>16531</v>
      </c>
      <c r="BR200">
        <f t="shared" si="128"/>
        <v>16531</v>
      </c>
    </row>
    <row r="201" spans="1:70" x14ac:dyDescent="0.2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M201">
        <v>1</v>
      </c>
      <c r="N201">
        <v>0</v>
      </c>
      <c r="O201">
        <v>0</v>
      </c>
      <c r="P201">
        <v>0</v>
      </c>
      <c r="Q201">
        <v>0</v>
      </c>
      <c r="R201" s="15">
        <v>375</v>
      </c>
      <c r="S201" s="12">
        <v>-420</v>
      </c>
      <c r="T201">
        <f t="shared" si="129"/>
        <v>2335</v>
      </c>
      <c r="U201">
        <f t="shared" si="111"/>
        <v>2335</v>
      </c>
      <c r="V201">
        <f t="shared" si="130"/>
        <v>3117</v>
      </c>
      <c r="W201">
        <f t="shared" si="112"/>
        <v>3117</v>
      </c>
      <c r="X201">
        <f t="shared" si="131"/>
        <v>4156</v>
      </c>
      <c r="Y201">
        <f t="shared" si="113"/>
        <v>4156</v>
      </c>
      <c r="Z201">
        <f t="shared" si="132"/>
        <v>3207</v>
      </c>
      <c r="AA201">
        <f t="shared" si="114"/>
        <v>3207</v>
      </c>
      <c r="AG201" t="str">
        <f t="shared" si="115"/>
        <v/>
      </c>
      <c r="AQ201">
        <f t="shared" si="133"/>
        <v>2695</v>
      </c>
      <c r="AR201">
        <f t="shared" si="116"/>
        <v>2695</v>
      </c>
      <c r="AS201">
        <f t="shared" si="134"/>
        <v>2699</v>
      </c>
      <c r="AT201">
        <f t="shared" si="117"/>
        <v>2699</v>
      </c>
      <c r="AU201">
        <f t="shared" si="135"/>
        <v>3878</v>
      </c>
      <c r="AV201">
        <f t="shared" si="118"/>
        <v>3878</v>
      </c>
      <c r="AX201">
        <f t="shared" si="136"/>
        <v>3746</v>
      </c>
      <c r="AY201">
        <f t="shared" si="119"/>
        <v>3746</v>
      </c>
      <c r="AZ201">
        <f t="shared" si="137"/>
        <v>3746</v>
      </c>
      <c r="BA201">
        <f t="shared" si="120"/>
        <v>3746</v>
      </c>
      <c r="BB201">
        <f t="shared" si="138"/>
        <v>5300</v>
      </c>
      <c r="BC201">
        <f t="shared" si="121"/>
        <v>5300</v>
      </c>
      <c r="BE201">
        <f t="shared" si="139"/>
        <v>4235</v>
      </c>
      <c r="BF201">
        <f t="shared" si="122"/>
        <v>4235</v>
      </c>
      <c r="BH201">
        <f t="shared" si="123"/>
        <v>0</v>
      </c>
      <c r="BI201">
        <f t="shared" si="124"/>
        <v>0</v>
      </c>
      <c r="BK201">
        <f t="shared" si="140"/>
        <v>18474</v>
      </c>
      <c r="BL201">
        <f t="shared" si="125"/>
        <v>18474</v>
      </c>
      <c r="BM201">
        <f t="shared" si="141"/>
        <v>18761</v>
      </c>
      <c r="BN201">
        <f t="shared" si="126"/>
        <v>18761</v>
      </c>
      <c r="BO201">
        <f t="shared" si="142"/>
        <v>17452</v>
      </c>
      <c r="BP201">
        <f t="shared" si="127"/>
        <v>17452</v>
      </c>
      <c r="BQ201">
        <f t="shared" si="143"/>
        <v>16531</v>
      </c>
      <c r="BR201">
        <f t="shared" si="128"/>
        <v>16531</v>
      </c>
    </row>
    <row r="202" spans="1:70" x14ac:dyDescent="0.2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M202">
        <v>0</v>
      </c>
      <c r="N202">
        <v>1</v>
      </c>
      <c r="O202">
        <v>1</v>
      </c>
      <c r="P202">
        <v>1</v>
      </c>
      <c r="Q202">
        <v>1</v>
      </c>
      <c r="R202" s="15">
        <v>365</v>
      </c>
      <c r="S202" s="12">
        <v>-410</v>
      </c>
      <c r="T202">
        <f t="shared" si="129"/>
        <v>1925</v>
      </c>
      <c r="U202">
        <f t="shared" si="111"/>
        <v>2435</v>
      </c>
      <c r="V202">
        <f t="shared" si="130"/>
        <v>2707</v>
      </c>
      <c r="W202">
        <f t="shared" si="112"/>
        <v>3217</v>
      </c>
      <c r="X202">
        <f t="shared" si="131"/>
        <v>3746</v>
      </c>
      <c r="Y202">
        <f t="shared" si="113"/>
        <v>4256</v>
      </c>
      <c r="Z202">
        <f t="shared" si="132"/>
        <v>2797</v>
      </c>
      <c r="AA202">
        <f t="shared" si="114"/>
        <v>3307</v>
      </c>
      <c r="AG202" t="str">
        <f t="shared" si="115"/>
        <v/>
      </c>
      <c r="AQ202">
        <f t="shared" si="133"/>
        <v>2285</v>
      </c>
      <c r="AR202">
        <f t="shared" si="116"/>
        <v>2795</v>
      </c>
      <c r="AS202">
        <f t="shared" si="134"/>
        <v>2699</v>
      </c>
      <c r="AT202">
        <f t="shared" si="117"/>
        <v>2699</v>
      </c>
      <c r="AU202">
        <f t="shared" si="135"/>
        <v>3878</v>
      </c>
      <c r="AV202">
        <f t="shared" si="118"/>
        <v>3878</v>
      </c>
      <c r="AX202">
        <f t="shared" si="136"/>
        <v>3336</v>
      </c>
      <c r="AY202">
        <f t="shared" si="119"/>
        <v>3846</v>
      </c>
      <c r="AZ202">
        <f t="shared" si="137"/>
        <v>3336</v>
      </c>
      <c r="BA202">
        <f t="shared" si="120"/>
        <v>3846</v>
      </c>
      <c r="BB202">
        <f t="shared" si="138"/>
        <v>5300</v>
      </c>
      <c r="BC202">
        <f t="shared" si="121"/>
        <v>5300</v>
      </c>
      <c r="BE202">
        <f t="shared" si="139"/>
        <v>4235</v>
      </c>
      <c r="BF202">
        <f t="shared" si="122"/>
        <v>4235</v>
      </c>
      <c r="BH202">
        <f t="shared" si="123"/>
        <v>0.30220791699999999</v>
      </c>
      <c r="BI202">
        <f t="shared" si="124"/>
        <v>0.69779208299999995</v>
      </c>
      <c r="BK202">
        <f t="shared" si="140"/>
        <v>18474</v>
      </c>
      <c r="BL202">
        <f t="shared" si="125"/>
        <v>18474</v>
      </c>
      <c r="BM202">
        <f t="shared" si="141"/>
        <v>18761</v>
      </c>
      <c r="BN202">
        <f t="shared" si="126"/>
        <v>18761</v>
      </c>
      <c r="BO202">
        <f t="shared" si="142"/>
        <v>17452</v>
      </c>
      <c r="BP202">
        <f t="shared" si="127"/>
        <v>17452</v>
      </c>
      <c r="BQ202">
        <f t="shared" si="143"/>
        <v>16531</v>
      </c>
      <c r="BR202">
        <f t="shared" si="128"/>
        <v>16531</v>
      </c>
    </row>
    <row r="203" spans="1:70" x14ac:dyDescent="0.2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M203">
        <v>0</v>
      </c>
      <c r="N203">
        <v>0</v>
      </c>
      <c r="O203">
        <v>0</v>
      </c>
      <c r="P203">
        <v>0</v>
      </c>
      <c r="Q203">
        <v>0</v>
      </c>
      <c r="R203" s="15">
        <v>148</v>
      </c>
      <c r="S203" s="12">
        <v>-158</v>
      </c>
      <c r="T203">
        <f t="shared" si="129"/>
        <v>2335</v>
      </c>
      <c r="U203">
        <f t="shared" si="111"/>
        <v>2335</v>
      </c>
      <c r="V203">
        <f t="shared" si="130"/>
        <v>3117</v>
      </c>
      <c r="W203">
        <f t="shared" si="112"/>
        <v>3117</v>
      </c>
      <c r="X203">
        <f t="shared" si="131"/>
        <v>4156</v>
      </c>
      <c r="Y203">
        <f t="shared" si="113"/>
        <v>4156</v>
      </c>
      <c r="Z203">
        <f t="shared" si="132"/>
        <v>3207</v>
      </c>
      <c r="AA203">
        <f t="shared" si="114"/>
        <v>3207</v>
      </c>
      <c r="AG203" t="str">
        <f t="shared" si="115"/>
        <v/>
      </c>
      <c r="AQ203">
        <f t="shared" si="133"/>
        <v>2695</v>
      </c>
      <c r="AR203">
        <f t="shared" si="116"/>
        <v>2695</v>
      </c>
      <c r="AS203">
        <f t="shared" si="134"/>
        <v>2551</v>
      </c>
      <c r="AT203">
        <f t="shared" si="117"/>
        <v>2551</v>
      </c>
      <c r="AU203">
        <f t="shared" si="135"/>
        <v>3730</v>
      </c>
      <c r="AV203">
        <f t="shared" si="118"/>
        <v>3730</v>
      </c>
      <c r="AX203">
        <f t="shared" si="136"/>
        <v>3846</v>
      </c>
      <c r="AY203">
        <f t="shared" si="119"/>
        <v>3846</v>
      </c>
      <c r="AZ203">
        <f t="shared" si="137"/>
        <v>3846</v>
      </c>
      <c r="BA203">
        <f t="shared" si="120"/>
        <v>3846</v>
      </c>
      <c r="BB203">
        <f t="shared" si="138"/>
        <v>5300</v>
      </c>
      <c r="BC203">
        <f t="shared" si="121"/>
        <v>5300</v>
      </c>
      <c r="BE203">
        <f t="shared" si="139"/>
        <v>4235</v>
      </c>
      <c r="BF203">
        <f t="shared" si="122"/>
        <v>4235</v>
      </c>
      <c r="BH203">
        <f t="shared" si="123"/>
        <v>0</v>
      </c>
      <c r="BI203">
        <f t="shared" si="124"/>
        <v>0</v>
      </c>
      <c r="BK203">
        <f t="shared" si="140"/>
        <v>18374</v>
      </c>
      <c r="BL203">
        <f t="shared" si="125"/>
        <v>18374</v>
      </c>
      <c r="BM203">
        <f t="shared" si="141"/>
        <v>18661</v>
      </c>
      <c r="BN203">
        <f t="shared" si="126"/>
        <v>18661</v>
      </c>
      <c r="BO203">
        <f t="shared" si="142"/>
        <v>17352</v>
      </c>
      <c r="BP203">
        <f t="shared" si="127"/>
        <v>17352</v>
      </c>
      <c r="BQ203">
        <f t="shared" si="143"/>
        <v>16431</v>
      </c>
      <c r="BR203">
        <f t="shared" si="128"/>
        <v>16431</v>
      </c>
    </row>
    <row r="204" spans="1:70" x14ac:dyDescent="0.2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M204">
        <v>1</v>
      </c>
      <c r="N204">
        <v>1</v>
      </c>
      <c r="O204">
        <v>1</v>
      </c>
      <c r="P204">
        <v>1</v>
      </c>
      <c r="Q204">
        <v>1</v>
      </c>
      <c r="R204" s="15">
        <v>-1150</v>
      </c>
      <c r="S204" s="12">
        <v>950</v>
      </c>
      <c r="T204">
        <f t="shared" si="129"/>
        <v>1185</v>
      </c>
      <c r="U204">
        <f t="shared" si="111"/>
        <v>2435</v>
      </c>
      <c r="V204">
        <f t="shared" si="130"/>
        <v>1967</v>
      </c>
      <c r="W204">
        <f t="shared" si="112"/>
        <v>3217</v>
      </c>
      <c r="X204">
        <f t="shared" si="131"/>
        <v>3006</v>
      </c>
      <c r="Y204">
        <f t="shared" si="113"/>
        <v>4256</v>
      </c>
      <c r="Z204">
        <f t="shared" si="132"/>
        <v>2057</v>
      </c>
      <c r="AA204">
        <f t="shared" si="114"/>
        <v>3307</v>
      </c>
      <c r="AG204" t="str">
        <f t="shared" si="115"/>
        <v/>
      </c>
      <c r="AQ204">
        <f t="shared" si="133"/>
        <v>1545</v>
      </c>
      <c r="AR204">
        <f t="shared" si="116"/>
        <v>2795</v>
      </c>
      <c r="AS204">
        <f t="shared" si="134"/>
        <v>1401</v>
      </c>
      <c r="AT204">
        <f t="shared" si="117"/>
        <v>2651</v>
      </c>
      <c r="AU204">
        <f t="shared" si="135"/>
        <v>3730</v>
      </c>
      <c r="AV204">
        <f t="shared" si="118"/>
        <v>3730</v>
      </c>
      <c r="AX204">
        <f t="shared" si="136"/>
        <v>2696</v>
      </c>
      <c r="AY204">
        <f t="shared" si="119"/>
        <v>3946</v>
      </c>
      <c r="AZ204">
        <f t="shared" si="137"/>
        <v>2696</v>
      </c>
      <c r="BA204">
        <f t="shared" si="120"/>
        <v>3946</v>
      </c>
      <c r="BB204">
        <f t="shared" si="138"/>
        <v>4150</v>
      </c>
      <c r="BC204">
        <f t="shared" si="121"/>
        <v>5400</v>
      </c>
      <c r="BE204">
        <f t="shared" si="139"/>
        <v>3085</v>
      </c>
      <c r="BF204">
        <f t="shared" si="122"/>
        <v>4335</v>
      </c>
      <c r="BH204">
        <f t="shared" si="123"/>
        <v>0.77517181599999996</v>
      </c>
      <c r="BI204">
        <f t="shared" si="124"/>
        <v>0.77517181599999996</v>
      </c>
      <c r="BK204">
        <f t="shared" si="140"/>
        <v>18374</v>
      </c>
      <c r="BL204">
        <f t="shared" si="125"/>
        <v>18374</v>
      </c>
      <c r="BM204">
        <f t="shared" si="141"/>
        <v>18661</v>
      </c>
      <c r="BN204">
        <f t="shared" si="126"/>
        <v>18661</v>
      </c>
      <c r="BO204">
        <f t="shared" si="142"/>
        <v>17352</v>
      </c>
      <c r="BP204">
        <f t="shared" si="127"/>
        <v>17352</v>
      </c>
      <c r="BQ204">
        <f t="shared" si="143"/>
        <v>16431</v>
      </c>
      <c r="BR204">
        <f t="shared" si="128"/>
        <v>16431</v>
      </c>
    </row>
    <row r="205" spans="1:70" x14ac:dyDescent="0.2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M205">
        <v>1</v>
      </c>
      <c r="N205">
        <v>0</v>
      </c>
      <c r="O205">
        <v>0</v>
      </c>
      <c r="P205">
        <v>0</v>
      </c>
      <c r="Q205">
        <v>0</v>
      </c>
      <c r="R205" s="15">
        <v>142</v>
      </c>
      <c r="S205" s="12">
        <v>-152</v>
      </c>
      <c r="T205">
        <f t="shared" si="129"/>
        <v>2283</v>
      </c>
      <c r="U205">
        <f t="shared" si="111"/>
        <v>2283</v>
      </c>
      <c r="V205">
        <f t="shared" si="130"/>
        <v>3065</v>
      </c>
      <c r="W205">
        <f t="shared" si="112"/>
        <v>3065</v>
      </c>
      <c r="X205">
        <f t="shared" si="131"/>
        <v>4104</v>
      </c>
      <c r="Y205">
        <f t="shared" si="113"/>
        <v>4104</v>
      </c>
      <c r="Z205">
        <f t="shared" si="132"/>
        <v>3155</v>
      </c>
      <c r="AA205">
        <f t="shared" si="114"/>
        <v>3155</v>
      </c>
      <c r="AG205" t="str">
        <f t="shared" si="115"/>
        <v/>
      </c>
      <c r="AQ205">
        <f t="shared" si="133"/>
        <v>2643</v>
      </c>
      <c r="AR205">
        <f t="shared" si="116"/>
        <v>2643</v>
      </c>
      <c r="AS205">
        <f t="shared" si="134"/>
        <v>2651</v>
      </c>
      <c r="AT205">
        <f t="shared" si="117"/>
        <v>2651</v>
      </c>
      <c r="AU205">
        <f t="shared" si="135"/>
        <v>3730</v>
      </c>
      <c r="AV205">
        <f t="shared" si="118"/>
        <v>3730</v>
      </c>
      <c r="AX205">
        <f t="shared" si="136"/>
        <v>3794</v>
      </c>
      <c r="AY205">
        <f t="shared" si="119"/>
        <v>3794</v>
      </c>
      <c r="AZ205">
        <f t="shared" si="137"/>
        <v>3794</v>
      </c>
      <c r="BA205">
        <f t="shared" si="120"/>
        <v>3794</v>
      </c>
      <c r="BB205">
        <f t="shared" si="138"/>
        <v>5400</v>
      </c>
      <c r="BC205">
        <f t="shared" si="121"/>
        <v>5400</v>
      </c>
      <c r="BE205">
        <f t="shared" si="139"/>
        <v>4335</v>
      </c>
      <c r="BF205">
        <f t="shared" si="122"/>
        <v>4335</v>
      </c>
      <c r="BH205">
        <f t="shared" si="123"/>
        <v>0</v>
      </c>
      <c r="BI205">
        <f t="shared" si="124"/>
        <v>0</v>
      </c>
      <c r="BK205">
        <f t="shared" si="140"/>
        <v>18374</v>
      </c>
      <c r="BL205">
        <f t="shared" si="125"/>
        <v>18374</v>
      </c>
      <c r="BM205">
        <f t="shared" si="141"/>
        <v>18661</v>
      </c>
      <c r="BN205">
        <f t="shared" si="126"/>
        <v>18661</v>
      </c>
      <c r="BO205">
        <f t="shared" si="142"/>
        <v>17352</v>
      </c>
      <c r="BP205">
        <f t="shared" si="127"/>
        <v>17352</v>
      </c>
      <c r="BQ205">
        <f t="shared" si="143"/>
        <v>16431</v>
      </c>
      <c r="BR205">
        <f t="shared" si="128"/>
        <v>16431</v>
      </c>
    </row>
    <row r="206" spans="1:70" x14ac:dyDescent="0.2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M206">
        <v>0</v>
      </c>
      <c r="N206">
        <v>1</v>
      </c>
      <c r="O206">
        <v>0</v>
      </c>
      <c r="P206">
        <v>1</v>
      </c>
      <c r="Q206">
        <v>1</v>
      </c>
      <c r="R206" s="15">
        <v>120</v>
      </c>
      <c r="S206" s="12">
        <v>-130</v>
      </c>
      <c r="T206">
        <f t="shared" si="129"/>
        <v>2153</v>
      </c>
      <c r="U206">
        <f t="shared" si="111"/>
        <v>2383</v>
      </c>
      <c r="V206">
        <f t="shared" si="130"/>
        <v>2965</v>
      </c>
      <c r="W206">
        <f t="shared" si="112"/>
        <v>2965</v>
      </c>
      <c r="X206">
        <f t="shared" si="131"/>
        <v>3974</v>
      </c>
      <c r="Y206">
        <f t="shared" si="113"/>
        <v>4204</v>
      </c>
      <c r="Z206">
        <f t="shared" si="132"/>
        <v>3025</v>
      </c>
      <c r="AA206">
        <f t="shared" si="114"/>
        <v>3255</v>
      </c>
      <c r="AG206" t="str">
        <f t="shared" si="115"/>
        <v/>
      </c>
      <c r="AQ206">
        <f t="shared" si="133"/>
        <v>2643</v>
      </c>
      <c r="AR206">
        <f t="shared" si="116"/>
        <v>2643</v>
      </c>
      <c r="AS206">
        <f t="shared" si="134"/>
        <v>2651</v>
      </c>
      <c r="AT206">
        <f t="shared" si="117"/>
        <v>2651</v>
      </c>
      <c r="AU206">
        <f t="shared" si="135"/>
        <v>3730</v>
      </c>
      <c r="AV206">
        <f t="shared" si="118"/>
        <v>3730</v>
      </c>
      <c r="AX206">
        <f t="shared" si="136"/>
        <v>3794</v>
      </c>
      <c r="AY206">
        <f t="shared" si="119"/>
        <v>3794</v>
      </c>
      <c r="AZ206">
        <f t="shared" si="137"/>
        <v>3794</v>
      </c>
      <c r="BA206">
        <f t="shared" si="120"/>
        <v>3794</v>
      </c>
      <c r="BB206">
        <f t="shared" si="138"/>
        <v>5400</v>
      </c>
      <c r="BC206">
        <f t="shared" si="121"/>
        <v>5400</v>
      </c>
      <c r="BE206">
        <f t="shared" si="139"/>
        <v>4335</v>
      </c>
      <c r="BF206">
        <f t="shared" si="122"/>
        <v>4335</v>
      </c>
      <c r="BH206">
        <f t="shared" si="123"/>
        <v>0.499581993</v>
      </c>
      <c r="BI206">
        <f t="shared" si="124"/>
        <v>0.50041800699999994</v>
      </c>
      <c r="BK206">
        <f t="shared" si="140"/>
        <v>18374</v>
      </c>
      <c r="BL206">
        <f t="shared" si="125"/>
        <v>18374</v>
      </c>
      <c r="BM206">
        <f t="shared" si="141"/>
        <v>18561</v>
      </c>
      <c r="BN206">
        <f t="shared" si="126"/>
        <v>18561</v>
      </c>
      <c r="BO206">
        <f t="shared" si="142"/>
        <v>17352</v>
      </c>
      <c r="BP206">
        <f t="shared" si="127"/>
        <v>17352</v>
      </c>
      <c r="BQ206">
        <f t="shared" si="143"/>
        <v>16431</v>
      </c>
      <c r="BR206">
        <f t="shared" si="128"/>
        <v>16431</v>
      </c>
    </row>
    <row r="207" spans="1:70" x14ac:dyDescent="0.2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M207">
        <v>1</v>
      </c>
      <c r="N207">
        <v>0</v>
      </c>
      <c r="O207">
        <v>1</v>
      </c>
      <c r="P207">
        <v>1</v>
      </c>
      <c r="Q207">
        <v>1</v>
      </c>
      <c r="R207" s="15">
        <v>-173</v>
      </c>
      <c r="S207" s="12">
        <v>163</v>
      </c>
      <c r="T207">
        <f t="shared" si="129"/>
        <v>2283</v>
      </c>
      <c r="U207">
        <f t="shared" si="111"/>
        <v>2283</v>
      </c>
      <c r="V207">
        <f t="shared" si="130"/>
        <v>2792</v>
      </c>
      <c r="W207">
        <f t="shared" si="112"/>
        <v>3065</v>
      </c>
      <c r="X207">
        <f t="shared" si="131"/>
        <v>4031</v>
      </c>
      <c r="Y207">
        <f t="shared" si="113"/>
        <v>4304</v>
      </c>
      <c r="Z207">
        <f t="shared" si="132"/>
        <v>3082</v>
      </c>
      <c r="AA207">
        <f t="shared" si="114"/>
        <v>3355</v>
      </c>
      <c r="AG207" t="str">
        <f t="shared" si="115"/>
        <v/>
      </c>
      <c r="AQ207">
        <f t="shared" si="133"/>
        <v>2643</v>
      </c>
      <c r="AR207">
        <f t="shared" si="116"/>
        <v>2643</v>
      </c>
      <c r="AS207">
        <f t="shared" si="134"/>
        <v>2651</v>
      </c>
      <c r="AT207">
        <f t="shared" si="117"/>
        <v>2651</v>
      </c>
      <c r="AU207">
        <f t="shared" si="135"/>
        <v>3730</v>
      </c>
      <c r="AV207">
        <f t="shared" si="118"/>
        <v>3730</v>
      </c>
      <c r="AX207">
        <f t="shared" si="136"/>
        <v>3621</v>
      </c>
      <c r="AY207">
        <f t="shared" si="119"/>
        <v>3894</v>
      </c>
      <c r="AZ207">
        <f t="shared" si="137"/>
        <v>3794</v>
      </c>
      <c r="BA207">
        <f t="shared" si="120"/>
        <v>3621</v>
      </c>
      <c r="BB207">
        <f t="shared" si="138"/>
        <v>5400</v>
      </c>
      <c r="BC207">
        <f t="shared" si="121"/>
        <v>5400</v>
      </c>
      <c r="BE207">
        <f t="shared" si="139"/>
        <v>4335</v>
      </c>
      <c r="BF207">
        <f t="shared" si="122"/>
        <v>4335</v>
      </c>
      <c r="BH207">
        <f t="shared" si="123"/>
        <v>0</v>
      </c>
      <c r="BI207">
        <f t="shared" si="124"/>
        <v>0</v>
      </c>
      <c r="BK207">
        <f t="shared" si="140"/>
        <v>18274</v>
      </c>
      <c r="BL207">
        <f t="shared" si="125"/>
        <v>18537</v>
      </c>
      <c r="BM207">
        <f t="shared" si="141"/>
        <v>18561</v>
      </c>
      <c r="BN207">
        <f t="shared" si="126"/>
        <v>18561</v>
      </c>
      <c r="BO207">
        <f t="shared" si="142"/>
        <v>17352</v>
      </c>
      <c r="BP207">
        <f t="shared" si="127"/>
        <v>17352</v>
      </c>
      <c r="BQ207">
        <f t="shared" si="143"/>
        <v>16431</v>
      </c>
      <c r="BR207">
        <f t="shared" si="128"/>
        <v>16431</v>
      </c>
    </row>
    <row r="208" spans="1:70" x14ac:dyDescent="0.2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M208">
        <v>1</v>
      </c>
      <c r="N208">
        <v>0</v>
      </c>
      <c r="O208">
        <v>0</v>
      </c>
      <c r="P208">
        <v>0</v>
      </c>
      <c r="Q208">
        <v>0</v>
      </c>
      <c r="R208" s="15">
        <v>420</v>
      </c>
      <c r="S208" s="12">
        <v>-475</v>
      </c>
      <c r="T208">
        <f t="shared" si="129"/>
        <v>1808</v>
      </c>
      <c r="U208">
        <f t="shared" si="111"/>
        <v>1808</v>
      </c>
      <c r="V208">
        <f t="shared" si="130"/>
        <v>2590</v>
      </c>
      <c r="W208">
        <f t="shared" si="112"/>
        <v>2590</v>
      </c>
      <c r="X208">
        <f t="shared" si="131"/>
        <v>3829</v>
      </c>
      <c r="Y208">
        <f t="shared" si="113"/>
        <v>3829</v>
      </c>
      <c r="Z208">
        <f t="shared" si="132"/>
        <v>2880</v>
      </c>
      <c r="AA208">
        <f t="shared" si="114"/>
        <v>2880</v>
      </c>
      <c r="AG208" t="str">
        <f t="shared" si="115"/>
        <v/>
      </c>
      <c r="AQ208">
        <f t="shared" si="133"/>
        <v>2168</v>
      </c>
      <c r="AR208">
        <f t="shared" si="116"/>
        <v>2168</v>
      </c>
      <c r="AS208">
        <f t="shared" si="134"/>
        <v>2651</v>
      </c>
      <c r="AT208">
        <f t="shared" si="117"/>
        <v>2651</v>
      </c>
      <c r="AU208">
        <f t="shared" si="135"/>
        <v>3730</v>
      </c>
      <c r="AV208">
        <f t="shared" si="118"/>
        <v>3730</v>
      </c>
      <c r="AX208">
        <f t="shared" si="136"/>
        <v>3419</v>
      </c>
      <c r="AY208">
        <f t="shared" si="119"/>
        <v>3419</v>
      </c>
      <c r="AZ208">
        <f t="shared" si="137"/>
        <v>3146</v>
      </c>
      <c r="BA208">
        <f t="shared" si="120"/>
        <v>3419</v>
      </c>
      <c r="BB208">
        <f t="shared" si="138"/>
        <v>5400</v>
      </c>
      <c r="BC208">
        <f t="shared" si="121"/>
        <v>5400</v>
      </c>
      <c r="BE208">
        <f t="shared" si="139"/>
        <v>4335</v>
      </c>
      <c r="BF208">
        <f t="shared" si="122"/>
        <v>4335</v>
      </c>
      <c r="BH208">
        <f t="shared" si="123"/>
        <v>0</v>
      </c>
      <c r="BI208">
        <f t="shared" si="124"/>
        <v>0</v>
      </c>
      <c r="BK208">
        <f t="shared" si="140"/>
        <v>18537</v>
      </c>
      <c r="BL208">
        <f t="shared" si="125"/>
        <v>18537</v>
      </c>
      <c r="BM208">
        <f t="shared" si="141"/>
        <v>18561</v>
      </c>
      <c r="BN208">
        <f t="shared" si="126"/>
        <v>18561</v>
      </c>
      <c r="BO208">
        <f t="shared" si="142"/>
        <v>17352</v>
      </c>
      <c r="BP208">
        <f t="shared" si="127"/>
        <v>17352</v>
      </c>
      <c r="BQ208">
        <f t="shared" si="143"/>
        <v>16431</v>
      </c>
      <c r="BR208">
        <f t="shared" si="128"/>
        <v>16431</v>
      </c>
    </row>
    <row r="209" spans="1:70" x14ac:dyDescent="0.2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M209">
        <v>1</v>
      </c>
      <c r="N209">
        <v>1</v>
      </c>
      <c r="O209">
        <v>1</v>
      </c>
      <c r="P209">
        <v>1</v>
      </c>
      <c r="Q209">
        <v>1</v>
      </c>
      <c r="R209" s="15">
        <v>-156</v>
      </c>
      <c r="S209" s="12">
        <v>146</v>
      </c>
      <c r="T209">
        <f t="shared" si="129"/>
        <v>1652</v>
      </c>
      <c r="U209">
        <f t="shared" si="111"/>
        <v>1908</v>
      </c>
      <c r="V209">
        <f t="shared" si="130"/>
        <v>2434</v>
      </c>
      <c r="W209">
        <f t="shared" si="112"/>
        <v>2690</v>
      </c>
      <c r="X209">
        <f t="shared" si="131"/>
        <v>3673</v>
      </c>
      <c r="Y209">
        <f t="shared" si="113"/>
        <v>3929</v>
      </c>
      <c r="Z209">
        <f t="shared" si="132"/>
        <v>2724</v>
      </c>
      <c r="AA209">
        <f t="shared" si="114"/>
        <v>2980</v>
      </c>
      <c r="AG209" t="str">
        <f t="shared" si="115"/>
        <v/>
      </c>
      <c r="AQ209">
        <f t="shared" si="133"/>
        <v>2012</v>
      </c>
      <c r="AR209">
        <f t="shared" si="116"/>
        <v>2268</v>
      </c>
      <c r="AS209">
        <f t="shared" si="134"/>
        <v>2495</v>
      </c>
      <c r="AT209">
        <f t="shared" si="117"/>
        <v>2751</v>
      </c>
      <c r="AU209">
        <f t="shared" si="135"/>
        <v>3730</v>
      </c>
      <c r="AV209">
        <f t="shared" si="118"/>
        <v>3730</v>
      </c>
      <c r="AX209">
        <f t="shared" si="136"/>
        <v>3419</v>
      </c>
      <c r="AY209">
        <f t="shared" si="119"/>
        <v>3419</v>
      </c>
      <c r="AZ209">
        <f t="shared" si="137"/>
        <v>3419</v>
      </c>
      <c r="BA209">
        <f t="shared" si="120"/>
        <v>3419</v>
      </c>
      <c r="BB209">
        <f t="shared" si="138"/>
        <v>5400</v>
      </c>
      <c r="BC209">
        <f t="shared" si="121"/>
        <v>5400</v>
      </c>
      <c r="BE209">
        <f t="shared" si="139"/>
        <v>4335</v>
      </c>
      <c r="BF209">
        <f t="shared" si="122"/>
        <v>4335</v>
      </c>
      <c r="BH209">
        <f t="shared" si="123"/>
        <v>0.71118736299999996</v>
      </c>
      <c r="BI209">
        <f t="shared" si="124"/>
        <v>0.71118736299999996</v>
      </c>
      <c r="BK209">
        <f t="shared" si="140"/>
        <v>18537</v>
      </c>
      <c r="BL209">
        <f t="shared" si="125"/>
        <v>18537</v>
      </c>
      <c r="BM209">
        <f t="shared" si="141"/>
        <v>18561</v>
      </c>
      <c r="BN209">
        <f t="shared" si="126"/>
        <v>18561</v>
      </c>
      <c r="BO209">
        <f t="shared" si="142"/>
        <v>17352</v>
      </c>
      <c r="BP209">
        <f t="shared" si="127"/>
        <v>17352</v>
      </c>
      <c r="BQ209">
        <f t="shared" si="143"/>
        <v>16431</v>
      </c>
      <c r="BR209">
        <f t="shared" si="128"/>
        <v>16431</v>
      </c>
    </row>
    <row r="210" spans="1:70" x14ac:dyDescent="0.2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M210">
        <v>0</v>
      </c>
      <c r="N210">
        <v>0</v>
      </c>
      <c r="O210">
        <v>0</v>
      </c>
      <c r="P210">
        <v>0</v>
      </c>
      <c r="Q210">
        <v>0</v>
      </c>
      <c r="R210" s="15">
        <v>-192</v>
      </c>
      <c r="S210" s="12">
        <v>177</v>
      </c>
      <c r="T210">
        <f t="shared" si="129"/>
        <v>1716</v>
      </c>
      <c r="U210">
        <f t="shared" si="111"/>
        <v>1716</v>
      </c>
      <c r="V210">
        <f t="shared" si="130"/>
        <v>2498</v>
      </c>
      <c r="W210">
        <f t="shared" si="112"/>
        <v>2498</v>
      </c>
      <c r="X210">
        <f t="shared" si="131"/>
        <v>3737</v>
      </c>
      <c r="Y210">
        <f t="shared" si="113"/>
        <v>3737</v>
      </c>
      <c r="Z210">
        <f t="shared" si="132"/>
        <v>2788</v>
      </c>
      <c r="AA210">
        <f t="shared" si="114"/>
        <v>2788</v>
      </c>
      <c r="AG210" t="str">
        <f t="shared" si="115"/>
        <v/>
      </c>
      <c r="AQ210">
        <f t="shared" si="133"/>
        <v>2076</v>
      </c>
      <c r="AR210">
        <f t="shared" si="116"/>
        <v>2076</v>
      </c>
      <c r="AS210">
        <f t="shared" si="134"/>
        <v>2751</v>
      </c>
      <c r="AT210">
        <f t="shared" si="117"/>
        <v>2751</v>
      </c>
      <c r="AU210">
        <f t="shared" si="135"/>
        <v>3730</v>
      </c>
      <c r="AV210">
        <f t="shared" si="118"/>
        <v>3730</v>
      </c>
      <c r="AX210">
        <f t="shared" si="136"/>
        <v>3227</v>
      </c>
      <c r="AY210">
        <f t="shared" si="119"/>
        <v>3227</v>
      </c>
      <c r="AZ210">
        <f t="shared" si="137"/>
        <v>3419</v>
      </c>
      <c r="BA210">
        <f t="shared" si="120"/>
        <v>3227</v>
      </c>
      <c r="BB210">
        <f t="shared" si="138"/>
        <v>5400</v>
      </c>
      <c r="BC210">
        <f t="shared" si="121"/>
        <v>5400</v>
      </c>
      <c r="BE210">
        <f t="shared" si="139"/>
        <v>4335</v>
      </c>
      <c r="BF210">
        <f t="shared" si="122"/>
        <v>4335</v>
      </c>
      <c r="BH210">
        <f t="shared" si="123"/>
        <v>0</v>
      </c>
      <c r="BI210">
        <f t="shared" si="124"/>
        <v>0</v>
      </c>
      <c r="BK210">
        <f t="shared" si="140"/>
        <v>18537</v>
      </c>
      <c r="BL210">
        <f t="shared" si="125"/>
        <v>18814</v>
      </c>
      <c r="BM210">
        <f t="shared" si="141"/>
        <v>18561</v>
      </c>
      <c r="BN210">
        <f t="shared" si="126"/>
        <v>18838</v>
      </c>
      <c r="BO210">
        <f t="shared" si="142"/>
        <v>17352</v>
      </c>
      <c r="BP210">
        <f t="shared" si="127"/>
        <v>17629</v>
      </c>
      <c r="BQ210">
        <f t="shared" si="143"/>
        <v>16431</v>
      </c>
      <c r="BR210">
        <f t="shared" si="128"/>
        <v>16708</v>
      </c>
    </row>
    <row r="211" spans="1:70" x14ac:dyDescent="0.2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M211">
        <v>0</v>
      </c>
      <c r="N211">
        <v>1</v>
      </c>
      <c r="O211">
        <v>0</v>
      </c>
      <c r="P211">
        <v>0</v>
      </c>
      <c r="Q211">
        <v>0</v>
      </c>
      <c r="R211" s="15">
        <v>-125</v>
      </c>
      <c r="S211" s="12">
        <v>115</v>
      </c>
      <c r="T211">
        <f t="shared" si="129"/>
        <v>1616</v>
      </c>
      <c r="U211">
        <f t="shared" si="111"/>
        <v>1831</v>
      </c>
      <c r="V211">
        <f t="shared" si="130"/>
        <v>2373</v>
      </c>
      <c r="W211">
        <f t="shared" si="112"/>
        <v>2373</v>
      </c>
      <c r="X211">
        <f t="shared" si="131"/>
        <v>3612</v>
      </c>
      <c r="Y211">
        <f t="shared" si="113"/>
        <v>3612</v>
      </c>
      <c r="Z211">
        <f t="shared" si="132"/>
        <v>2663</v>
      </c>
      <c r="AA211">
        <f t="shared" si="114"/>
        <v>2663</v>
      </c>
      <c r="AG211" t="str">
        <f t="shared" si="115"/>
        <v/>
      </c>
      <c r="AQ211">
        <f t="shared" si="133"/>
        <v>1976</v>
      </c>
      <c r="AR211">
        <f t="shared" si="116"/>
        <v>2191</v>
      </c>
      <c r="AS211">
        <f t="shared" si="134"/>
        <v>2751</v>
      </c>
      <c r="AT211">
        <f t="shared" si="117"/>
        <v>2751</v>
      </c>
      <c r="AU211">
        <f t="shared" si="135"/>
        <v>3730</v>
      </c>
      <c r="AV211">
        <f t="shared" si="118"/>
        <v>3730</v>
      </c>
      <c r="AX211">
        <f t="shared" si="136"/>
        <v>3227</v>
      </c>
      <c r="AY211">
        <f t="shared" si="119"/>
        <v>3227</v>
      </c>
      <c r="AZ211">
        <f t="shared" si="137"/>
        <v>3227</v>
      </c>
      <c r="BA211">
        <f t="shared" si="120"/>
        <v>3227</v>
      </c>
      <c r="BB211">
        <f t="shared" si="138"/>
        <v>5400</v>
      </c>
      <c r="BC211">
        <f t="shared" si="121"/>
        <v>5400</v>
      </c>
      <c r="BE211">
        <f t="shared" si="139"/>
        <v>4335</v>
      </c>
      <c r="BF211">
        <f t="shared" si="122"/>
        <v>4335</v>
      </c>
      <c r="BH211">
        <f t="shared" si="123"/>
        <v>0.37878319599999999</v>
      </c>
      <c r="BI211">
        <f t="shared" si="124"/>
        <v>0.62121680400000001</v>
      </c>
      <c r="BK211">
        <f t="shared" si="140"/>
        <v>18714</v>
      </c>
      <c r="BL211">
        <f t="shared" si="125"/>
        <v>18929</v>
      </c>
      <c r="BM211">
        <f t="shared" si="141"/>
        <v>18838</v>
      </c>
      <c r="BN211">
        <f t="shared" si="126"/>
        <v>19053</v>
      </c>
      <c r="BO211">
        <f t="shared" si="142"/>
        <v>17629</v>
      </c>
      <c r="BP211">
        <f t="shared" si="127"/>
        <v>17844</v>
      </c>
      <c r="BQ211">
        <f t="shared" si="143"/>
        <v>16708</v>
      </c>
      <c r="BR211">
        <f t="shared" si="128"/>
        <v>16923</v>
      </c>
    </row>
    <row r="212" spans="1:70" x14ac:dyDescent="0.2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M212">
        <v>0</v>
      </c>
      <c r="N212">
        <v>1</v>
      </c>
      <c r="O212">
        <v>1</v>
      </c>
      <c r="P212">
        <v>1</v>
      </c>
      <c r="Q212">
        <v>1</v>
      </c>
      <c r="R212" s="15">
        <v>270</v>
      </c>
      <c r="S212" s="12">
        <v>-300</v>
      </c>
      <c r="T212">
        <f t="shared" si="129"/>
        <v>1531</v>
      </c>
      <c r="U212">
        <f t="shared" si="111"/>
        <v>1931</v>
      </c>
      <c r="V212">
        <f t="shared" si="130"/>
        <v>2073</v>
      </c>
      <c r="W212">
        <f t="shared" si="112"/>
        <v>2473</v>
      </c>
      <c r="X212">
        <f t="shared" si="131"/>
        <v>3312</v>
      </c>
      <c r="Y212">
        <f t="shared" si="113"/>
        <v>3712</v>
      </c>
      <c r="Z212">
        <f t="shared" si="132"/>
        <v>2363</v>
      </c>
      <c r="AA212">
        <f t="shared" si="114"/>
        <v>2763</v>
      </c>
      <c r="AG212" t="str">
        <f t="shared" si="115"/>
        <v/>
      </c>
      <c r="AQ212">
        <f t="shared" si="133"/>
        <v>1891</v>
      </c>
      <c r="AR212">
        <f t="shared" si="116"/>
        <v>2291</v>
      </c>
      <c r="AS212">
        <f t="shared" si="134"/>
        <v>2451</v>
      </c>
      <c r="AT212">
        <f t="shared" si="117"/>
        <v>2851</v>
      </c>
      <c r="AU212">
        <f t="shared" si="135"/>
        <v>3730</v>
      </c>
      <c r="AV212">
        <f t="shared" si="118"/>
        <v>3730</v>
      </c>
      <c r="AX212">
        <f t="shared" si="136"/>
        <v>2927</v>
      </c>
      <c r="AY212">
        <f t="shared" si="119"/>
        <v>3327</v>
      </c>
      <c r="AZ212">
        <f t="shared" si="137"/>
        <v>2927</v>
      </c>
      <c r="BA212">
        <f t="shared" si="120"/>
        <v>3327</v>
      </c>
      <c r="BB212">
        <f t="shared" si="138"/>
        <v>5400</v>
      </c>
      <c r="BC212">
        <f t="shared" si="121"/>
        <v>5400</v>
      </c>
      <c r="BE212">
        <f t="shared" si="139"/>
        <v>4335</v>
      </c>
      <c r="BF212">
        <f t="shared" si="122"/>
        <v>4335</v>
      </c>
      <c r="BH212">
        <f t="shared" si="123"/>
        <v>0.28289872399999999</v>
      </c>
      <c r="BI212">
        <f t="shared" si="124"/>
        <v>0.71710127599999995</v>
      </c>
      <c r="BK212">
        <f t="shared" si="140"/>
        <v>18929</v>
      </c>
      <c r="BL212">
        <f t="shared" si="125"/>
        <v>18929</v>
      </c>
      <c r="BM212">
        <f t="shared" si="141"/>
        <v>19053</v>
      </c>
      <c r="BN212">
        <f t="shared" si="126"/>
        <v>19053</v>
      </c>
      <c r="BO212">
        <f t="shared" si="142"/>
        <v>17844</v>
      </c>
      <c r="BP212">
        <f t="shared" si="127"/>
        <v>17844</v>
      </c>
      <c r="BQ212">
        <f t="shared" si="143"/>
        <v>16923</v>
      </c>
      <c r="BR212">
        <f t="shared" si="128"/>
        <v>16923</v>
      </c>
    </row>
    <row r="213" spans="1:70" x14ac:dyDescent="0.2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M213">
        <v>1</v>
      </c>
      <c r="N213">
        <v>1</v>
      </c>
      <c r="O213">
        <v>1</v>
      </c>
      <c r="P213">
        <v>1</v>
      </c>
      <c r="Q213">
        <v>1</v>
      </c>
      <c r="R213" s="15">
        <v>-400</v>
      </c>
      <c r="S213" s="12">
        <v>355</v>
      </c>
      <c r="T213">
        <f t="shared" si="129"/>
        <v>1531</v>
      </c>
      <c r="U213">
        <f t="shared" si="111"/>
        <v>2031</v>
      </c>
      <c r="V213">
        <f t="shared" si="130"/>
        <v>2073</v>
      </c>
      <c r="W213">
        <f t="shared" si="112"/>
        <v>2573</v>
      </c>
      <c r="X213">
        <f t="shared" si="131"/>
        <v>3312</v>
      </c>
      <c r="Y213">
        <f t="shared" si="113"/>
        <v>3812</v>
      </c>
      <c r="Z213">
        <f t="shared" si="132"/>
        <v>2363</v>
      </c>
      <c r="AA213">
        <f t="shared" si="114"/>
        <v>2863</v>
      </c>
      <c r="AG213" t="str">
        <f t="shared" si="115"/>
        <v/>
      </c>
      <c r="AQ213">
        <f t="shared" si="133"/>
        <v>1891</v>
      </c>
      <c r="AR213">
        <f t="shared" si="116"/>
        <v>2391</v>
      </c>
      <c r="AS213">
        <f t="shared" si="134"/>
        <v>2451</v>
      </c>
      <c r="AT213">
        <f t="shared" si="117"/>
        <v>2951</v>
      </c>
      <c r="AU213">
        <f t="shared" si="135"/>
        <v>3730</v>
      </c>
      <c r="AV213">
        <f t="shared" si="118"/>
        <v>3730</v>
      </c>
      <c r="AX213">
        <f t="shared" si="136"/>
        <v>2927</v>
      </c>
      <c r="AY213">
        <f t="shared" si="119"/>
        <v>3427</v>
      </c>
      <c r="AZ213">
        <f t="shared" si="137"/>
        <v>2927</v>
      </c>
      <c r="BA213">
        <f t="shared" si="120"/>
        <v>3427</v>
      </c>
      <c r="BB213">
        <f t="shared" si="138"/>
        <v>5400</v>
      </c>
      <c r="BC213">
        <f t="shared" si="121"/>
        <v>5400</v>
      </c>
      <c r="BE213">
        <f t="shared" si="139"/>
        <v>3935</v>
      </c>
      <c r="BF213">
        <f t="shared" si="122"/>
        <v>4435</v>
      </c>
      <c r="BH213">
        <f t="shared" si="123"/>
        <v>0.716109514</v>
      </c>
      <c r="BI213">
        <f t="shared" si="124"/>
        <v>0.716109514</v>
      </c>
      <c r="BK213">
        <f t="shared" si="140"/>
        <v>18929</v>
      </c>
      <c r="BL213">
        <f t="shared" si="125"/>
        <v>18929</v>
      </c>
      <c r="BM213">
        <f t="shared" si="141"/>
        <v>19053</v>
      </c>
      <c r="BN213">
        <f t="shared" si="126"/>
        <v>19053</v>
      </c>
      <c r="BO213">
        <f t="shared" si="142"/>
        <v>17844</v>
      </c>
      <c r="BP213">
        <f t="shared" si="127"/>
        <v>17844</v>
      </c>
      <c r="BQ213">
        <f t="shared" si="143"/>
        <v>16923</v>
      </c>
      <c r="BR213">
        <f t="shared" si="128"/>
        <v>16923</v>
      </c>
    </row>
    <row r="214" spans="1:70" x14ac:dyDescent="0.2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M214">
        <v>1</v>
      </c>
      <c r="N214">
        <v>0</v>
      </c>
      <c r="O214">
        <v>1</v>
      </c>
      <c r="P214">
        <v>1</v>
      </c>
      <c r="Q214">
        <v>1</v>
      </c>
      <c r="R214" s="15">
        <v>-355</v>
      </c>
      <c r="S214" s="12">
        <v>320</v>
      </c>
      <c r="T214">
        <f t="shared" si="129"/>
        <v>1931</v>
      </c>
      <c r="U214">
        <f t="shared" si="111"/>
        <v>1931</v>
      </c>
      <c r="V214">
        <f t="shared" si="130"/>
        <v>2218</v>
      </c>
      <c r="W214">
        <f t="shared" si="112"/>
        <v>2673</v>
      </c>
      <c r="X214">
        <f t="shared" si="131"/>
        <v>3457</v>
      </c>
      <c r="Y214">
        <f t="shared" si="113"/>
        <v>3912</v>
      </c>
      <c r="Z214">
        <f t="shared" si="132"/>
        <v>2508</v>
      </c>
      <c r="AA214">
        <f t="shared" si="114"/>
        <v>2963</v>
      </c>
      <c r="AG214" t="str">
        <f t="shared" si="115"/>
        <v/>
      </c>
      <c r="AQ214">
        <f t="shared" si="133"/>
        <v>2391</v>
      </c>
      <c r="AR214">
        <f t="shared" si="116"/>
        <v>2391</v>
      </c>
      <c r="AS214">
        <f t="shared" si="134"/>
        <v>2951</v>
      </c>
      <c r="AT214">
        <f t="shared" si="117"/>
        <v>2951</v>
      </c>
      <c r="AU214">
        <f t="shared" si="135"/>
        <v>3730</v>
      </c>
      <c r="AV214">
        <f t="shared" si="118"/>
        <v>3730</v>
      </c>
      <c r="AX214">
        <f t="shared" si="136"/>
        <v>3072</v>
      </c>
      <c r="AY214">
        <f t="shared" si="119"/>
        <v>3527</v>
      </c>
      <c r="AZ214">
        <f t="shared" si="137"/>
        <v>3072</v>
      </c>
      <c r="BA214">
        <f t="shared" si="120"/>
        <v>3527</v>
      </c>
      <c r="BB214">
        <f t="shared" si="138"/>
        <v>5400</v>
      </c>
      <c r="BC214">
        <f t="shared" si="121"/>
        <v>5400</v>
      </c>
      <c r="BE214">
        <f t="shared" si="139"/>
        <v>4435</v>
      </c>
      <c r="BF214">
        <f t="shared" si="122"/>
        <v>4435</v>
      </c>
      <c r="BH214">
        <f t="shared" si="123"/>
        <v>0</v>
      </c>
      <c r="BI214">
        <f t="shared" si="124"/>
        <v>0</v>
      </c>
      <c r="BK214">
        <f t="shared" si="140"/>
        <v>18829</v>
      </c>
      <c r="BL214">
        <f t="shared" si="125"/>
        <v>19249</v>
      </c>
      <c r="BM214">
        <f t="shared" si="141"/>
        <v>19053</v>
      </c>
      <c r="BN214">
        <f t="shared" si="126"/>
        <v>19053</v>
      </c>
      <c r="BO214">
        <f t="shared" si="142"/>
        <v>17844</v>
      </c>
      <c r="BP214">
        <f t="shared" si="127"/>
        <v>17844</v>
      </c>
      <c r="BQ214">
        <f t="shared" si="143"/>
        <v>16923</v>
      </c>
      <c r="BR214">
        <f t="shared" si="128"/>
        <v>16923</v>
      </c>
    </row>
    <row r="215" spans="1:70" x14ac:dyDescent="0.2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M215">
        <v>1</v>
      </c>
      <c r="N215">
        <v>0</v>
      </c>
      <c r="O215">
        <v>0</v>
      </c>
      <c r="P215">
        <v>1</v>
      </c>
      <c r="Q215">
        <v>1</v>
      </c>
      <c r="R215" s="15">
        <v>-145</v>
      </c>
      <c r="S215" s="12">
        <v>135</v>
      </c>
      <c r="T215">
        <f t="shared" si="129"/>
        <v>1831</v>
      </c>
      <c r="U215">
        <f t="shared" si="111"/>
        <v>1831</v>
      </c>
      <c r="V215">
        <f t="shared" si="130"/>
        <v>2573</v>
      </c>
      <c r="W215">
        <f t="shared" si="112"/>
        <v>2573</v>
      </c>
      <c r="X215">
        <f t="shared" si="131"/>
        <v>3767</v>
      </c>
      <c r="Y215">
        <f t="shared" si="113"/>
        <v>4012</v>
      </c>
      <c r="Z215">
        <f t="shared" si="132"/>
        <v>2818</v>
      </c>
      <c r="AA215">
        <f t="shared" si="114"/>
        <v>3063</v>
      </c>
      <c r="AG215" t="str">
        <f t="shared" si="115"/>
        <v/>
      </c>
      <c r="AQ215">
        <f t="shared" si="133"/>
        <v>2391</v>
      </c>
      <c r="AR215">
        <f t="shared" si="116"/>
        <v>2391</v>
      </c>
      <c r="AS215">
        <f t="shared" si="134"/>
        <v>2951</v>
      </c>
      <c r="AT215">
        <f t="shared" si="117"/>
        <v>2951</v>
      </c>
      <c r="AU215">
        <f t="shared" si="135"/>
        <v>3730</v>
      </c>
      <c r="AV215">
        <f t="shared" si="118"/>
        <v>3730</v>
      </c>
      <c r="AX215">
        <f t="shared" si="136"/>
        <v>3527</v>
      </c>
      <c r="AY215">
        <f t="shared" si="119"/>
        <v>3527</v>
      </c>
      <c r="AZ215">
        <f t="shared" si="137"/>
        <v>3527</v>
      </c>
      <c r="BA215">
        <f t="shared" si="120"/>
        <v>3527</v>
      </c>
      <c r="BB215">
        <f t="shared" si="138"/>
        <v>5400</v>
      </c>
      <c r="BC215">
        <f t="shared" si="121"/>
        <v>5400</v>
      </c>
      <c r="BE215">
        <f t="shared" si="139"/>
        <v>4435</v>
      </c>
      <c r="BF215">
        <f t="shared" si="122"/>
        <v>4435</v>
      </c>
      <c r="BH215">
        <f t="shared" si="123"/>
        <v>0</v>
      </c>
      <c r="BI215">
        <f t="shared" si="124"/>
        <v>0</v>
      </c>
      <c r="BK215">
        <f t="shared" si="140"/>
        <v>19149</v>
      </c>
      <c r="BL215">
        <f t="shared" si="125"/>
        <v>19384</v>
      </c>
      <c r="BM215">
        <f t="shared" si="141"/>
        <v>18953</v>
      </c>
      <c r="BN215">
        <f t="shared" si="126"/>
        <v>19188</v>
      </c>
      <c r="BO215">
        <f t="shared" si="142"/>
        <v>17844</v>
      </c>
      <c r="BP215">
        <f t="shared" si="127"/>
        <v>17844</v>
      </c>
      <c r="BQ215">
        <f t="shared" si="143"/>
        <v>16923</v>
      </c>
      <c r="BR215">
        <f t="shared" si="128"/>
        <v>16923</v>
      </c>
    </row>
    <row r="216" spans="1:70" x14ac:dyDescent="0.2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M216">
        <v>1</v>
      </c>
      <c r="N216">
        <v>0</v>
      </c>
      <c r="O216">
        <v>1</v>
      </c>
      <c r="P216">
        <v>1</v>
      </c>
      <c r="Q216">
        <v>1</v>
      </c>
      <c r="R216" s="15">
        <v>-230</v>
      </c>
      <c r="S216" s="12">
        <v>210</v>
      </c>
      <c r="T216">
        <f t="shared" si="129"/>
        <v>1731</v>
      </c>
      <c r="U216">
        <f t="shared" si="111"/>
        <v>1731</v>
      </c>
      <c r="V216">
        <f t="shared" si="130"/>
        <v>2343</v>
      </c>
      <c r="W216">
        <f t="shared" si="112"/>
        <v>2673</v>
      </c>
      <c r="X216">
        <f t="shared" si="131"/>
        <v>3782</v>
      </c>
      <c r="Y216">
        <f t="shared" si="113"/>
        <v>4112</v>
      </c>
      <c r="Z216">
        <f t="shared" si="132"/>
        <v>2833</v>
      </c>
      <c r="AA216">
        <f t="shared" si="114"/>
        <v>3163</v>
      </c>
      <c r="AG216" t="str">
        <f t="shared" si="115"/>
        <v/>
      </c>
      <c r="AQ216">
        <f t="shared" si="133"/>
        <v>2391</v>
      </c>
      <c r="AR216">
        <f t="shared" si="116"/>
        <v>2391</v>
      </c>
      <c r="AS216">
        <f t="shared" si="134"/>
        <v>2951</v>
      </c>
      <c r="AT216">
        <f t="shared" si="117"/>
        <v>2951</v>
      </c>
      <c r="AU216">
        <f t="shared" si="135"/>
        <v>3730</v>
      </c>
      <c r="AV216">
        <f t="shared" si="118"/>
        <v>3730</v>
      </c>
      <c r="AX216">
        <f t="shared" si="136"/>
        <v>3297</v>
      </c>
      <c r="AY216">
        <f t="shared" si="119"/>
        <v>3627</v>
      </c>
      <c r="AZ216">
        <f t="shared" si="137"/>
        <v>3527</v>
      </c>
      <c r="BA216">
        <f t="shared" si="120"/>
        <v>3297</v>
      </c>
      <c r="BB216">
        <f t="shared" si="138"/>
        <v>5400</v>
      </c>
      <c r="BC216">
        <f t="shared" si="121"/>
        <v>5400</v>
      </c>
      <c r="BE216">
        <f t="shared" si="139"/>
        <v>4435</v>
      </c>
      <c r="BF216">
        <f t="shared" si="122"/>
        <v>4435</v>
      </c>
      <c r="BH216">
        <f t="shared" si="123"/>
        <v>0</v>
      </c>
      <c r="BI216">
        <f t="shared" si="124"/>
        <v>0</v>
      </c>
      <c r="BK216">
        <f t="shared" si="140"/>
        <v>19284</v>
      </c>
      <c r="BL216">
        <f t="shared" si="125"/>
        <v>19594</v>
      </c>
      <c r="BM216">
        <f t="shared" si="141"/>
        <v>19188</v>
      </c>
      <c r="BN216">
        <f t="shared" si="126"/>
        <v>19188</v>
      </c>
      <c r="BO216">
        <f t="shared" si="142"/>
        <v>17844</v>
      </c>
      <c r="BP216">
        <f t="shared" si="127"/>
        <v>17844</v>
      </c>
      <c r="BQ216">
        <f t="shared" si="143"/>
        <v>16923</v>
      </c>
      <c r="BR216">
        <f t="shared" si="128"/>
        <v>16923</v>
      </c>
    </row>
    <row r="217" spans="1:70" x14ac:dyDescent="0.2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M217">
        <v>1</v>
      </c>
      <c r="N217">
        <v>1</v>
      </c>
      <c r="O217">
        <v>1</v>
      </c>
      <c r="P217">
        <v>1</v>
      </c>
      <c r="Q217">
        <v>1</v>
      </c>
      <c r="R217" s="15">
        <v>-153</v>
      </c>
      <c r="S217" s="12">
        <v>143</v>
      </c>
      <c r="T217">
        <f t="shared" si="129"/>
        <v>1578</v>
      </c>
      <c r="U217">
        <f t="shared" si="111"/>
        <v>1831</v>
      </c>
      <c r="V217">
        <f t="shared" si="130"/>
        <v>2520</v>
      </c>
      <c r="W217">
        <f t="shared" si="112"/>
        <v>2773</v>
      </c>
      <c r="X217">
        <f t="shared" si="131"/>
        <v>3959</v>
      </c>
      <c r="Y217">
        <f t="shared" si="113"/>
        <v>4212</v>
      </c>
      <c r="Z217">
        <f t="shared" si="132"/>
        <v>3010</v>
      </c>
      <c r="AA217">
        <f t="shared" si="114"/>
        <v>3263</v>
      </c>
      <c r="AG217" t="str">
        <f t="shared" si="115"/>
        <v/>
      </c>
      <c r="AQ217">
        <f t="shared" si="133"/>
        <v>2238</v>
      </c>
      <c r="AR217">
        <f t="shared" si="116"/>
        <v>2491</v>
      </c>
      <c r="AS217">
        <f t="shared" si="134"/>
        <v>2951</v>
      </c>
      <c r="AT217">
        <f t="shared" si="117"/>
        <v>2951</v>
      </c>
      <c r="AU217">
        <f t="shared" si="135"/>
        <v>3730</v>
      </c>
      <c r="AV217">
        <f t="shared" si="118"/>
        <v>3730</v>
      </c>
      <c r="AX217">
        <f t="shared" si="136"/>
        <v>3627</v>
      </c>
      <c r="AY217">
        <f t="shared" si="119"/>
        <v>3627</v>
      </c>
      <c r="AZ217">
        <f t="shared" si="137"/>
        <v>3297</v>
      </c>
      <c r="BA217">
        <f t="shared" si="120"/>
        <v>3627</v>
      </c>
      <c r="BB217">
        <f t="shared" si="138"/>
        <v>5400</v>
      </c>
      <c r="BC217">
        <f t="shared" si="121"/>
        <v>5400</v>
      </c>
      <c r="BE217">
        <f t="shared" si="139"/>
        <v>4435</v>
      </c>
      <c r="BF217">
        <f t="shared" si="122"/>
        <v>4435</v>
      </c>
      <c r="BH217">
        <f t="shared" si="123"/>
        <v>0.60860216600000006</v>
      </c>
      <c r="BI217">
        <f t="shared" si="124"/>
        <v>0.60860216600000006</v>
      </c>
      <c r="BK217">
        <f t="shared" si="140"/>
        <v>19594</v>
      </c>
      <c r="BL217">
        <f t="shared" si="125"/>
        <v>19594</v>
      </c>
      <c r="BM217">
        <f t="shared" si="141"/>
        <v>19188</v>
      </c>
      <c r="BN217">
        <f t="shared" si="126"/>
        <v>19188</v>
      </c>
      <c r="BO217">
        <f t="shared" si="142"/>
        <v>17844</v>
      </c>
      <c r="BP217">
        <f t="shared" si="127"/>
        <v>17844</v>
      </c>
      <c r="BQ217">
        <f t="shared" si="143"/>
        <v>16923</v>
      </c>
      <c r="BR217">
        <f t="shared" si="128"/>
        <v>16923</v>
      </c>
    </row>
    <row r="218" spans="1:70" x14ac:dyDescent="0.2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M218">
        <v>1</v>
      </c>
      <c r="N218">
        <v>0</v>
      </c>
      <c r="O218">
        <v>0</v>
      </c>
      <c r="P218">
        <v>1</v>
      </c>
      <c r="Q218">
        <v>1</v>
      </c>
      <c r="R218" s="15">
        <v>-167</v>
      </c>
      <c r="S218" s="12">
        <v>157</v>
      </c>
      <c r="T218">
        <f t="shared" si="129"/>
        <v>1731</v>
      </c>
      <c r="U218">
        <f t="shared" si="111"/>
        <v>1731</v>
      </c>
      <c r="V218">
        <f t="shared" si="130"/>
        <v>2673</v>
      </c>
      <c r="W218">
        <f t="shared" si="112"/>
        <v>2673</v>
      </c>
      <c r="X218">
        <f t="shared" si="131"/>
        <v>4045</v>
      </c>
      <c r="Y218">
        <f t="shared" si="113"/>
        <v>4312</v>
      </c>
      <c r="Z218">
        <f t="shared" si="132"/>
        <v>3096</v>
      </c>
      <c r="AA218">
        <f t="shared" si="114"/>
        <v>3363</v>
      </c>
      <c r="AG218" t="str">
        <f t="shared" si="115"/>
        <v/>
      </c>
      <c r="AQ218">
        <f t="shared" si="133"/>
        <v>2391</v>
      </c>
      <c r="AR218">
        <f t="shared" si="116"/>
        <v>2391</v>
      </c>
      <c r="AS218">
        <f t="shared" si="134"/>
        <v>2951</v>
      </c>
      <c r="AT218">
        <f t="shared" si="117"/>
        <v>2951</v>
      </c>
      <c r="AU218">
        <f t="shared" si="135"/>
        <v>3730</v>
      </c>
      <c r="AV218">
        <f t="shared" si="118"/>
        <v>3730</v>
      </c>
      <c r="AX218">
        <f t="shared" si="136"/>
        <v>3460</v>
      </c>
      <c r="AY218">
        <f t="shared" si="119"/>
        <v>3727</v>
      </c>
      <c r="AZ218">
        <f t="shared" si="137"/>
        <v>3627</v>
      </c>
      <c r="BA218">
        <f t="shared" si="120"/>
        <v>3460</v>
      </c>
      <c r="BB218">
        <f t="shared" si="138"/>
        <v>5400</v>
      </c>
      <c r="BC218">
        <f t="shared" si="121"/>
        <v>5400</v>
      </c>
      <c r="BE218">
        <f t="shared" si="139"/>
        <v>4435</v>
      </c>
      <c r="BF218">
        <f t="shared" si="122"/>
        <v>4435</v>
      </c>
      <c r="BH218">
        <f t="shared" si="123"/>
        <v>0</v>
      </c>
      <c r="BI218">
        <f t="shared" si="124"/>
        <v>0</v>
      </c>
      <c r="BK218">
        <f t="shared" si="140"/>
        <v>19494</v>
      </c>
      <c r="BL218">
        <f t="shared" si="125"/>
        <v>19751</v>
      </c>
      <c r="BM218">
        <f t="shared" si="141"/>
        <v>19088</v>
      </c>
      <c r="BN218">
        <f t="shared" si="126"/>
        <v>19345</v>
      </c>
      <c r="BO218">
        <f t="shared" si="142"/>
        <v>17844</v>
      </c>
      <c r="BP218">
        <f t="shared" si="127"/>
        <v>17844</v>
      </c>
      <c r="BQ218">
        <f t="shared" si="143"/>
        <v>16923</v>
      </c>
      <c r="BR218">
        <f t="shared" si="128"/>
        <v>16923</v>
      </c>
    </row>
    <row r="219" spans="1:70" x14ac:dyDescent="0.2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M219">
        <v>0</v>
      </c>
      <c r="N219">
        <v>0</v>
      </c>
      <c r="O219">
        <v>0</v>
      </c>
      <c r="P219">
        <v>0</v>
      </c>
      <c r="Q219">
        <v>0</v>
      </c>
      <c r="R219" s="15">
        <v>-305</v>
      </c>
      <c r="S219" s="12">
        <v>275</v>
      </c>
      <c r="T219">
        <f t="shared" si="129"/>
        <v>1426</v>
      </c>
      <c r="U219">
        <f t="shared" si="111"/>
        <v>1426</v>
      </c>
      <c r="V219">
        <f t="shared" si="130"/>
        <v>2368</v>
      </c>
      <c r="W219">
        <f t="shared" si="112"/>
        <v>2368</v>
      </c>
      <c r="X219">
        <f t="shared" si="131"/>
        <v>4007</v>
      </c>
      <c r="Y219">
        <f t="shared" si="113"/>
        <v>4007</v>
      </c>
      <c r="Z219">
        <f t="shared" si="132"/>
        <v>3058</v>
      </c>
      <c r="AA219">
        <f t="shared" si="114"/>
        <v>3058</v>
      </c>
      <c r="AG219" t="str">
        <f t="shared" si="115"/>
        <v/>
      </c>
      <c r="AQ219">
        <f t="shared" si="133"/>
        <v>2391</v>
      </c>
      <c r="AR219">
        <f t="shared" si="116"/>
        <v>2391</v>
      </c>
      <c r="AS219">
        <f t="shared" si="134"/>
        <v>2951</v>
      </c>
      <c r="AT219">
        <f t="shared" si="117"/>
        <v>2951</v>
      </c>
      <c r="AU219">
        <f t="shared" si="135"/>
        <v>3730</v>
      </c>
      <c r="AV219">
        <f t="shared" si="118"/>
        <v>3730</v>
      </c>
      <c r="AX219">
        <f t="shared" si="136"/>
        <v>3422</v>
      </c>
      <c r="AY219">
        <f t="shared" si="119"/>
        <v>3422</v>
      </c>
      <c r="AZ219">
        <f t="shared" si="137"/>
        <v>3155</v>
      </c>
      <c r="BA219">
        <f t="shared" si="120"/>
        <v>3422</v>
      </c>
      <c r="BB219">
        <f t="shared" si="138"/>
        <v>5400</v>
      </c>
      <c r="BC219">
        <f t="shared" si="121"/>
        <v>5400</v>
      </c>
      <c r="BE219">
        <f t="shared" si="139"/>
        <v>4435</v>
      </c>
      <c r="BF219">
        <f t="shared" si="122"/>
        <v>4435</v>
      </c>
      <c r="BH219">
        <f t="shared" si="123"/>
        <v>0</v>
      </c>
      <c r="BI219">
        <f t="shared" si="124"/>
        <v>0</v>
      </c>
      <c r="BK219">
        <f t="shared" si="140"/>
        <v>19751</v>
      </c>
      <c r="BL219">
        <f t="shared" si="125"/>
        <v>20126</v>
      </c>
      <c r="BM219">
        <f t="shared" si="141"/>
        <v>19345</v>
      </c>
      <c r="BN219">
        <f t="shared" si="126"/>
        <v>19720</v>
      </c>
      <c r="BO219">
        <f t="shared" si="142"/>
        <v>17844</v>
      </c>
      <c r="BP219">
        <f t="shared" si="127"/>
        <v>18219</v>
      </c>
      <c r="BQ219">
        <f t="shared" si="143"/>
        <v>16923</v>
      </c>
      <c r="BR219">
        <f t="shared" si="128"/>
        <v>17298</v>
      </c>
    </row>
    <row r="220" spans="1:70" x14ac:dyDescent="0.2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M220">
        <v>1</v>
      </c>
      <c r="N220">
        <v>1</v>
      </c>
      <c r="O220">
        <v>1</v>
      </c>
      <c r="P220">
        <v>1</v>
      </c>
      <c r="Q220">
        <v>1</v>
      </c>
      <c r="R220" s="15">
        <v>-340</v>
      </c>
      <c r="S220" s="12">
        <v>310</v>
      </c>
      <c r="T220">
        <f t="shared" si="129"/>
        <v>1086</v>
      </c>
      <c r="U220">
        <f t="shared" si="111"/>
        <v>1526</v>
      </c>
      <c r="V220">
        <f t="shared" si="130"/>
        <v>2028</v>
      </c>
      <c r="W220">
        <f t="shared" si="112"/>
        <v>2468</v>
      </c>
      <c r="X220">
        <f t="shared" si="131"/>
        <v>3667</v>
      </c>
      <c r="Y220">
        <f t="shared" si="113"/>
        <v>4107</v>
      </c>
      <c r="Z220">
        <f t="shared" si="132"/>
        <v>2718</v>
      </c>
      <c r="AA220">
        <f t="shared" si="114"/>
        <v>3158</v>
      </c>
      <c r="AG220" t="str">
        <f t="shared" si="115"/>
        <v/>
      </c>
      <c r="AQ220">
        <f t="shared" si="133"/>
        <v>2051</v>
      </c>
      <c r="AR220">
        <f t="shared" si="116"/>
        <v>2491</v>
      </c>
      <c r="AS220">
        <f t="shared" si="134"/>
        <v>2611</v>
      </c>
      <c r="AT220">
        <f t="shared" si="117"/>
        <v>3051</v>
      </c>
      <c r="AU220">
        <f t="shared" si="135"/>
        <v>3390</v>
      </c>
      <c r="AV220">
        <f t="shared" si="118"/>
        <v>3830</v>
      </c>
      <c r="AX220">
        <f t="shared" si="136"/>
        <v>3082</v>
      </c>
      <c r="AY220">
        <f t="shared" si="119"/>
        <v>3522</v>
      </c>
      <c r="AZ220">
        <f t="shared" si="137"/>
        <v>3422</v>
      </c>
      <c r="BA220">
        <f t="shared" si="120"/>
        <v>3082</v>
      </c>
      <c r="BB220">
        <f t="shared" si="138"/>
        <v>5400</v>
      </c>
      <c r="BC220">
        <f t="shared" si="121"/>
        <v>5400</v>
      </c>
      <c r="BE220">
        <f t="shared" si="139"/>
        <v>4095</v>
      </c>
      <c r="BF220">
        <f t="shared" si="122"/>
        <v>4535</v>
      </c>
      <c r="BH220">
        <f t="shared" si="123"/>
        <v>0.83398485200000005</v>
      </c>
      <c r="BI220">
        <f t="shared" si="124"/>
        <v>0.83398485200000005</v>
      </c>
      <c r="BK220">
        <f t="shared" si="140"/>
        <v>20126</v>
      </c>
      <c r="BL220">
        <f t="shared" si="125"/>
        <v>20126</v>
      </c>
      <c r="BM220">
        <f t="shared" si="141"/>
        <v>19720</v>
      </c>
      <c r="BN220">
        <f t="shared" si="126"/>
        <v>19720</v>
      </c>
      <c r="BO220">
        <f t="shared" si="142"/>
        <v>18219</v>
      </c>
      <c r="BP220">
        <f t="shared" si="127"/>
        <v>18219</v>
      </c>
      <c r="BQ220">
        <f t="shared" si="143"/>
        <v>17298</v>
      </c>
      <c r="BR220">
        <f t="shared" si="128"/>
        <v>17298</v>
      </c>
    </row>
    <row r="221" spans="1:70" x14ac:dyDescent="0.2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M221">
        <v>0</v>
      </c>
      <c r="N221">
        <v>1</v>
      </c>
      <c r="O221">
        <v>1</v>
      </c>
      <c r="P221">
        <v>0</v>
      </c>
      <c r="Q221">
        <v>0</v>
      </c>
      <c r="R221" s="15">
        <v>120</v>
      </c>
      <c r="S221" s="12">
        <v>-130</v>
      </c>
      <c r="T221">
        <f t="shared" si="129"/>
        <v>1396</v>
      </c>
      <c r="U221">
        <f t="shared" si="111"/>
        <v>1626</v>
      </c>
      <c r="V221">
        <f t="shared" si="130"/>
        <v>2338</v>
      </c>
      <c r="W221">
        <f t="shared" si="112"/>
        <v>2568</v>
      </c>
      <c r="X221">
        <f t="shared" si="131"/>
        <v>4007</v>
      </c>
      <c r="Y221">
        <f t="shared" si="113"/>
        <v>4007</v>
      </c>
      <c r="Z221">
        <f t="shared" si="132"/>
        <v>3058</v>
      </c>
      <c r="AA221">
        <f t="shared" si="114"/>
        <v>3058</v>
      </c>
      <c r="AG221" t="str">
        <f t="shared" si="115"/>
        <v/>
      </c>
      <c r="AQ221">
        <f t="shared" si="133"/>
        <v>2491</v>
      </c>
      <c r="AR221">
        <f t="shared" si="116"/>
        <v>2491</v>
      </c>
      <c r="AS221">
        <f t="shared" si="134"/>
        <v>3051</v>
      </c>
      <c r="AT221">
        <f t="shared" si="117"/>
        <v>3051</v>
      </c>
      <c r="AU221">
        <f t="shared" si="135"/>
        <v>3830</v>
      </c>
      <c r="AV221">
        <f t="shared" si="118"/>
        <v>3830</v>
      </c>
      <c r="AX221">
        <f t="shared" si="136"/>
        <v>3522</v>
      </c>
      <c r="AY221">
        <f t="shared" si="119"/>
        <v>3522</v>
      </c>
      <c r="AZ221">
        <f t="shared" si="137"/>
        <v>3082</v>
      </c>
      <c r="BA221">
        <f t="shared" si="120"/>
        <v>3522</v>
      </c>
      <c r="BB221">
        <f t="shared" si="138"/>
        <v>5400</v>
      </c>
      <c r="BC221">
        <f t="shared" si="121"/>
        <v>5400</v>
      </c>
      <c r="BE221">
        <f t="shared" si="139"/>
        <v>4535</v>
      </c>
      <c r="BF221">
        <f t="shared" si="122"/>
        <v>4535</v>
      </c>
      <c r="BH221">
        <f t="shared" si="123"/>
        <v>0.494627178</v>
      </c>
      <c r="BI221">
        <f t="shared" si="124"/>
        <v>0.505372822</v>
      </c>
      <c r="BK221">
        <f t="shared" si="140"/>
        <v>20126</v>
      </c>
      <c r="BL221">
        <f t="shared" si="125"/>
        <v>20126</v>
      </c>
      <c r="BM221">
        <f t="shared" si="141"/>
        <v>19720</v>
      </c>
      <c r="BN221">
        <f t="shared" si="126"/>
        <v>19720</v>
      </c>
      <c r="BO221">
        <f t="shared" si="142"/>
        <v>18119</v>
      </c>
      <c r="BP221">
        <f t="shared" si="127"/>
        <v>18119</v>
      </c>
      <c r="BQ221">
        <f t="shared" si="143"/>
        <v>17198</v>
      </c>
      <c r="BR221">
        <f t="shared" si="128"/>
        <v>17198</v>
      </c>
    </row>
    <row r="222" spans="1:70" x14ac:dyDescent="0.2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M222">
        <v>1</v>
      </c>
      <c r="N222">
        <v>0</v>
      </c>
      <c r="O222">
        <v>0</v>
      </c>
      <c r="P222">
        <v>0</v>
      </c>
      <c r="Q222">
        <v>0</v>
      </c>
      <c r="R222" s="15">
        <v>185</v>
      </c>
      <c r="S222" s="12">
        <v>-200</v>
      </c>
      <c r="T222">
        <f t="shared" si="129"/>
        <v>1426</v>
      </c>
      <c r="U222">
        <f t="shared" si="111"/>
        <v>1426</v>
      </c>
      <c r="V222">
        <f t="shared" si="130"/>
        <v>2368</v>
      </c>
      <c r="W222">
        <f t="shared" si="112"/>
        <v>2368</v>
      </c>
      <c r="X222">
        <f t="shared" si="131"/>
        <v>3807</v>
      </c>
      <c r="Y222">
        <f t="shared" si="113"/>
        <v>3807</v>
      </c>
      <c r="Z222">
        <f t="shared" si="132"/>
        <v>2858</v>
      </c>
      <c r="AA222">
        <f t="shared" si="114"/>
        <v>2858</v>
      </c>
      <c r="AG222" t="str">
        <f t="shared" si="115"/>
        <v/>
      </c>
      <c r="AQ222">
        <f t="shared" si="133"/>
        <v>2291</v>
      </c>
      <c r="AR222">
        <f t="shared" si="116"/>
        <v>2291</v>
      </c>
      <c r="AS222">
        <f t="shared" si="134"/>
        <v>3051</v>
      </c>
      <c r="AT222">
        <f t="shared" si="117"/>
        <v>3051</v>
      </c>
      <c r="AU222">
        <f t="shared" si="135"/>
        <v>3830</v>
      </c>
      <c r="AV222">
        <f t="shared" si="118"/>
        <v>3830</v>
      </c>
      <c r="AX222">
        <f t="shared" si="136"/>
        <v>3322</v>
      </c>
      <c r="AY222">
        <f t="shared" si="119"/>
        <v>3322</v>
      </c>
      <c r="AZ222">
        <f t="shared" si="137"/>
        <v>3322</v>
      </c>
      <c r="BA222">
        <f t="shared" si="120"/>
        <v>3322</v>
      </c>
      <c r="BB222">
        <f t="shared" si="138"/>
        <v>5400</v>
      </c>
      <c r="BC222">
        <f t="shared" si="121"/>
        <v>5400</v>
      </c>
      <c r="BE222">
        <f t="shared" si="139"/>
        <v>4535</v>
      </c>
      <c r="BF222">
        <f t="shared" si="122"/>
        <v>4535</v>
      </c>
      <c r="BH222">
        <f t="shared" si="123"/>
        <v>0</v>
      </c>
      <c r="BI222">
        <f t="shared" si="124"/>
        <v>0</v>
      </c>
      <c r="BK222">
        <f t="shared" si="140"/>
        <v>20126</v>
      </c>
      <c r="BL222">
        <f t="shared" si="125"/>
        <v>20126</v>
      </c>
      <c r="BM222">
        <f t="shared" si="141"/>
        <v>19720</v>
      </c>
      <c r="BN222">
        <f t="shared" si="126"/>
        <v>19720</v>
      </c>
      <c r="BO222">
        <f t="shared" si="142"/>
        <v>18119</v>
      </c>
      <c r="BP222">
        <f t="shared" si="127"/>
        <v>18119</v>
      </c>
      <c r="BQ222">
        <f t="shared" si="143"/>
        <v>17198</v>
      </c>
      <c r="BR222">
        <f t="shared" si="128"/>
        <v>17198</v>
      </c>
    </row>
    <row r="223" spans="1:70" x14ac:dyDescent="0.2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M223">
        <v>1</v>
      </c>
      <c r="N223">
        <v>0</v>
      </c>
      <c r="O223">
        <v>1</v>
      </c>
      <c r="P223">
        <v>0</v>
      </c>
      <c r="Q223">
        <v>1</v>
      </c>
      <c r="R223" s="15">
        <v>125</v>
      </c>
      <c r="S223" s="12">
        <v>-135</v>
      </c>
      <c r="T223">
        <f t="shared" si="129"/>
        <v>1291</v>
      </c>
      <c r="U223">
        <f t="shared" si="111"/>
        <v>1291</v>
      </c>
      <c r="V223">
        <f t="shared" si="130"/>
        <v>2268</v>
      </c>
      <c r="W223">
        <f t="shared" si="112"/>
        <v>2493</v>
      </c>
      <c r="X223">
        <f t="shared" si="131"/>
        <v>3672</v>
      </c>
      <c r="Y223">
        <f t="shared" si="113"/>
        <v>3672</v>
      </c>
      <c r="Z223">
        <f t="shared" si="132"/>
        <v>2758</v>
      </c>
      <c r="AA223">
        <f t="shared" si="114"/>
        <v>2983</v>
      </c>
      <c r="AG223" t="str">
        <f t="shared" si="115"/>
        <v/>
      </c>
      <c r="AQ223">
        <f t="shared" si="133"/>
        <v>2291</v>
      </c>
      <c r="AR223">
        <f t="shared" si="116"/>
        <v>2291</v>
      </c>
      <c r="AS223">
        <f t="shared" si="134"/>
        <v>3051</v>
      </c>
      <c r="AT223">
        <f t="shared" si="117"/>
        <v>3051</v>
      </c>
      <c r="AU223">
        <f t="shared" si="135"/>
        <v>3830</v>
      </c>
      <c r="AV223">
        <f t="shared" si="118"/>
        <v>3830</v>
      </c>
      <c r="AX223">
        <f t="shared" si="136"/>
        <v>3322</v>
      </c>
      <c r="AY223">
        <f t="shared" si="119"/>
        <v>3322</v>
      </c>
      <c r="AZ223">
        <f t="shared" si="137"/>
        <v>3322</v>
      </c>
      <c r="BA223">
        <f t="shared" si="120"/>
        <v>3322</v>
      </c>
      <c r="BB223">
        <f t="shared" si="138"/>
        <v>5400</v>
      </c>
      <c r="BC223">
        <f t="shared" si="121"/>
        <v>5400</v>
      </c>
      <c r="BE223">
        <f t="shared" si="139"/>
        <v>4535</v>
      </c>
      <c r="BF223">
        <f t="shared" si="122"/>
        <v>4535</v>
      </c>
      <c r="BH223">
        <f t="shared" si="123"/>
        <v>0</v>
      </c>
      <c r="BI223">
        <f t="shared" si="124"/>
        <v>0</v>
      </c>
      <c r="BK223">
        <f t="shared" si="140"/>
        <v>20126</v>
      </c>
      <c r="BL223">
        <f t="shared" si="125"/>
        <v>20126</v>
      </c>
      <c r="BM223">
        <f t="shared" si="141"/>
        <v>19620</v>
      </c>
      <c r="BN223">
        <f t="shared" si="126"/>
        <v>19845</v>
      </c>
      <c r="BO223">
        <f t="shared" si="142"/>
        <v>18119</v>
      </c>
      <c r="BP223">
        <f t="shared" si="127"/>
        <v>18119</v>
      </c>
      <c r="BQ223">
        <f t="shared" si="143"/>
        <v>17098</v>
      </c>
      <c r="BR223">
        <f t="shared" si="128"/>
        <v>17323</v>
      </c>
    </row>
    <row r="224" spans="1:70" x14ac:dyDescent="0.2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M224">
        <v>0</v>
      </c>
      <c r="N224">
        <v>0</v>
      </c>
      <c r="O224">
        <v>0</v>
      </c>
      <c r="P224">
        <v>0</v>
      </c>
      <c r="Q224">
        <v>0</v>
      </c>
      <c r="R224" s="15">
        <v>-810</v>
      </c>
      <c r="S224" s="12">
        <v>640</v>
      </c>
      <c r="T224">
        <f t="shared" si="129"/>
        <v>481</v>
      </c>
      <c r="U224">
        <f t="shared" si="111"/>
        <v>481</v>
      </c>
      <c r="V224">
        <f t="shared" si="130"/>
        <v>1683</v>
      </c>
      <c r="W224">
        <f t="shared" si="112"/>
        <v>1683</v>
      </c>
      <c r="X224">
        <f t="shared" si="131"/>
        <v>2862</v>
      </c>
      <c r="Y224">
        <f t="shared" si="113"/>
        <v>2862</v>
      </c>
      <c r="Z224">
        <f t="shared" si="132"/>
        <v>2173</v>
      </c>
      <c r="AA224">
        <f t="shared" si="114"/>
        <v>2173</v>
      </c>
      <c r="AG224" t="str">
        <f t="shared" si="115"/>
        <v/>
      </c>
      <c r="AQ224">
        <f t="shared" si="133"/>
        <v>1481</v>
      </c>
      <c r="AR224">
        <f t="shared" si="116"/>
        <v>1481</v>
      </c>
      <c r="AS224">
        <f t="shared" si="134"/>
        <v>2241</v>
      </c>
      <c r="AT224">
        <f t="shared" si="117"/>
        <v>2241</v>
      </c>
      <c r="AU224">
        <f t="shared" si="135"/>
        <v>3020</v>
      </c>
      <c r="AV224">
        <f t="shared" si="118"/>
        <v>3020</v>
      </c>
      <c r="AX224">
        <f t="shared" si="136"/>
        <v>2512</v>
      </c>
      <c r="AY224">
        <f t="shared" si="119"/>
        <v>2512</v>
      </c>
      <c r="AZ224">
        <f t="shared" si="137"/>
        <v>2512</v>
      </c>
      <c r="BA224">
        <f t="shared" si="120"/>
        <v>2512</v>
      </c>
      <c r="BB224">
        <f t="shared" si="138"/>
        <v>5400</v>
      </c>
      <c r="BC224">
        <f t="shared" si="121"/>
        <v>5400</v>
      </c>
      <c r="BE224">
        <f t="shared" si="139"/>
        <v>4535</v>
      </c>
      <c r="BF224">
        <f t="shared" si="122"/>
        <v>4535</v>
      </c>
      <c r="BH224">
        <f t="shared" si="123"/>
        <v>0</v>
      </c>
      <c r="BI224">
        <f t="shared" si="124"/>
        <v>0</v>
      </c>
      <c r="BK224">
        <f t="shared" si="140"/>
        <v>20126</v>
      </c>
      <c r="BL224">
        <f t="shared" si="125"/>
        <v>20866</v>
      </c>
      <c r="BM224">
        <f t="shared" si="141"/>
        <v>19845</v>
      </c>
      <c r="BN224">
        <f t="shared" si="126"/>
        <v>20585</v>
      </c>
      <c r="BO224">
        <f t="shared" si="142"/>
        <v>18119</v>
      </c>
      <c r="BP224">
        <f t="shared" si="127"/>
        <v>18859</v>
      </c>
      <c r="BQ224">
        <f t="shared" si="143"/>
        <v>17323</v>
      </c>
      <c r="BR224">
        <f t="shared" si="128"/>
        <v>18063</v>
      </c>
    </row>
    <row r="225" spans="1:70" x14ac:dyDescent="0.2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M225">
        <v>0</v>
      </c>
      <c r="N225">
        <v>1</v>
      </c>
      <c r="O225">
        <v>1</v>
      </c>
      <c r="P225">
        <v>1</v>
      </c>
      <c r="Q225">
        <v>1</v>
      </c>
      <c r="R225" s="15">
        <v>215</v>
      </c>
      <c r="S225" s="12">
        <v>-235</v>
      </c>
      <c r="T225">
        <f t="shared" si="129"/>
        <v>246</v>
      </c>
      <c r="U225">
        <f t="shared" si="111"/>
        <v>581</v>
      </c>
      <c r="V225">
        <f t="shared" si="130"/>
        <v>1448</v>
      </c>
      <c r="W225">
        <f t="shared" si="112"/>
        <v>1783</v>
      </c>
      <c r="X225">
        <f t="shared" si="131"/>
        <v>2627</v>
      </c>
      <c r="Y225">
        <f t="shared" si="113"/>
        <v>2962</v>
      </c>
      <c r="Z225">
        <f t="shared" si="132"/>
        <v>1938</v>
      </c>
      <c r="AA225">
        <f t="shared" si="114"/>
        <v>2273</v>
      </c>
      <c r="AG225" t="str">
        <f t="shared" si="115"/>
        <v/>
      </c>
      <c r="AQ225">
        <f t="shared" si="133"/>
        <v>1481</v>
      </c>
      <c r="AR225">
        <f t="shared" si="116"/>
        <v>1481</v>
      </c>
      <c r="AS225">
        <f t="shared" si="134"/>
        <v>2241</v>
      </c>
      <c r="AT225">
        <f t="shared" si="117"/>
        <v>2241</v>
      </c>
      <c r="AU225">
        <f t="shared" si="135"/>
        <v>3020</v>
      </c>
      <c r="AV225">
        <f t="shared" si="118"/>
        <v>3020</v>
      </c>
      <c r="AX225">
        <f t="shared" si="136"/>
        <v>2277</v>
      </c>
      <c r="AY225">
        <f t="shared" si="119"/>
        <v>2612</v>
      </c>
      <c r="AZ225">
        <f t="shared" si="137"/>
        <v>2277</v>
      </c>
      <c r="BA225">
        <f t="shared" si="120"/>
        <v>2612</v>
      </c>
      <c r="BB225">
        <f t="shared" si="138"/>
        <v>5400</v>
      </c>
      <c r="BC225">
        <f t="shared" si="121"/>
        <v>5400</v>
      </c>
      <c r="BE225">
        <f t="shared" si="139"/>
        <v>4535</v>
      </c>
      <c r="BF225">
        <f t="shared" si="122"/>
        <v>4535</v>
      </c>
      <c r="BH225">
        <f t="shared" si="123"/>
        <v>0.40588521999999999</v>
      </c>
      <c r="BI225">
        <f t="shared" si="124"/>
        <v>0.59411477999999995</v>
      </c>
      <c r="BK225">
        <f t="shared" si="140"/>
        <v>20866</v>
      </c>
      <c r="BL225">
        <f t="shared" si="125"/>
        <v>20866</v>
      </c>
      <c r="BM225">
        <f t="shared" si="141"/>
        <v>20585</v>
      </c>
      <c r="BN225">
        <f t="shared" si="126"/>
        <v>20585</v>
      </c>
      <c r="BO225">
        <f t="shared" si="142"/>
        <v>18859</v>
      </c>
      <c r="BP225">
        <f t="shared" si="127"/>
        <v>18859</v>
      </c>
      <c r="BQ225">
        <f t="shared" si="143"/>
        <v>18063</v>
      </c>
      <c r="BR225">
        <f t="shared" si="128"/>
        <v>18063</v>
      </c>
    </row>
    <row r="226" spans="1:70" x14ac:dyDescent="0.2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M226">
        <v>1</v>
      </c>
      <c r="N226">
        <v>1</v>
      </c>
      <c r="O226">
        <v>1</v>
      </c>
      <c r="P226">
        <v>1</v>
      </c>
      <c r="Q226">
        <v>1</v>
      </c>
      <c r="R226" s="15">
        <v>-600</v>
      </c>
      <c r="S226" s="12">
        <v>500</v>
      </c>
      <c r="T226">
        <f t="shared" si="129"/>
        <v>-19</v>
      </c>
      <c r="U226">
        <f t="shared" si="111"/>
        <v>681</v>
      </c>
      <c r="V226">
        <f t="shared" si="130"/>
        <v>1183</v>
      </c>
      <c r="W226">
        <f t="shared" si="112"/>
        <v>1883</v>
      </c>
      <c r="X226">
        <f t="shared" si="131"/>
        <v>2362</v>
      </c>
      <c r="Y226">
        <f t="shared" si="113"/>
        <v>3062</v>
      </c>
      <c r="Z226">
        <f t="shared" si="132"/>
        <v>1673</v>
      </c>
      <c r="AA226">
        <f t="shared" si="114"/>
        <v>2373</v>
      </c>
      <c r="AG226" t="str">
        <f t="shared" si="115"/>
        <v/>
      </c>
      <c r="AQ226">
        <f t="shared" si="133"/>
        <v>881</v>
      </c>
      <c r="AR226">
        <f t="shared" si="116"/>
        <v>1581</v>
      </c>
      <c r="AS226">
        <f t="shared" si="134"/>
        <v>1641</v>
      </c>
      <c r="AT226">
        <f t="shared" si="117"/>
        <v>2341</v>
      </c>
      <c r="AU226">
        <f t="shared" si="135"/>
        <v>2420</v>
      </c>
      <c r="AV226">
        <f t="shared" si="118"/>
        <v>3120</v>
      </c>
      <c r="AX226">
        <f t="shared" si="136"/>
        <v>2012</v>
      </c>
      <c r="AY226">
        <f t="shared" si="119"/>
        <v>2712</v>
      </c>
      <c r="AZ226">
        <f t="shared" si="137"/>
        <v>2012</v>
      </c>
      <c r="BA226">
        <f t="shared" si="120"/>
        <v>2712</v>
      </c>
      <c r="BB226">
        <f t="shared" si="138"/>
        <v>5400</v>
      </c>
      <c r="BC226">
        <f t="shared" si="121"/>
        <v>5400</v>
      </c>
      <c r="BE226">
        <f t="shared" si="139"/>
        <v>4535</v>
      </c>
      <c r="BF226">
        <f t="shared" si="122"/>
        <v>4535</v>
      </c>
      <c r="BH226">
        <f t="shared" si="123"/>
        <v>0.80902069799999998</v>
      </c>
      <c r="BI226">
        <f t="shared" si="124"/>
        <v>0.80902069799999998</v>
      </c>
      <c r="BK226">
        <f t="shared" si="140"/>
        <v>20866</v>
      </c>
      <c r="BL226">
        <f t="shared" si="125"/>
        <v>20866</v>
      </c>
      <c r="BM226">
        <f t="shared" si="141"/>
        <v>20585</v>
      </c>
      <c r="BN226">
        <f t="shared" si="126"/>
        <v>20585</v>
      </c>
      <c r="BO226">
        <f t="shared" si="142"/>
        <v>18859</v>
      </c>
      <c r="BP226">
        <f t="shared" si="127"/>
        <v>18859</v>
      </c>
      <c r="BQ226">
        <f t="shared" si="143"/>
        <v>18063</v>
      </c>
      <c r="BR226">
        <f t="shared" si="128"/>
        <v>18063</v>
      </c>
    </row>
    <row r="227" spans="1:70" x14ac:dyDescent="0.2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M227">
        <v>0</v>
      </c>
      <c r="N227">
        <v>0</v>
      </c>
      <c r="O227">
        <v>0</v>
      </c>
      <c r="P227">
        <v>0</v>
      </c>
      <c r="Q227">
        <v>0</v>
      </c>
      <c r="R227" s="15">
        <v>-210</v>
      </c>
      <c r="S227" s="12">
        <v>190</v>
      </c>
      <c r="T227">
        <f t="shared" si="129"/>
        <v>471</v>
      </c>
      <c r="U227">
        <f t="shared" si="111"/>
        <v>471</v>
      </c>
      <c r="V227">
        <f t="shared" si="130"/>
        <v>1673</v>
      </c>
      <c r="W227">
        <f t="shared" si="112"/>
        <v>1673</v>
      </c>
      <c r="X227">
        <f t="shared" si="131"/>
        <v>2852</v>
      </c>
      <c r="Y227">
        <f t="shared" si="113"/>
        <v>2852</v>
      </c>
      <c r="Z227">
        <f t="shared" si="132"/>
        <v>2163</v>
      </c>
      <c r="AA227">
        <f t="shared" si="114"/>
        <v>2163</v>
      </c>
      <c r="AG227" t="str">
        <f t="shared" si="115"/>
        <v/>
      </c>
      <c r="AQ227">
        <f t="shared" si="133"/>
        <v>1371</v>
      </c>
      <c r="AR227">
        <f t="shared" si="116"/>
        <v>1371</v>
      </c>
      <c r="AS227">
        <f t="shared" si="134"/>
        <v>2341</v>
      </c>
      <c r="AT227">
        <f t="shared" si="117"/>
        <v>2341</v>
      </c>
      <c r="AU227">
        <f t="shared" si="135"/>
        <v>3120</v>
      </c>
      <c r="AV227">
        <f t="shared" si="118"/>
        <v>3120</v>
      </c>
      <c r="AX227">
        <f t="shared" si="136"/>
        <v>2502</v>
      </c>
      <c r="AY227">
        <f t="shared" si="119"/>
        <v>2502</v>
      </c>
      <c r="AZ227">
        <f t="shared" si="137"/>
        <v>2712</v>
      </c>
      <c r="BA227">
        <f t="shared" si="120"/>
        <v>2502</v>
      </c>
      <c r="BB227">
        <f t="shared" si="138"/>
        <v>5400</v>
      </c>
      <c r="BC227">
        <f t="shared" si="121"/>
        <v>5400</v>
      </c>
      <c r="BE227">
        <f t="shared" si="139"/>
        <v>4535</v>
      </c>
      <c r="BF227">
        <f t="shared" si="122"/>
        <v>4535</v>
      </c>
      <c r="BH227">
        <f t="shared" si="123"/>
        <v>0</v>
      </c>
      <c r="BI227">
        <f t="shared" si="124"/>
        <v>0</v>
      </c>
      <c r="BK227">
        <f t="shared" si="140"/>
        <v>20866</v>
      </c>
      <c r="BL227">
        <f t="shared" si="125"/>
        <v>21156</v>
      </c>
      <c r="BM227">
        <f t="shared" si="141"/>
        <v>20585</v>
      </c>
      <c r="BN227">
        <f t="shared" si="126"/>
        <v>20875</v>
      </c>
      <c r="BO227">
        <f t="shared" si="142"/>
        <v>18859</v>
      </c>
      <c r="BP227">
        <f t="shared" si="127"/>
        <v>19149</v>
      </c>
      <c r="BQ227">
        <f t="shared" si="143"/>
        <v>18063</v>
      </c>
      <c r="BR227">
        <f t="shared" si="128"/>
        <v>18353</v>
      </c>
    </row>
    <row r="228" spans="1:70" x14ac:dyDescent="0.2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M228">
        <v>0</v>
      </c>
      <c r="N228">
        <v>0</v>
      </c>
      <c r="O228">
        <v>0</v>
      </c>
      <c r="P228">
        <v>0</v>
      </c>
      <c r="Q228">
        <v>0</v>
      </c>
      <c r="R228" s="15">
        <v>138</v>
      </c>
      <c r="S228" s="12">
        <v>-148</v>
      </c>
      <c r="T228">
        <f t="shared" si="129"/>
        <v>371</v>
      </c>
      <c r="U228">
        <f t="shared" si="111"/>
        <v>371</v>
      </c>
      <c r="V228">
        <f t="shared" si="130"/>
        <v>1573</v>
      </c>
      <c r="W228">
        <f t="shared" si="112"/>
        <v>1573</v>
      </c>
      <c r="X228">
        <f t="shared" si="131"/>
        <v>2752</v>
      </c>
      <c r="Y228">
        <f t="shared" si="113"/>
        <v>2752</v>
      </c>
      <c r="Z228">
        <f t="shared" si="132"/>
        <v>2063</v>
      </c>
      <c r="AA228">
        <f t="shared" si="114"/>
        <v>2063</v>
      </c>
      <c r="AG228" t="str">
        <f t="shared" si="115"/>
        <v/>
      </c>
      <c r="AQ228">
        <f t="shared" si="133"/>
        <v>1371</v>
      </c>
      <c r="AR228">
        <f t="shared" si="116"/>
        <v>1371</v>
      </c>
      <c r="AS228">
        <f t="shared" si="134"/>
        <v>2341</v>
      </c>
      <c r="AT228">
        <f t="shared" si="117"/>
        <v>2341</v>
      </c>
      <c r="AU228">
        <f t="shared" si="135"/>
        <v>3120</v>
      </c>
      <c r="AV228">
        <f t="shared" si="118"/>
        <v>3120</v>
      </c>
      <c r="AX228">
        <f t="shared" si="136"/>
        <v>2502</v>
      </c>
      <c r="AY228">
        <f t="shared" si="119"/>
        <v>2502</v>
      </c>
      <c r="AZ228">
        <f t="shared" si="137"/>
        <v>2502</v>
      </c>
      <c r="BA228">
        <f t="shared" si="120"/>
        <v>2502</v>
      </c>
      <c r="BB228">
        <f t="shared" si="138"/>
        <v>5400</v>
      </c>
      <c r="BC228">
        <f t="shared" si="121"/>
        <v>5400</v>
      </c>
      <c r="BE228">
        <f t="shared" si="139"/>
        <v>4535</v>
      </c>
      <c r="BF228">
        <f t="shared" si="122"/>
        <v>4535</v>
      </c>
      <c r="BH228">
        <f t="shared" si="123"/>
        <v>0</v>
      </c>
      <c r="BI228">
        <f t="shared" si="124"/>
        <v>0</v>
      </c>
      <c r="BK228">
        <f t="shared" si="140"/>
        <v>21056</v>
      </c>
      <c r="BL228">
        <f t="shared" si="125"/>
        <v>21056</v>
      </c>
      <c r="BM228">
        <f t="shared" si="141"/>
        <v>20775</v>
      </c>
      <c r="BN228">
        <f t="shared" si="126"/>
        <v>20775</v>
      </c>
      <c r="BO228">
        <f t="shared" si="142"/>
        <v>19049</v>
      </c>
      <c r="BP228">
        <f t="shared" si="127"/>
        <v>19049</v>
      </c>
      <c r="BQ228">
        <f t="shared" si="143"/>
        <v>18253</v>
      </c>
      <c r="BR228">
        <f t="shared" si="128"/>
        <v>18253</v>
      </c>
    </row>
    <row r="229" spans="1:70" x14ac:dyDescent="0.2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M229">
        <v>1</v>
      </c>
      <c r="N229">
        <v>0</v>
      </c>
      <c r="O229">
        <v>1</v>
      </c>
      <c r="P229">
        <v>1</v>
      </c>
      <c r="Q229">
        <v>1</v>
      </c>
      <c r="R229" s="15">
        <v>-400</v>
      </c>
      <c r="S229" s="12">
        <v>355</v>
      </c>
      <c r="T229">
        <f t="shared" si="129"/>
        <v>271</v>
      </c>
      <c r="U229">
        <f t="shared" si="111"/>
        <v>271</v>
      </c>
      <c r="V229">
        <f t="shared" si="130"/>
        <v>1173</v>
      </c>
      <c r="W229">
        <f t="shared" si="112"/>
        <v>1673</v>
      </c>
      <c r="X229">
        <f t="shared" si="131"/>
        <v>2352</v>
      </c>
      <c r="Y229">
        <f t="shared" si="113"/>
        <v>2852</v>
      </c>
      <c r="Z229">
        <f t="shared" si="132"/>
        <v>1663</v>
      </c>
      <c r="AA229">
        <f t="shared" si="114"/>
        <v>2163</v>
      </c>
      <c r="AG229" t="str">
        <f t="shared" si="115"/>
        <v/>
      </c>
      <c r="AQ229">
        <f t="shared" si="133"/>
        <v>1371</v>
      </c>
      <c r="AR229">
        <f t="shared" si="116"/>
        <v>1371</v>
      </c>
      <c r="AS229">
        <f t="shared" si="134"/>
        <v>2341</v>
      </c>
      <c r="AT229">
        <f t="shared" si="117"/>
        <v>2341</v>
      </c>
      <c r="AU229">
        <f t="shared" si="135"/>
        <v>3120</v>
      </c>
      <c r="AV229">
        <f t="shared" si="118"/>
        <v>3120</v>
      </c>
      <c r="AX229">
        <f t="shared" si="136"/>
        <v>2102</v>
      </c>
      <c r="AY229">
        <f t="shared" si="119"/>
        <v>2602</v>
      </c>
      <c r="AZ229">
        <f t="shared" si="137"/>
        <v>2502</v>
      </c>
      <c r="BA229">
        <f t="shared" si="120"/>
        <v>2102</v>
      </c>
      <c r="BB229">
        <f t="shared" si="138"/>
        <v>5400</v>
      </c>
      <c r="BC229">
        <f t="shared" si="121"/>
        <v>5400</v>
      </c>
      <c r="BE229">
        <f t="shared" si="139"/>
        <v>4535</v>
      </c>
      <c r="BF229">
        <f t="shared" si="122"/>
        <v>4535</v>
      </c>
      <c r="BH229">
        <f t="shared" si="123"/>
        <v>0</v>
      </c>
      <c r="BI229">
        <f t="shared" si="124"/>
        <v>0</v>
      </c>
      <c r="BK229">
        <f t="shared" si="140"/>
        <v>20956</v>
      </c>
      <c r="BL229">
        <f t="shared" si="125"/>
        <v>21411</v>
      </c>
      <c r="BM229">
        <f t="shared" si="141"/>
        <v>20775</v>
      </c>
      <c r="BN229">
        <f t="shared" si="126"/>
        <v>20775</v>
      </c>
      <c r="BO229">
        <f t="shared" si="142"/>
        <v>19049</v>
      </c>
      <c r="BP229">
        <f t="shared" si="127"/>
        <v>19049</v>
      </c>
      <c r="BQ229">
        <f t="shared" si="143"/>
        <v>18253</v>
      </c>
      <c r="BR229">
        <f t="shared" si="128"/>
        <v>18253</v>
      </c>
    </row>
    <row r="230" spans="1:70" x14ac:dyDescent="0.2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M230">
        <v>1</v>
      </c>
      <c r="N230">
        <v>1</v>
      </c>
      <c r="O230">
        <v>1</v>
      </c>
      <c r="P230">
        <v>1</v>
      </c>
      <c r="Q230">
        <v>1</v>
      </c>
      <c r="R230" s="15">
        <v>-325</v>
      </c>
      <c r="S230" s="12">
        <v>295</v>
      </c>
      <c r="T230">
        <f t="shared" si="129"/>
        <v>-54</v>
      </c>
      <c r="U230">
        <f t="shared" si="111"/>
        <v>371</v>
      </c>
      <c r="V230">
        <f t="shared" si="130"/>
        <v>1348</v>
      </c>
      <c r="W230">
        <f t="shared" si="112"/>
        <v>1773</v>
      </c>
      <c r="X230">
        <f t="shared" si="131"/>
        <v>2527</v>
      </c>
      <c r="Y230">
        <f t="shared" si="113"/>
        <v>2952</v>
      </c>
      <c r="Z230">
        <f t="shared" si="132"/>
        <v>1838</v>
      </c>
      <c r="AA230">
        <f t="shared" si="114"/>
        <v>2263</v>
      </c>
      <c r="AG230" t="str">
        <f t="shared" si="115"/>
        <v/>
      </c>
      <c r="AQ230">
        <f t="shared" si="133"/>
        <v>1046</v>
      </c>
      <c r="AR230">
        <f t="shared" si="116"/>
        <v>1471</v>
      </c>
      <c r="AS230">
        <f t="shared" si="134"/>
        <v>2016</v>
      </c>
      <c r="AT230">
        <f t="shared" si="117"/>
        <v>2441</v>
      </c>
      <c r="AU230">
        <f t="shared" si="135"/>
        <v>2795</v>
      </c>
      <c r="AV230">
        <f t="shared" si="118"/>
        <v>3220</v>
      </c>
      <c r="AX230">
        <f t="shared" si="136"/>
        <v>2277</v>
      </c>
      <c r="AY230">
        <f t="shared" si="119"/>
        <v>2702</v>
      </c>
      <c r="AZ230">
        <f t="shared" si="137"/>
        <v>1777</v>
      </c>
      <c r="BA230">
        <f t="shared" si="120"/>
        <v>2702</v>
      </c>
      <c r="BB230">
        <f t="shared" si="138"/>
        <v>5400</v>
      </c>
      <c r="BC230">
        <f t="shared" si="121"/>
        <v>5400</v>
      </c>
      <c r="BE230">
        <f t="shared" si="139"/>
        <v>4535</v>
      </c>
      <c r="BF230">
        <f t="shared" si="122"/>
        <v>4535</v>
      </c>
      <c r="BH230">
        <f t="shared" si="123"/>
        <v>0.81169295299999999</v>
      </c>
      <c r="BI230">
        <f t="shared" si="124"/>
        <v>0.81169295299999999</v>
      </c>
      <c r="BK230">
        <f t="shared" si="140"/>
        <v>21411</v>
      </c>
      <c r="BL230">
        <f t="shared" si="125"/>
        <v>21411</v>
      </c>
      <c r="BM230">
        <f t="shared" si="141"/>
        <v>20775</v>
      </c>
      <c r="BN230">
        <f t="shared" si="126"/>
        <v>20775</v>
      </c>
      <c r="BO230">
        <f t="shared" si="142"/>
        <v>19049</v>
      </c>
      <c r="BP230">
        <f t="shared" si="127"/>
        <v>19049</v>
      </c>
      <c r="BQ230">
        <f t="shared" si="143"/>
        <v>18253</v>
      </c>
      <c r="BR230">
        <f t="shared" si="128"/>
        <v>18253</v>
      </c>
    </row>
    <row r="231" spans="1:70" x14ac:dyDescent="0.2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M231">
        <v>0</v>
      </c>
      <c r="N231">
        <v>1</v>
      </c>
      <c r="O231">
        <v>1</v>
      </c>
      <c r="P231">
        <v>1</v>
      </c>
      <c r="Q231">
        <v>1</v>
      </c>
      <c r="R231" s="15">
        <v>248</v>
      </c>
      <c r="S231" s="12">
        <v>-270</v>
      </c>
      <c r="T231">
        <f t="shared" si="129"/>
        <v>101</v>
      </c>
      <c r="U231">
        <f t="shared" si="111"/>
        <v>471</v>
      </c>
      <c r="V231">
        <f t="shared" si="130"/>
        <v>1503</v>
      </c>
      <c r="W231">
        <f t="shared" si="112"/>
        <v>1873</v>
      </c>
      <c r="X231">
        <f t="shared" si="131"/>
        <v>2682</v>
      </c>
      <c r="Y231">
        <f t="shared" si="113"/>
        <v>3052</v>
      </c>
      <c r="Z231">
        <f t="shared" si="132"/>
        <v>1993</v>
      </c>
      <c r="AA231">
        <f t="shared" si="114"/>
        <v>2363</v>
      </c>
      <c r="AG231" t="str">
        <f t="shared" si="115"/>
        <v/>
      </c>
      <c r="AQ231">
        <f t="shared" si="133"/>
        <v>1201</v>
      </c>
      <c r="AR231">
        <f t="shared" si="116"/>
        <v>1571</v>
      </c>
      <c r="AS231">
        <f t="shared" si="134"/>
        <v>2441</v>
      </c>
      <c r="AT231">
        <f t="shared" si="117"/>
        <v>2441</v>
      </c>
      <c r="AU231">
        <f t="shared" si="135"/>
        <v>3220</v>
      </c>
      <c r="AV231">
        <f t="shared" si="118"/>
        <v>3220</v>
      </c>
      <c r="AX231">
        <f t="shared" si="136"/>
        <v>2432</v>
      </c>
      <c r="AY231">
        <f t="shared" si="119"/>
        <v>2802</v>
      </c>
      <c r="AZ231">
        <f t="shared" si="137"/>
        <v>2702</v>
      </c>
      <c r="BA231">
        <f t="shared" si="120"/>
        <v>2432</v>
      </c>
      <c r="BB231">
        <f t="shared" si="138"/>
        <v>5400</v>
      </c>
      <c r="BC231">
        <f t="shared" si="121"/>
        <v>5400</v>
      </c>
      <c r="BE231">
        <f t="shared" si="139"/>
        <v>4535</v>
      </c>
      <c r="BF231">
        <f t="shared" si="122"/>
        <v>4535</v>
      </c>
      <c r="BH231">
        <f t="shared" si="123"/>
        <v>0.33612778799999998</v>
      </c>
      <c r="BI231">
        <f t="shared" si="124"/>
        <v>0.66387221200000002</v>
      </c>
      <c r="BK231">
        <f t="shared" si="140"/>
        <v>21411</v>
      </c>
      <c r="BL231">
        <f t="shared" si="125"/>
        <v>21411</v>
      </c>
      <c r="BM231">
        <f t="shared" si="141"/>
        <v>20775</v>
      </c>
      <c r="BN231">
        <f t="shared" si="126"/>
        <v>20775</v>
      </c>
      <c r="BO231">
        <f t="shared" si="142"/>
        <v>19049</v>
      </c>
      <c r="BP231">
        <f t="shared" si="127"/>
        <v>19049</v>
      </c>
      <c r="BQ231">
        <f t="shared" si="143"/>
        <v>18253</v>
      </c>
      <c r="BR231">
        <f t="shared" si="128"/>
        <v>18253</v>
      </c>
    </row>
    <row r="232" spans="1:70" x14ac:dyDescent="0.2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M232">
        <v>1</v>
      </c>
      <c r="N232">
        <v>1</v>
      </c>
      <c r="O232">
        <v>1</v>
      </c>
      <c r="P232">
        <v>1</v>
      </c>
      <c r="Q232">
        <v>1</v>
      </c>
      <c r="R232" s="15">
        <v>-440</v>
      </c>
      <c r="S232" s="12">
        <v>390</v>
      </c>
      <c r="T232">
        <f t="shared" si="129"/>
        <v>31</v>
      </c>
      <c r="U232">
        <f t="shared" si="111"/>
        <v>571</v>
      </c>
      <c r="V232">
        <f t="shared" si="130"/>
        <v>1433</v>
      </c>
      <c r="W232">
        <f t="shared" si="112"/>
        <v>1973</v>
      </c>
      <c r="X232">
        <f t="shared" si="131"/>
        <v>2612</v>
      </c>
      <c r="Y232">
        <f t="shared" si="113"/>
        <v>3152</v>
      </c>
      <c r="Z232">
        <f t="shared" si="132"/>
        <v>1923</v>
      </c>
      <c r="AA232">
        <f t="shared" si="114"/>
        <v>2463</v>
      </c>
      <c r="AG232" t="str">
        <f t="shared" si="115"/>
        <v/>
      </c>
      <c r="AQ232">
        <f t="shared" si="133"/>
        <v>1131</v>
      </c>
      <c r="AR232">
        <f t="shared" si="116"/>
        <v>1671</v>
      </c>
      <c r="AS232">
        <f t="shared" si="134"/>
        <v>2441</v>
      </c>
      <c r="AT232">
        <f t="shared" si="117"/>
        <v>2441</v>
      </c>
      <c r="AU232">
        <f t="shared" si="135"/>
        <v>3220</v>
      </c>
      <c r="AV232">
        <f t="shared" si="118"/>
        <v>3220</v>
      </c>
      <c r="AX232">
        <f t="shared" si="136"/>
        <v>2362</v>
      </c>
      <c r="AY232">
        <f t="shared" si="119"/>
        <v>2902</v>
      </c>
      <c r="AZ232">
        <f t="shared" si="137"/>
        <v>1992</v>
      </c>
      <c r="BA232">
        <f t="shared" si="120"/>
        <v>2902</v>
      </c>
      <c r="BB232">
        <f t="shared" si="138"/>
        <v>5400</v>
      </c>
      <c r="BC232">
        <f t="shared" si="121"/>
        <v>5400</v>
      </c>
      <c r="BE232">
        <f t="shared" si="139"/>
        <v>4535</v>
      </c>
      <c r="BF232">
        <f t="shared" si="122"/>
        <v>4535</v>
      </c>
      <c r="BH232">
        <f t="shared" si="123"/>
        <v>0.69698327800000004</v>
      </c>
      <c r="BI232">
        <f t="shared" si="124"/>
        <v>0.69698327800000004</v>
      </c>
      <c r="BK232">
        <f t="shared" si="140"/>
        <v>21411</v>
      </c>
      <c r="BL232">
        <f t="shared" si="125"/>
        <v>21411</v>
      </c>
      <c r="BM232">
        <f t="shared" si="141"/>
        <v>20775</v>
      </c>
      <c r="BN232">
        <f t="shared" si="126"/>
        <v>20775</v>
      </c>
      <c r="BO232">
        <f t="shared" si="142"/>
        <v>19049</v>
      </c>
      <c r="BP232">
        <f t="shared" si="127"/>
        <v>19049</v>
      </c>
      <c r="BQ232">
        <f t="shared" si="143"/>
        <v>18253</v>
      </c>
      <c r="BR232">
        <f t="shared" si="128"/>
        <v>18253</v>
      </c>
    </row>
    <row r="233" spans="1:70" x14ac:dyDescent="0.2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M233">
        <v>0</v>
      </c>
      <c r="N233">
        <v>0</v>
      </c>
      <c r="O233">
        <v>0</v>
      </c>
      <c r="P233">
        <v>0</v>
      </c>
      <c r="Q233">
        <v>0</v>
      </c>
      <c r="R233" s="15">
        <v>-165</v>
      </c>
      <c r="S233" s="12">
        <v>155</v>
      </c>
      <c r="T233">
        <f t="shared" si="129"/>
        <v>406</v>
      </c>
      <c r="U233">
        <f t="shared" si="111"/>
        <v>406</v>
      </c>
      <c r="V233">
        <f t="shared" si="130"/>
        <v>1808</v>
      </c>
      <c r="W233">
        <f t="shared" si="112"/>
        <v>1808</v>
      </c>
      <c r="X233">
        <f t="shared" si="131"/>
        <v>2987</v>
      </c>
      <c r="Y233">
        <f t="shared" si="113"/>
        <v>2987</v>
      </c>
      <c r="Z233">
        <f t="shared" si="132"/>
        <v>2298</v>
      </c>
      <c r="AA233">
        <f t="shared" si="114"/>
        <v>2298</v>
      </c>
      <c r="AG233" t="str">
        <f t="shared" si="115"/>
        <v/>
      </c>
      <c r="AQ233">
        <f t="shared" si="133"/>
        <v>1506</v>
      </c>
      <c r="AR233">
        <f t="shared" si="116"/>
        <v>1506</v>
      </c>
      <c r="AS233">
        <f t="shared" si="134"/>
        <v>2276</v>
      </c>
      <c r="AT233">
        <f t="shared" si="117"/>
        <v>2276</v>
      </c>
      <c r="AU233">
        <f t="shared" si="135"/>
        <v>3055</v>
      </c>
      <c r="AV233">
        <f t="shared" si="118"/>
        <v>3055</v>
      </c>
      <c r="AX233">
        <f t="shared" si="136"/>
        <v>2737</v>
      </c>
      <c r="AY233">
        <f t="shared" si="119"/>
        <v>2737</v>
      </c>
      <c r="AZ233">
        <f t="shared" si="137"/>
        <v>2902</v>
      </c>
      <c r="BA233">
        <f t="shared" si="120"/>
        <v>2737</v>
      </c>
      <c r="BB233">
        <f t="shared" si="138"/>
        <v>5400</v>
      </c>
      <c r="BC233">
        <f t="shared" si="121"/>
        <v>5400</v>
      </c>
      <c r="BE233">
        <f t="shared" si="139"/>
        <v>4535</v>
      </c>
      <c r="BF233">
        <f t="shared" si="122"/>
        <v>4535</v>
      </c>
      <c r="BH233">
        <f t="shared" si="123"/>
        <v>0</v>
      </c>
      <c r="BI233">
        <f t="shared" si="124"/>
        <v>0</v>
      </c>
      <c r="BK233">
        <f t="shared" si="140"/>
        <v>21411</v>
      </c>
      <c r="BL233">
        <f t="shared" si="125"/>
        <v>21666</v>
      </c>
      <c r="BM233">
        <f t="shared" si="141"/>
        <v>20775</v>
      </c>
      <c r="BN233">
        <f t="shared" si="126"/>
        <v>21030</v>
      </c>
      <c r="BO233">
        <f t="shared" si="142"/>
        <v>19049</v>
      </c>
      <c r="BP233">
        <f t="shared" si="127"/>
        <v>19304</v>
      </c>
      <c r="BQ233">
        <f t="shared" si="143"/>
        <v>18253</v>
      </c>
      <c r="BR233">
        <f t="shared" si="128"/>
        <v>18508</v>
      </c>
    </row>
    <row r="234" spans="1:70" x14ac:dyDescent="0.2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M234">
        <v>1</v>
      </c>
      <c r="N234">
        <v>1</v>
      </c>
      <c r="O234">
        <v>1</v>
      </c>
      <c r="P234">
        <v>1</v>
      </c>
      <c r="Q234">
        <v>1</v>
      </c>
      <c r="R234" s="15">
        <v>-800</v>
      </c>
      <c r="S234" s="12">
        <v>635</v>
      </c>
      <c r="T234">
        <f t="shared" si="129"/>
        <v>-394</v>
      </c>
      <c r="U234">
        <f t="shared" si="111"/>
        <v>506</v>
      </c>
      <c r="V234">
        <f t="shared" si="130"/>
        <v>1008</v>
      </c>
      <c r="W234">
        <f t="shared" si="112"/>
        <v>1908</v>
      </c>
      <c r="X234">
        <f t="shared" si="131"/>
        <v>2187</v>
      </c>
      <c r="Y234">
        <f t="shared" si="113"/>
        <v>3087</v>
      </c>
      <c r="Z234">
        <f t="shared" si="132"/>
        <v>1498</v>
      </c>
      <c r="AA234">
        <f t="shared" si="114"/>
        <v>2398</v>
      </c>
      <c r="AG234" t="str">
        <f t="shared" si="115"/>
        <v/>
      </c>
      <c r="AQ234">
        <f t="shared" si="133"/>
        <v>706</v>
      </c>
      <c r="AR234">
        <f t="shared" si="116"/>
        <v>1606</v>
      </c>
      <c r="AS234">
        <f t="shared" si="134"/>
        <v>1476</v>
      </c>
      <c r="AT234">
        <f t="shared" si="117"/>
        <v>2376</v>
      </c>
      <c r="AU234">
        <f t="shared" si="135"/>
        <v>2255</v>
      </c>
      <c r="AV234">
        <f t="shared" si="118"/>
        <v>3155</v>
      </c>
      <c r="AX234">
        <f t="shared" si="136"/>
        <v>1937</v>
      </c>
      <c r="AY234">
        <f t="shared" si="119"/>
        <v>2837</v>
      </c>
      <c r="AZ234">
        <f t="shared" si="137"/>
        <v>1937</v>
      </c>
      <c r="BA234">
        <f t="shared" si="120"/>
        <v>2837</v>
      </c>
      <c r="BB234">
        <f t="shared" si="138"/>
        <v>5400</v>
      </c>
      <c r="BC234">
        <f t="shared" si="121"/>
        <v>5400</v>
      </c>
      <c r="BE234">
        <f t="shared" si="139"/>
        <v>3735</v>
      </c>
      <c r="BF234">
        <f t="shared" si="122"/>
        <v>4635</v>
      </c>
      <c r="BH234">
        <f t="shared" si="123"/>
        <v>0.83398485200000005</v>
      </c>
      <c r="BI234">
        <f t="shared" si="124"/>
        <v>0.83398485200000005</v>
      </c>
      <c r="BK234">
        <f t="shared" si="140"/>
        <v>21666</v>
      </c>
      <c r="BL234">
        <f t="shared" si="125"/>
        <v>21666</v>
      </c>
      <c r="BM234">
        <f t="shared" si="141"/>
        <v>21030</v>
      </c>
      <c r="BN234">
        <f t="shared" si="126"/>
        <v>21030</v>
      </c>
      <c r="BO234">
        <f t="shared" si="142"/>
        <v>19304</v>
      </c>
      <c r="BP234">
        <f t="shared" si="127"/>
        <v>19304</v>
      </c>
      <c r="BQ234">
        <f t="shared" si="143"/>
        <v>18508</v>
      </c>
      <c r="BR234">
        <f t="shared" si="128"/>
        <v>18508</v>
      </c>
    </row>
    <row r="235" spans="1:70" x14ac:dyDescent="0.2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M235">
        <v>0</v>
      </c>
      <c r="N235">
        <v>1</v>
      </c>
      <c r="O235">
        <v>1</v>
      </c>
      <c r="P235">
        <v>0</v>
      </c>
      <c r="Q235">
        <v>1</v>
      </c>
      <c r="R235" s="15">
        <v>145</v>
      </c>
      <c r="S235" s="12">
        <v>-155</v>
      </c>
      <c r="T235">
        <f t="shared" si="129"/>
        <v>351</v>
      </c>
      <c r="U235">
        <f t="shared" si="111"/>
        <v>606</v>
      </c>
      <c r="V235">
        <f t="shared" si="130"/>
        <v>1753</v>
      </c>
      <c r="W235">
        <f t="shared" si="112"/>
        <v>2008</v>
      </c>
      <c r="X235">
        <f t="shared" si="131"/>
        <v>2987</v>
      </c>
      <c r="Y235">
        <f t="shared" si="113"/>
        <v>2987</v>
      </c>
      <c r="Z235">
        <f t="shared" si="132"/>
        <v>2243</v>
      </c>
      <c r="AA235">
        <f t="shared" si="114"/>
        <v>2498</v>
      </c>
      <c r="AG235" t="str">
        <f t="shared" si="115"/>
        <v/>
      </c>
      <c r="AQ235">
        <f t="shared" si="133"/>
        <v>1451</v>
      </c>
      <c r="AR235">
        <f t="shared" si="116"/>
        <v>1706</v>
      </c>
      <c r="AS235">
        <f t="shared" si="134"/>
        <v>2221</v>
      </c>
      <c r="AT235">
        <f t="shared" si="117"/>
        <v>2476</v>
      </c>
      <c r="AU235">
        <f t="shared" si="135"/>
        <v>3155</v>
      </c>
      <c r="AV235">
        <f t="shared" si="118"/>
        <v>3155</v>
      </c>
      <c r="AX235">
        <f t="shared" si="136"/>
        <v>2837</v>
      </c>
      <c r="AY235">
        <f t="shared" si="119"/>
        <v>2837</v>
      </c>
      <c r="AZ235">
        <f t="shared" si="137"/>
        <v>2837</v>
      </c>
      <c r="BA235">
        <f t="shared" si="120"/>
        <v>2837</v>
      </c>
      <c r="BB235">
        <f t="shared" si="138"/>
        <v>5400</v>
      </c>
      <c r="BC235">
        <f t="shared" si="121"/>
        <v>5400</v>
      </c>
      <c r="BE235">
        <f t="shared" si="139"/>
        <v>4635</v>
      </c>
      <c r="BF235">
        <f t="shared" si="122"/>
        <v>4635</v>
      </c>
      <c r="BH235">
        <f t="shared" si="123"/>
        <v>0.28289872399999999</v>
      </c>
      <c r="BI235">
        <f t="shared" si="124"/>
        <v>0.71710127599999995</v>
      </c>
      <c r="BK235">
        <f t="shared" si="140"/>
        <v>21666</v>
      </c>
      <c r="BL235">
        <f t="shared" si="125"/>
        <v>21666</v>
      </c>
      <c r="BM235">
        <f t="shared" si="141"/>
        <v>21030</v>
      </c>
      <c r="BN235">
        <f t="shared" si="126"/>
        <v>21030</v>
      </c>
      <c r="BO235">
        <f t="shared" si="142"/>
        <v>19204</v>
      </c>
      <c r="BP235">
        <f t="shared" si="127"/>
        <v>19204</v>
      </c>
      <c r="BQ235">
        <f t="shared" si="143"/>
        <v>18508</v>
      </c>
      <c r="BR235">
        <f t="shared" si="128"/>
        <v>18508</v>
      </c>
    </row>
    <row r="236" spans="1:70" x14ac:dyDescent="0.2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M236">
        <v>1</v>
      </c>
      <c r="N236">
        <v>1</v>
      </c>
      <c r="O236">
        <v>1</v>
      </c>
      <c r="P236">
        <v>0</v>
      </c>
      <c r="Q236">
        <v>1</v>
      </c>
      <c r="R236" s="15">
        <v>-122</v>
      </c>
      <c r="S236" s="12">
        <v>112</v>
      </c>
      <c r="T236">
        <f t="shared" si="129"/>
        <v>484</v>
      </c>
      <c r="U236">
        <f t="shared" si="111"/>
        <v>706</v>
      </c>
      <c r="V236">
        <f t="shared" si="130"/>
        <v>1886</v>
      </c>
      <c r="W236">
        <f t="shared" si="112"/>
        <v>2108</v>
      </c>
      <c r="X236">
        <f t="shared" si="131"/>
        <v>2887</v>
      </c>
      <c r="Y236">
        <f t="shared" si="113"/>
        <v>2887</v>
      </c>
      <c r="Z236">
        <f t="shared" si="132"/>
        <v>2376</v>
      </c>
      <c r="AA236">
        <f t="shared" si="114"/>
        <v>2598</v>
      </c>
      <c r="AG236" t="str">
        <f t="shared" si="115"/>
        <v/>
      </c>
      <c r="AQ236">
        <f t="shared" si="133"/>
        <v>1584</v>
      </c>
      <c r="AR236">
        <f t="shared" si="116"/>
        <v>1806</v>
      </c>
      <c r="AS236">
        <f t="shared" si="134"/>
        <v>2354</v>
      </c>
      <c r="AT236">
        <f t="shared" si="117"/>
        <v>2576</v>
      </c>
      <c r="AU236">
        <f t="shared" si="135"/>
        <v>3155</v>
      </c>
      <c r="AV236">
        <f t="shared" si="118"/>
        <v>3155</v>
      </c>
      <c r="AX236">
        <f t="shared" si="136"/>
        <v>2725</v>
      </c>
      <c r="AY236">
        <f t="shared" si="119"/>
        <v>2725</v>
      </c>
      <c r="AZ236">
        <f t="shared" si="137"/>
        <v>2837</v>
      </c>
      <c r="BA236">
        <f t="shared" si="120"/>
        <v>2725</v>
      </c>
      <c r="BB236">
        <f t="shared" si="138"/>
        <v>5400</v>
      </c>
      <c r="BC236">
        <f t="shared" si="121"/>
        <v>5400</v>
      </c>
      <c r="BE236">
        <f t="shared" si="139"/>
        <v>4635</v>
      </c>
      <c r="BF236">
        <f t="shared" si="122"/>
        <v>4635</v>
      </c>
      <c r="BH236">
        <f t="shared" si="123"/>
        <v>0.71813434399999998</v>
      </c>
      <c r="BI236">
        <f t="shared" si="124"/>
        <v>0.71813434399999998</v>
      </c>
      <c r="BK236">
        <f t="shared" si="140"/>
        <v>21666</v>
      </c>
      <c r="BL236">
        <f t="shared" si="125"/>
        <v>21666</v>
      </c>
      <c r="BM236">
        <f t="shared" si="141"/>
        <v>21030</v>
      </c>
      <c r="BN236">
        <f t="shared" si="126"/>
        <v>21030</v>
      </c>
      <c r="BO236">
        <f t="shared" si="142"/>
        <v>19104</v>
      </c>
      <c r="BP236">
        <f t="shared" si="127"/>
        <v>19316</v>
      </c>
      <c r="BQ236">
        <f t="shared" si="143"/>
        <v>18508</v>
      </c>
      <c r="BR236">
        <f t="shared" si="128"/>
        <v>18508</v>
      </c>
    </row>
    <row r="237" spans="1:70" x14ac:dyDescent="0.2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M237">
        <v>0</v>
      </c>
      <c r="N237">
        <v>1</v>
      </c>
      <c r="O237">
        <v>1</v>
      </c>
      <c r="P237">
        <v>1</v>
      </c>
      <c r="Q237">
        <v>1</v>
      </c>
      <c r="R237" s="15">
        <v>568</v>
      </c>
      <c r="S237" s="12">
        <v>-700</v>
      </c>
      <c r="T237">
        <f t="shared" si="129"/>
        <v>6</v>
      </c>
      <c r="U237">
        <f t="shared" si="111"/>
        <v>806</v>
      </c>
      <c r="V237">
        <f t="shared" si="130"/>
        <v>1408</v>
      </c>
      <c r="W237">
        <f t="shared" si="112"/>
        <v>2208</v>
      </c>
      <c r="X237">
        <f t="shared" si="131"/>
        <v>2187</v>
      </c>
      <c r="Y237">
        <f t="shared" si="113"/>
        <v>2987</v>
      </c>
      <c r="Z237">
        <f t="shared" si="132"/>
        <v>1898</v>
      </c>
      <c r="AA237">
        <f t="shared" si="114"/>
        <v>2698</v>
      </c>
      <c r="AG237" t="str">
        <f t="shared" si="115"/>
        <v/>
      </c>
      <c r="AQ237">
        <f t="shared" si="133"/>
        <v>1106</v>
      </c>
      <c r="AR237">
        <f t="shared" si="116"/>
        <v>1906</v>
      </c>
      <c r="AS237">
        <f t="shared" si="134"/>
        <v>2576</v>
      </c>
      <c r="AT237">
        <f t="shared" si="117"/>
        <v>2576</v>
      </c>
      <c r="AU237">
        <f t="shared" si="135"/>
        <v>3155</v>
      </c>
      <c r="AV237">
        <f t="shared" si="118"/>
        <v>3155</v>
      </c>
      <c r="AX237">
        <f t="shared" si="136"/>
        <v>2025</v>
      </c>
      <c r="AY237">
        <f t="shared" si="119"/>
        <v>2825</v>
      </c>
      <c r="AZ237">
        <f t="shared" si="137"/>
        <v>2025</v>
      </c>
      <c r="BA237">
        <f t="shared" si="120"/>
        <v>2825</v>
      </c>
      <c r="BB237">
        <f t="shared" si="138"/>
        <v>5400</v>
      </c>
      <c r="BC237">
        <f t="shared" si="121"/>
        <v>5400</v>
      </c>
      <c r="BE237">
        <f t="shared" si="139"/>
        <v>3935</v>
      </c>
      <c r="BF237">
        <f t="shared" si="122"/>
        <v>4735</v>
      </c>
      <c r="BH237">
        <f t="shared" si="123"/>
        <v>0.32765749100000002</v>
      </c>
      <c r="BI237">
        <f t="shared" si="124"/>
        <v>0.67234250899999992</v>
      </c>
      <c r="BK237">
        <f t="shared" si="140"/>
        <v>21666</v>
      </c>
      <c r="BL237">
        <f t="shared" si="125"/>
        <v>21666</v>
      </c>
      <c r="BM237">
        <f t="shared" si="141"/>
        <v>21030</v>
      </c>
      <c r="BN237">
        <f t="shared" si="126"/>
        <v>21030</v>
      </c>
      <c r="BO237">
        <f t="shared" si="142"/>
        <v>19316</v>
      </c>
      <c r="BP237">
        <f t="shared" si="127"/>
        <v>19316</v>
      </c>
      <c r="BQ237">
        <f t="shared" si="143"/>
        <v>18508</v>
      </c>
      <c r="BR237">
        <f t="shared" si="128"/>
        <v>18508</v>
      </c>
    </row>
    <row r="238" spans="1:70" x14ac:dyDescent="0.2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M238">
        <v>0</v>
      </c>
      <c r="N238">
        <v>1</v>
      </c>
      <c r="O238">
        <v>1</v>
      </c>
      <c r="P238">
        <v>1</v>
      </c>
      <c r="Q238">
        <v>1</v>
      </c>
      <c r="R238" s="15">
        <v>170</v>
      </c>
      <c r="S238" s="12">
        <v>-185</v>
      </c>
      <c r="T238">
        <f t="shared" si="129"/>
        <v>621</v>
      </c>
      <c r="U238">
        <f t="shared" si="111"/>
        <v>906</v>
      </c>
      <c r="V238">
        <f t="shared" si="130"/>
        <v>2023</v>
      </c>
      <c r="W238">
        <f t="shared" si="112"/>
        <v>2308</v>
      </c>
      <c r="X238">
        <f t="shared" si="131"/>
        <v>2802</v>
      </c>
      <c r="Y238">
        <f t="shared" si="113"/>
        <v>3087</v>
      </c>
      <c r="Z238">
        <f t="shared" si="132"/>
        <v>2513</v>
      </c>
      <c r="AA238">
        <f t="shared" si="114"/>
        <v>2798</v>
      </c>
      <c r="AG238" t="str">
        <f t="shared" si="115"/>
        <v/>
      </c>
      <c r="AQ238">
        <f t="shared" si="133"/>
        <v>1721</v>
      </c>
      <c r="AR238">
        <f t="shared" si="116"/>
        <v>2006</v>
      </c>
      <c r="AS238">
        <f t="shared" si="134"/>
        <v>2576</v>
      </c>
      <c r="AT238">
        <f t="shared" si="117"/>
        <v>2576</v>
      </c>
      <c r="AU238">
        <f t="shared" si="135"/>
        <v>3155</v>
      </c>
      <c r="AV238">
        <f t="shared" si="118"/>
        <v>3155</v>
      </c>
      <c r="AX238">
        <f t="shared" si="136"/>
        <v>2640</v>
      </c>
      <c r="AY238">
        <f t="shared" si="119"/>
        <v>2925</v>
      </c>
      <c r="AZ238">
        <f t="shared" si="137"/>
        <v>2825</v>
      </c>
      <c r="BA238">
        <f t="shared" si="120"/>
        <v>2640</v>
      </c>
      <c r="BB238">
        <f t="shared" si="138"/>
        <v>5400</v>
      </c>
      <c r="BC238">
        <f t="shared" si="121"/>
        <v>5400</v>
      </c>
      <c r="BE238">
        <f t="shared" si="139"/>
        <v>4735</v>
      </c>
      <c r="BF238">
        <f t="shared" si="122"/>
        <v>4735</v>
      </c>
      <c r="BH238">
        <f t="shared" si="123"/>
        <v>0.36680632800000001</v>
      </c>
      <c r="BI238">
        <f t="shared" si="124"/>
        <v>0.63319367199999999</v>
      </c>
      <c r="BK238">
        <f t="shared" si="140"/>
        <v>21666</v>
      </c>
      <c r="BL238">
        <f t="shared" si="125"/>
        <v>21666</v>
      </c>
      <c r="BM238">
        <f t="shared" si="141"/>
        <v>21030</v>
      </c>
      <c r="BN238">
        <f t="shared" si="126"/>
        <v>21030</v>
      </c>
      <c r="BO238">
        <f t="shared" si="142"/>
        <v>19316</v>
      </c>
      <c r="BP238">
        <f t="shared" si="127"/>
        <v>19316</v>
      </c>
      <c r="BQ238">
        <f t="shared" si="143"/>
        <v>18508</v>
      </c>
      <c r="BR238">
        <f t="shared" si="128"/>
        <v>18508</v>
      </c>
    </row>
    <row r="239" spans="1:70" x14ac:dyDescent="0.2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M239">
        <v>1</v>
      </c>
      <c r="N239">
        <v>1</v>
      </c>
      <c r="O239">
        <v>1</v>
      </c>
      <c r="P239">
        <v>1</v>
      </c>
      <c r="Q239">
        <v>1</v>
      </c>
      <c r="R239" s="15">
        <v>-265</v>
      </c>
      <c r="S239" s="12">
        <v>245</v>
      </c>
      <c r="T239">
        <f t="shared" si="129"/>
        <v>641</v>
      </c>
      <c r="U239">
        <f t="shared" si="111"/>
        <v>1006</v>
      </c>
      <c r="V239">
        <f t="shared" si="130"/>
        <v>2043</v>
      </c>
      <c r="W239">
        <f t="shared" si="112"/>
        <v>2408</v>
      </c>
      <c r="X239">
        <f t="shared" si="131"/>
        <v>2822</v>
      </c>
      <c r="Y239">
        <f t="shared" si="113"/>
        <v>3187</v>
      </c>
      <c r="Z239">
        <f t="shared" si="132"/>
        <v>2533</v>
      </c>
      <c r="AA239">
        <f t="shared" si="114"/>
        <v>2898</v>
      </c>
      <c r="AG239" t="str">
        <f t="shared" si="115"/>
        <v/>
      </c>
      <c r="AQ239">
        <f t="shared" si="133"/>
        <v>1741</v>
      </c>
      <c r="AR239">
        <f t="shared" si="116"/>
        <v>2106</v>
      </c>
      <c r="AS239">
        <f t="shared" si="134"/>
        <v>2311</v>
      </c>
      <c r="AT239">
        <f t="shared" si="117"/>
        <v>2676</v>
      </c>
      <c r="AU239">
        <f t="shared" si="135"/>
        <v>2890</v>
      </c>
      <c r="AV239">
        <f t="shared" si="118"/>
        <v>3255</v>
      </c>
      <c r="AX239">
        <f t="shared" si="136"/>
        <v>2660</v>
      </c>
      <c r="AY239">
        <f t="shared" si="119"/>
        <v>3025</v>
      </c>
      <c r="AZ239">
        <f t="shared" si="137"/>
        <v>2640</v>
      </c>
      <c r="BA239">
        <f t="shared" si="120"/>
        <v>2660</v>
      </c>
      <c r="BB239">
        <f t="shared" si="138"/>
        <v>5400</v>
      </c>
      <c r="BC239">
        <f t="shared" si="121"/>
        <v>5400</v>
      </c>
      <c r="BE239">
        <f t="shared" si="139"/>
        <v>4735</v>
      </c>
      <c r="BF239">
        <f t="shared" si="122"/>
        <v>4735</v>
      </c>
      <c r="BH239">
        <f t="shared" si="123"/>
        <v>0.80961126100000003</v>
      </c>
      <c r="BI239">
        <f t="shared" si="124"/>
        <v>0.80961126100000003</v>
      </c>
      <c r="BK239">
        <f t="shared" si="140"/>
        <v>21666</v>
      </c>
      <c r="BL239">
        <f t="shared" si="125"/>
        <v>21666</v>
      </c>
      <c r="BM239">
        <f t="shared" si="141"/>
        <v>21030</v>
      </c>
      <c r="BN239">
        <f t="shared" si="126"/>
        <v>21030</v>
      </c>
      <c r="BO239">
        <f t="shared" si="142"/>
        <v>19316</v>
      </c>
      <c r="BP239">
        <f t="shared" si="127"/>
        <v>19316</v>
      </c>
      <c r="BQ239">
        <f t="shared" si="143"/>
        <v>18508</v>
      </c>
      <c r="BR239">
        <f t="shared" si="128"/>
        <v>18508</v>
      </c>
    </row>
    <row r="240" spans="1:70" x14ac:dyDescent="0.2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M240">
        <v>1</v>
      </c>
      <c r="N240">
        <v>1</v>
      </c>
      <c r="O240">
        <v>0</v>
      </c>
      <c r="P240">
        <v>0</v>
      </c>
      <c r="Q240">
        <v>0</v>
      </c>
      <c r="R240" s="15">
        <v>102</v>
      </c>
      <c r="S240" s="12">
        <v>-122</v>
      </c>
      <c r="T240">
        <f t="shared" si="129"/>
        <v>906</v>
      </c>
      <c r="U240">
        <f t="shared" si="111"/>
        <v>1108</v>
      </c>
      <c r="V240">
        <f t="shared" si="130"/>
        <v>2286</v>
      </c>
      <c r="W240">
        <f t="shared" si="112"/>
        <v>2286</v>
      </c>
      <c r="X240">
        <f t="shared" si="131"/>
        <v>3065</v>
      </c>
      <c r="Y240">
        <f t="shared" si="113"/>
        <v>3065</v>
      </c>
      <c r="Z240">
        <f t="shared" si="132"/>
        <v>2776</v>
      </c>
      <c r="AA240">
        <f t="shared" si="114"/>
        <v>2776</v>
      </c>
      <c r="AG240" t="str">
        <f t="shared" si="115"/>
        <v/>
      </c>
      <c r="AQ240">
        <f t="shared" si="133"/>
        <v>2106</v>
      </c>
      <c r="AR240">
        <f t="shared" si="116"/>
        <v>2106</v>
      </c>
      <c r="AS240">
        <f t="shared" si="134"/>
        <v>2676</v>
      </c>
      <c r="AT240">
        <f t="shared" si="117"/>
        <v>2676</v>
      </c>
      <c r="AU240">
        <f t="shared" si="135"/>
        <v>3255</v>
      </c>
      <c r="AV240">
        <f t="shared" si="118"/>
        <v>3255</v>
      </c>
      <c r="AX240">
        <f t="shared" si="136"/>
        <v>3025</v>
      </c>
      <c r="AY240">
        <f t="shared" si="119"/>
        <v>3025</v>
      </c>
      <c r="AZ240">
        <f t="shared" si="137"/>
        <v>2660</v>
      </c>
      <c r="BA240">
        <f t="shared" si="120"/>
        <v>3025</v>
      </c>
      <c r="BB240">
        <f t="shared" si="138"/>
        <v>5400</v>
      </c>
      <c r="BC240">
        <f t="shared" si="121"/>
        <v>5400</v>
      </c>
      <c r="BE240">
        <f t="shared" si="139"/>
        <v>4735</v>
      </c>
      <c r="BF240">
        <f t="shared" si="122"/>
        <v>4735</v>
      </c>
      <c r="BH240">
        <f t="shared" si="123"/>
        <v>0.51881629200000001</v>
      </c>
      <c r="BI240">
        <f t="shared" si="124"/>
        <v>0.51881629200000001</v>
      </c>
      <c r="BK240">
        <f t="shared" si="140"/>
        <v>21566</v>
      </c>
      <c r="BL240">
        <f t="shared" si="125"/>
        <v>21768</v>
      </c>
      <c r="BM240">
        <f t="shared" si="141"/>
        <v>21030</v>
      </c>
      <c r="BN240">
        <f t="shared" si="126"/>
        <v>21030</v>
      </c>
      <c r="BO240">
        <f t="shared" si="142"/>
        <v>19316</v>
      </c>
      <c r="BP240">
        <f t="shared" si="127"/>
        <v>19316</v>
      </c>
      <c r="BQ240">
        <f t="shared" si="143"/>
        <v>18508</v>
      </c>
      <c r="BR240">
        <f t="shared" si="128"/>
        <v>18508</v>
      </c>
    </row>
    <row r="241" spans="1:70" x14ac:dyDescent="0.2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M241">
        <v>1</v>
      </c>
      <c r="N241">
        <v>0</v>
      </c>
      <c r="O241">
        <v>0</v>
      </c>
      <c r="P241">
        <v>0</v>
      </c>
      <c r="Q241">
        <v>0</v>
      </c>
      <c r="R241" s="15">
        <v>113</v>
      </c>
      <c r="S241" s="12">
        <v>-123</v>
      </c>
      <c r="T241">
        <f t="shared" si="129"/>
        <v>985</v>
      </c>
      <c r="U241">
        <f t="shared" si="111"/>
        <v>985</v>
      </c>
      <c r="V241">
        <f t="shared" si="130"/>
        <v>2163</v>
      </c>
      <c r="W241">
        <f t="shared" si="112"/>
        <v>2163</v>
      </c>
      <c r="X241">
        <f t="shared" si="131"/>
        <v>2942</v>
      </c>
      <c r="Y241">
        <f t="shared" si="113"/>
        <v>2942</v>
      </c>
      <c r="Z241">
        <f t="shared" si="132"/>
        <v>2653</v>
      </c>
      <c r="AA241">
        <f t="shared" si="114"/>
        <v>2653</v>
      </c>
      <c r="AG241" t="str">
        <f t="shared" si="115"/>
        <v/>
      </c>
      <c r="AQ241">
        <f t="shared" si="133"/>
        <v>1983</v>
      </c>
      <c r="AR241">
        <f t="shared" si="116"/>
        <v>1983</v>
      </c>
      <c r="AS241">
        <f t="shared" si="134"/>
        <v>2676</v>
      </c>
      <c r="AT241">
        <f t="shared" si="117"/>
        <v>2676</v>
      </c>
      <c r="AU241">
        <f t="shared" si="135"/>
        <v>3255</v>
      </c>
      <c r="AV241">
        <f t="shared" si="118"/>
        <v>3255</v>
      </c>
      <c r="AX241">
        <f t="shared" si="136"/>
        <v>2902</v>
      </c>
      <c r="AY241">
        <f t="shared" si="119"/>
        <v>2902</v>
      </c>
      <c r="AZ241">
        <f t="shared" si="137"/>
        <v>3025</v>
      </c>
      <c r="BA241">
        <f t="shared" si="120"/>
        <v>2902</v>
      </c>
      <c r="BB241">
        <f t="shared" si="138"/>
        <v>5400</v>
      </c>
      <c r="BC241">
        <f t="shared" si="121"/>
        <v>5400</v>
      </c>
      <c r="BE241">
        <f t="shared" si="139"/>
        <v>4735</v>
      </c>
      <c r="BF241">
        <f t="shared" si="122"/>
        <v>4735</v>
      </c>
      <c r="BH241">
        <f t="shared" si="123"/>
        <v>0</v>
      </c>
      <c r="BI241">
        <f t="shared" si="124"/>
        <v>0</v>
      </c>
      <c r="BK241">
        <f t="shared" si="140"/>
        <v>21768</v>
      </c>
      <c r="BL241">
        <f t="shared" si="125"/>
        <v>21768</v>
      </c>
      <c r="BM241">
        <f t="shared" si="141"/>
        <v>21030</v>
      </c>
      <c r="BN241">
        <f t="shared" si="126"/>
        <v>21030</v>
      </c>
      <c r="BO241">
        <f t="shared" si="142"/>
        <v>19316</v>
      </c>
      <c r="BP241">
        <f t="shared" si="127"/>
        <v>19316</v>
      </c>
      <c r="BQ241">
        <f t="shared" si="143"/>
        <v>18508</v>
      </c>
      <c r="BR241">
        <f t="shared" si="128"/>
        <v>18508</v>
      </c>
    </row>
    <row r="242" spans="1:70" x14ac:dyDescent="0.2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M242">
        <v>1</v>
      </c>
      <c r="N242">
        <v>1</v>
      </c>
      <c r="O242">
        <v>1</v>
      </c>
      <c r="P242">
        <v>1</v>
      </c>
      <c r="Q242">
        <v>1</v>
      </c>
      <c r="R242" s="15">
        <v>-290</v>
      </c>
      <c r="S242" s="12">
        <v>260</v>
      </c>
      <c r="T242">
        <f t="shared" si="129"/>
        <v>695</v>
      </c>
      <c r="U242">
        <f t="shared" si="111"/>
        <v>1085</v>
      </c>
      <c r="V242">
        <f t="shared" si="130"/>
        <v>1873</v>
      </c>
      <c r="W242">
        <f t="shared" si="112"/>
        <v>2263</v>
      </c>
      <c r="X242">
        <f t="shared" si="131"/>
        <v>2652</v>
      </c>
      <c r="Y242">
        <f t="shared" si="113"/>
        <v>3042</v>
      </c>
      <c r="Z242">
        <f t="shared" si="132"/>
        <v>2363</v>
      </c>
      <c r="AA242">
        <f t="shared" si="114"/>
        <v>2753</v>
      </c>
      <c r="AG242" t="str">
        <f t="shared" si="115"/>
        <v/>
      </c>
      <c r="AQ242">
        <f t="shared" si="133"/>
        <v>1693</v>
      </c>
      <c r="AR242">
        <f t="shared" si="116"/>
        <v>2083</v>
      </c>
      <c r="AS242">
        <f t="shared" si="134"/>
        <v>2386</v>
      </c>
      <c r="AT242">
        <f t="shared" si="117"/>
        <v>2776</v>
      </c>
      <c r="AU242">
        <f t="shared" si="135"/>
        <v>3255</v>
      </c>
      <c r="AV242">
        <f t="shared" si="118"/>
        <v>3255</v>
      </c>
      <c r="AX242">
        <f t="shared" si="136"/>
        <v>2612</v>
      </c>
      <c r="AY242">
        <f t="shared" si="119"/>
        <v>3002</v>
      </c>
      <c r="AZ242">
        <f t="shared" si="137"/>
        <v>2902</v>
      </c>
      <c r="BA242">
        <f t="shared" si="120"/>
        <v>2612</v>
      </c>
      <c r="BB242">
        <f t="shared" si="138"/>
        <v>5400</v>
      </c>
      <c r="BC242">
        <f t="shared" si="121"/>
        <v>5400</v>
      </c>
      <c r="BE242">
        <f t="shared" si="139"/>
        <v>4735</v>
      </c>
      <c r="BF242">
        <f t="shared" si="122"/>
        <v>4735</v>
      </c>
      <c r="BH242">
        <f t="shared" si="123"/>
        <v>0.737878382</v>
      </c>
      <c r="BI242">
        <f t="shared" si="124"/>
        <v>0.737878382</v>
      </c>
      <c r="BK242">
        <f t="shared" si="140"/>
        <v>21768</v>
      </c>
      <c r="BL242">
        <f t="shared" si="125"/>
        <v>21768</v>
      </c>
      <c r="BM242">
        <f t="shared" si="141"/>
        <v>21030</v>
      </c>
      <c r="BN242">
        <f t="shared" si="126"/>
        <v>21030</v>
      </c>
      <c r="BO242">
        <f t="shared" si="142"/>
        <v>19316</v>
      </c>
      <c r="BP242">
        <f t="shared" si="127"/>
        <v>19316</v>
      </c>
      <c r="BQ242">
        <f t="shared" si="143"/>
        <v>18508</v>
      </c>
      <c r="BR242">
        <f t="shared" si="128"/>
        <v>18508</v>
      </c>
    </row>
    <row r="243" spans="1:70" x14ac:dyDescent="0.2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M243">
        <v>1</v>
      </c>
      <c r="N243">
        <v>1</v>
      </c>
      <c r="O243">
        <v>1</v>
      </c>
      <c r="P243">
        <v>1</v>
      </c>
      <c r="Q243">
        <v>1</v>
      </c>
      <c r="R243" s="15">
        <v>-240</v>
      </c>
      <c r="S243" s="12">
        <v>220</v>
      </c>
      <c r="T243">
        <f t="shared" si="129"/>
        <v>845</v>
      </c>
      <c r="U243">
        <f t="shared" si="111"/>
        <v>1185</v>
      </c>
      <c r="V243">
        <f t="shared" si="130"/>
        <v>2023</v>
      </c>
      <c r="W243">
        <f t="shared" si="112"/>
        <v>2363</v>
      </c>
      <c r="X243">
        <f t="shared" si="131"/>
        <v>2802</v>
      </c>
      <c r="Y243">
        <f t="shared" si="113"/>
        <v>3142</v>
      </c>
      <c r="Z243">
        <f t="shared" si="132"/>
        <v>2513</v>
      </c>
      <c r="AA243">
        <f t="shared" si="114"/>
        <v>2853</v>
      </c>
      <c r="AG243" t="str">
        <f t="shared" si="115"/>
        <v/>
      </c>
      <c r="AQ243">
        <f t="shared" si="133"/>
        <v>1843</v>
      </c>
      <c r="AR243">
        <f t="shared" si="116"/>
        <v>2183</v>
      </c>
      <c r="AS243">
        <f t="shared" si="134"/>
        <v>2776</v>
      </c>
      <c r="AT243">
        <f t="shared" si="117"/>
        <v>2776</v>
      </c>
      <c r="AU243">
        <f t="shared" si="135"/>
        <v>3255</v>
      </c>
      <c r="AV243">
        <f t="shared" si="118"/>
        <v>3255</v>
      </c>
      <c r="AX243">
        <f t="shared" si="136"/>
        <v>2762</v>
      </c>
      <c r="AY243">
        <f t="shared" si="119"/>
        <v>3102</v>
      </c>
      <c r="AZ243">
        <f t="shared" si="137"/>
        <v>2612</v>
      </c>
      <c r="BA243">
        <f t="shared" si="120"/>
        <v>2762</v>
      </c>
      <c r="BB243">
        <f t="shared" si="138"/>
        <v>5400</v>
      </c>
      <c r="BC243">
        <f t="shared" si="121"/>
        <v>5400</v>
      </c>
      <c r="BE243">
        <f t="shared" si="139"/>
        <v>4735</v>
      </c>
      <c r="BF243">
        <f t="shared" si="122"/>
        <v>4735</v>
      </c>
      <c r="BH243">
        <f t="shared" si="123"/>
        <v>0.67566120600000001</v>
      </c>
      <c r="BI243">
        <f t="shared" si="124"/>
        <v>0.67566120600000001</v>
      </c>
      <c r="BK243">
        <f t="shared" si="140"/>
        <v>21768</v>
      </c>
      <c r="BL243">
        <f t="shared" si="125"/>
        <v>21768</v>
      </c>
      <c r="BM243">
        <f t="shared" si="141"/>
        <v>21030</v>
      </c>
      <c r="BN243">
        <f t="shared" si="126"/>
        <v>21030</v>
      </c>
      <c r="BO243">
        <f t="shared" si="142"/>
        <v>19316</v>
      </c>
      <c r="BP243">
        <f t="shared" si="127"/>
        <v>19316</v>
      </c>
      <c r="BQ243">
        <f t="shared" si="143"/>
        <v>18508</v>
      </c>
      <c r="BR243">
        <f t="shared" si="128"/>
        <v>18508</v>
      </c>
    </row>
    <row r="244" spans="1:70" x14ac:dyDescent="0.2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M244">
        <v>0</v>
      </c>
      <c r="N244">
        <v>0</v>
      </c>
      <c r="O244">
        <v>0</v>
      </c>
      <c r="P244">
        <v>0</v>
      </c>
      <c r="Q244">
        <v>0</v>
      </c>
      <c r="R244" s="15">
        <v>-310</v>
      </c>
      <c r="S244" s="12">
        <v>280</v>
      </c>
      <c r="T244">
        <f t="shared" si="129"/>
        <v>875</v>
      </c>
      <c r="U244">
        <f t="shared" si="111"/>
        <v>875</v>
      </c>
      <c r="V244">
        <f t="shared" si="130"/>
        <v>2053</v>
      </c>
      <c r="W244">
        <f t="shared" si="112"/>
        <v>2053</v>
      </c>
      <c r="X244">
        <f t="shared" si="131"/>
        <v>2832</v>
      </c>
      <c r="Y244">
        <f t="shared" si="113"/>
        <v>2832</v>
      </c>
      <c r="Z244">
        <f t="shared" si="132"/>
        <v>2543</v>
      </c>
      <c r="AA244">
        <f t="shared" si="114"/>
        <v>2543</v>
      </c>
      <c r="AG244" t="str">
        <f t="shared" si="115"/>
        <v/>
      </c>
      <c r="AQ244">
        <f t="shared" si="133"/>
        <v>2183</v>
      </c>
      <c r="AR244">
        <f t="shared" si="116"/>
        <v>2183</v>
      </c>
      <c r="AS244">
        <f t="shared" si="134"/>
        <v>2776</v>
      </c>
      <c r="AT244">
        <f t="shared" si="117"/>
        <v>2776</v>
      </c>
      <c r="AU244">
        <f t="shared" si="135"/>
        <v>3255</v>
      </c>
      <c r="AV244">
        <f t="shared" si="118"/>
        <v>3255</v>
      </c>
      <c r="AX244">
        <f t="shared" si="136"/>
        <v>2792</v>
      </c>
      <c r="AY244">
        <f t="shared" si="119"/>
        <v>2792</v>
      </c>
      <c r="AZ244">
        <f t="shared" si="137"/>
        <v>2452</v>
      </c>
      <c r="BA244">
        <f t="shared" si="120"/>
        <v>2792</v>
      </c>
      <c r="BB244">
        <f t="shared" si="138"/>
        <v>5400</v>
      </c>
      <c r="BC244">
        <f t="shared" si="121"/>
        <v>5400</v>
      </c>
      <c r="BE244">
        <f t="shared" si="139"/>
        <v>4425</v>
      </c>
      <c r="BF244">
        <f t="shared" si="122"/>
        <v>4425</v>
      </c>
      <c r="BH244">
        <f t="shared" si="123"/>
        <v>0</v>
      </c>
      <c r="BI244">
        <f t="shared" si="124"/>
        <v>0</v>
      </c>
      <c r="BK244">
        <f t="shared" si="140"/>
        <v>21768</v>
      </c>
      <c r="BL244">
        <f t="shared" si="125"/>
        <v>22148</v>
      </c>
      <c r="BM244">
        <f t="shared" si="141"/>
        <v>21030</v>
      </c>
      <c r="BN244">
        <f t="shared" si="126"/>
        <v>21410</v>
      </c>
      <c r="BO244">
        <f t="shared" si="142"/>
        <v>19316</v>
      </c>
      <c r="BP244">
        <f t="shared" si="127"/>
        <v>19696</v>
      </c>
      <c r="BQ244">
        <f t="shared" si="143"/>
        <v>18508</v>
      </c>
      <c r="BR244">
        <f t="shared" si="128"/>
        <v>18888</v>
      </c>
    </row>
    <row r="245" spans="1:70" x14ac:dyDescent="0.2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M245">
        <v>1</v>
      </c>
      <c r="N245">
        <v>1</v>
      </c>
      <c r="O245">
        <v>1</v>
      </c>
      <c r="P245">
        <v>1</v>
      </c>
      <c r="Q245">
        <v>1</v>
      </c>
      <c r="R245" s="15">
        <v>-305</v>
      </c>
      <c r="S245" s="12">
        <v>275</v>
      </c>
      <c r="T245">
        <f t="shared" si="129"/>
        <v>570</v>
      </c>
      <c r="U245">
        <f t="shared" si="111"/>
        <v>975</v>
      </c>
      <c r="V245">
        <f t="shared" si="130"/>
        <v>1748</v>
      </c>
      <c r="W245">
        <f t="shared" si="112"/>
        <v>2153</v>
      </c>
      <c r="X245">
        <f t="shared" si="131"/>
        <v>2527</v>
      </c>
      <c r="Y245">
        <f t="shared" si="113"/>
        <v>2932</v>
      </c>
      <c r="Z245">
        <f t="shared" si="132"/>
        <v>2238</v>
      </c>
      <c r="AA245">
        <f t="shared" si="114"/>
        <v>2643</v>
      </c>
      <c r="AG245" t="str">
        <f t="shared" si="115"/>
        <v/>
      </c>
      <c r="AQ245">
        <f t="shared" si="133"/>
        <v>1878</v>
      </c>
      <c r="AR245">
        <f t="shared" si="116"/>
        <v>2283</v>
      </c>
      <c r="AS245">
        <f t="shared" si="134"/>
        <v>2471</v>
      </c>
      <c r="AT245">
        <f t="shared" si="117"/>
        <v>2876</v>
      </c>
      <c r="AU245">
        <f t="shared" si="135"/>
        <v>3255</v>
      </c>
      <c r="AV245">
        <f t="shared" si="118"/>
        <v>3255</v>
      </c>
      <c r="AX245">
        <f t="shared" si="136"/>
        <v>2487</v>
      </c>
      <c r="AY245">
        <f t="shared" si="119"/>
        <v>2892</v>
      </c>
      <c r="AZ245">
        <f t="shared" si="137"/>
        <v>2487</v>
      </c>
      <c r="BA245">
        <f t="shared" si="120"/>
        <v>2892</v>
      </c>
      <c r="BB245">
        <f t="shared" si="138"/>
        <v>5400</v>
      </c>
      <c r="BC245">
        <f t="shared" si="121"/>
        <v>5400</v>
      </c>
      <c r="BE245">
        <f t="shared" si="139"/>
        <v>4425</v>
      </c>
      <c r="BF245">
        <f t="shared" si="122"/>
        <v>4425</v>
      </c>
      <c r="BH245">
        <f t="shared" si="123"/>
        <v>0.77009570599999999</v>
      </c>
      <c r="BI245">
        <f t="shared" si="124"/>
        <v>0.77009570599999999</v>
      </c>
      <c r="BK245">
        <f t="shared" si="140"/>
        <v>22148</v>
      </c>
      <c r="BL245">
        <f t="shared" si="125"/>
        <v>22148</v>
      </c>
      <c r="BM245">
        <f t="shared" si="141"/>
        <v>21410</v>
      </c>
      <c r="BN245">
        <f t="shared" si="126"/>
        <v>21410</v>
      </c>
      <c r="BO245">
        <f t="shared" si="142"/>
        <v>19696</v>
      </c>
      <c r="BP245">
        <f t="shared" si="127"/>
        <v>19696</v>
      </c>
      <c r="BQ245">
        <f t="shared" si="143"/>
        <v>18888</v>
      </c>
      <c r="BR245">
        <f t="shared" si="128"/>
        <v>18888</v>
      </c>
    </row>
    <row r="246" spans="1:70" x14ac:dyDescent="0.2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M246">
        <v>1</v>
      </c>
      <c r="N246">
        <v>1</v>
      </c>
      <c r="O246">
        <v>1</v>
      </c>
      <c r="P246">
        <v>1</v>
      </c>
      <c r="Q246">
        <v>1</v>
      </c>
      <c r="R246" s="15">
        <v>-900</v>
      </c>
      <c r="S246" s="12">
        <v>700</v>
      </c>
      <c r="T246">
        <f t="shared" si="129"/>
        <v>75</v>
      </c>
      <c r="U246">
        <f t="shared" si="111"/>
        <v>1075</v>
      </c>
      <c r="V246">
        <f t="shared" si="130"/>
        <v>1253</v>
      </c>
      <c r="W246">
        <f t="shared" si="112"/>
        <v>2253</v>
      </c>
      <c r="X246">
        <f t="shared" si="131"/>
        <v>2032</v>
      </c>
      <c r="Y246">
        <f t="shared" si="113"/>
        <v>3032</v>
      </c>
      <c r="Z246">
        <f t="shared" si="132"/>
        <v>1743</v>
      </c>
      <c r="AA246">
        <f t="shared" si="114"/>
        <v>2743</v>
      </c>
      <c r="AG246" t="str">
        <f t="shared" si="115"/>
        <v/>
      </c>
      <c r="AQ246">
        <f t="shared" si="133"/>
        <v>1383</v>
      </c>
      <c r="AR246">
        <f t="shared" si="116"/>
        <v>2383</v>
      </c>
      <c r="AS246">
        <f t="shared" si="134"/>
        <v>1976</v>
      </c>
      <c r="AT246">
        <f t="shared" si="117"/>
        <v>2976</v>
      </c>
      <c r="AU246">
        <f t="shared" si="135"/>
        <v>2355</v>
      </c>
      <c r="AV246">
        <f t="shared" si="118"/>
        <v>3355</v>
      </c>
      <c r="AX246">
        <f t="shared" si="136"/>
        <v>1992</v>
      </c>
      <c r="AY246">
        <f t="shared" si="119"/>
        <v>2992</v>
      </c>
      <c r="AZ246">
        <f t="shared" si="137"/>
        <v>1992</v>
      </c>
      <c r="BA246">
        <f t="shared" si="120"/>
        <v>2992</v>
      </c>
      <c r="BB246">
        <f t="shared" si="138"/>
        <v>5400</v>
      </c>
      <c r="BC246">
        <f t="shared" si="121"/>
        <v>5400</v>
      </c>
      <c r="BE246">
        <f t="shared" si="139"/>
        <v>3525</v>
      </c>
      <c r="BF246">
        <f t="shared" si="122"/>
        <v>4525</v>
      </c>
      <c r="BH246">
        <f t="shared" si="123"/>
        <v>0.83398485200000005</v>
      </c>
      <c r="BI246">
        <f t="shared" si="124"/>
        <v>0.83398485200000005</v>
      </c>
      <c r="BK246">
        <f t="shared" si="140"/>
        <v>22148</v>
      </c>
      <c r="BL246">
        <f t="shared" si="125"/>
        <v>22148</v>
      </c>
      <c r="BM246">
        <f t="shared" si="141"/>
        <v>21410</v>
      </c>
      <c r="BN246">
        <f t="shared" si="126"/>
        <v>21410</v>
      </c>
      <c r="BO246">
        <f t="shared" si="142"/>
        <v>19696</v>
      </c>
      <c r="BP246">
        <f t="shared" si="127"/>
        <v>19696</v>
      </c>
      <c r="BQ246">
        <f t="shared" si="143"/>
        <v>18888</v>
      </c>
      <c r="BR246">
        <f t="shared" si="128"/>
        <v>18888</v>
      </c>
    </row>
    <row r="247" spans="1:70" x14ac:dyDescent="0.2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M247">
        <v>0</v>
      </c>
      <c r="N247">
        <v>0</v>
      </c>
      <c r="O247">
        <v>0</v>
      </c>
      <c r="P247">
        <v>0</v>
      </c>
      <c r="Q247">
        <v>0</v>
      </c>
      <c r="R247" s="15">
        <v>-235</v>
      </c>
      <c r="S247" s="12">
        <v>215</v>
      </c>
      <c r="T247">
        <f t="shared" si="129"/>
        <v>840</v>
      </c>
      <c r="U247">
        <f t="shared" si="111"/>
        <v>840</v>
      </c>
      <c r="V247">
        <f t="shared" si="130"/>
        <v>2018</v>
      </c>
      <c r="W247">
        <f t="shared" si="112"/>
        <v>2018</v>
      </c>
      <c r="X247">
        <f t="shared" si="131"/>
        <v>2797</v>
      </c>
      <c r="Y247">
        <f t="shared" si="113"/>
        <v>2797</v>
      </c>
      <c r="Z247">
        <f t="shared" si="132"/>
        <v>2508</v>
      </c>
      <c r="AA247">
        <f t="shared" si="114"/>
        <v>2508</v>
      </c>
      <c r="AG247" t="str">
        <f t="shared" si="115"/>
        <v/>
      </c>
      <c r="AQ247">
        <f t="shared" si="133"/>
        <v>2148</v>
      </c>
      <c r="AR247">
        <f t="shared" si="116"/>
        <v>2148</v>
      </c>
      <c r="AS247">
        <f t="shared" si="134"/>
        <v>2976</v>
      </c>
      <c r="AT247">
        <f t="shared" si="117"/>
        <v>2976</v>
      </c>
      <c r="AU247">
        <f t="shared" si="135"/>
        <v>3355</v>
      </c>
      <c r="AV247">
        <f t="shared" si="118"/>
        <v>3355</v>
      </c>
      <c r="AX247">
        <f t="shared" si="136"/>
        <v>2757</v>
      </c>
      <c r="AY247">
        <f t="shared" si="119"/>
        <v>2757</v>
      </c>
      <c r="AZ247">
        <f t="shared" si="137"/>
        <v>2992</v>
      </c>
      <c r="BA247">
        <f t="shared" si="120"/>
        <v>2757</v>
      </c>
      <c r="BB247">
        <f t="shared" si="138"/>
        <v>5400</v>
      </c>
      <c r="BC247">
        <f t="shared" si="121"/>
        <v>5400</v>
      </c>
      <c r="BE247">
        <f t="shared" si="139"/>
        <v>4525</v>
      </c>
      <c r="BF247">
        <f t="shared" si="122"/>
        <v>4525</v>
      </c>
      <c r="BH247">
        <f t="shared" si="123"/>
        <v>0</v>
      </c>
      <c r="BI247">
        <f t="shared" si="124"/>
        <v>0</v>
      </c>
      <c r="BK247">
        <f t="shared" si="140"/>
        <v>22148</v>
      </c>
      <c r="BL247">
        <f t="shared" si="125"/>
        <v>22463</v>
      </c>
      <c r="BM247">
        <f t="shared" si="141"/>
        <v>21410</v>
      </c>
      <c r="BN247">
        <f t="shared" si="126"/>
        <v>21725</v>
      </c>
      <c r="BO247">
        <f t="shared" si="142"/>
        <v>19696</v>
      </c>
      <c r="BP247">
        <f t="shared" si="127"/>
        <v>20011</v>
      </c>
      <c r="BQ247">
        <f t="shared" si="143"/>
        <v>18888</v>
      </c>
      <c r="BR247">
        <f t="shared" si="128"/>
        <v>19203</v>
      </c>
    </row>
    <row r="248" spans="1:70" x14ac:dyDescent="0.2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M248">
        <v>1</v>
      </c>
      <c r="N248">
        <v>1</v>
      </c>
      <c r="O248">
        <v>1</v>
      </c>
      <c r="P248">
        <v>1</v>
      </c>
      <c r="Q248">
        <v>1</v>
      </c>
      <c r="R248" s="15">
        <v>-800</v>
      </c>
      <c r="S248" s="12">
        <v>635</v>
      </c>
      <c r="T248">
        <f t="shared" si="129"/>
        <v>40</v>
      </c>
      <c r="U248">
        <f t="shared" si="111"/>
        <v>940</v>
      </c>
      <c r="V248">
        <f t="shared" si="130"/>
        <v>1218</v>
      </c>
      <c r="W248">
        <f t="shared" si="112"/>
        <v>2118</v>
      </c>
      <c r="X248">
        <f t="shared" si="131"/>
        <v>1997</v>
      </c>
      <c r="Y248">
        <f t="shared" si="113"/>
        <v>2897</v>
      </c>
      <c r="Z248">
        <f t="shared" si="132"/>
        <v>1708</v>
      </c>
      <c r="AA248">
        <f t="shared" si="114"/>
        <v>2608</v>
      </c>
      <c r="AG248" t="str">
        <f t="shared" si="115"/>
        <v/>
      </c>
      <c r="AQ248">
        <f t="shared" si="133"/>
        <v>1348</v>
      </c>
      <c r="AR248">
        <f t="shared" si="116"/>
        <v>2248</v>
      </c>
      <c r="AS248">
        <f t="shared" si="134"/>
        <v>2176</v>
      </c>
      <c r="AT248">
        <f t="shared" si="117"/>
        <v>3076</v>
      </c>
      <c r="AU248">
        <f t="shared" si="135"/>
        <v>2555</v>
      </c>
      <c r="AV248">
        <f t="shared" si="118"/>
        <v>3455</v>
      </c>
      <c r="AX248">
        <f t="shared" si="136"/>
        <v>1957</v>
      </c>
      <c r="AY248">
        <f t="shared" si="119"/>
        <v>2857</v>
      </c>
      <c r="AZ248">
        <f t="shared" si="137"/>
        <v>1957</v>
      </c>
      <c r="BA248">
        <f t="shared" si="120"/>
        <v>2857</v>
      </c>
      <c r="BB248">
        <f t="shared" si="138"/>
        <v>5400</v>
      </c>
      <c r="BC248">
        <f t="shared" si="121"/>
        <v>5400</v>
      </c>
      <c r="BE248">
        <f t="shared" si="139"/>
        <v>3725</v>
      </c>
      <c r="BF248">
        <f t="shared" si="122"/>
        <v>4625</v>
      </c>
      <c r="BH248">
        <f t="shared" si="123"/>
        <v>0.83398485200000005</v>
      </c>
      <c r="BI248">
        <f t="shared" si="124"/>
        <v>0.83398485200000005</v>
      </c>
      <c r="BK248">
        <f t="shared" si="140"/>
        <v>22463</v>
      </c>
      <c r="BL248">
        <f t="shared" si="125"/>
        <v>22463</v>
      </c>
      <c r="BM248">
        <f t="shared" si="141"/>
        <v>21725</v>
      </c>
      <c r="BN248">
        <f t="shared" si="126"/>
        <v>21725</v>
      </c>
      <c r="BO248">
        <f t="shared" si="142"/>
        <v>20011</v>
      </c>
      <c r="BP248">
        <f t="shared" si="127"/>
        <v>20011</v>
      </c>
      <c r="BQ248">
        <f t="shared" si="143"/>
        <v>19203</v>
      </c>
      <c r="BR248">
        <f t="shared" si="128"/>
        <v>19203</v>
      </c>
    </row>
    <row r="249" spans="1:70" x14ac:dyDescent="0.2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M249">
        <v>0</v>
      </c>
      <c r="N249">
        <v>0</v>
      </c>
      <c r="O249">
        <v>0</v>
      </c>
      <c r="P249">
        <v>0</v>
      </c>
      <c r="Q249">
        <v>0</v>
      </c>
      <c r="R249" s="15">
        <v>-325</v>
      </c>
      <c r="S249" s="12">
        <v>295</v>
      </c>
      <c r="T249">
        <f t="shared" si="129"/>
        <v>615</v>
      </c>
      <c r="U249">
        <f t="shared" si="111"/>
        <v>615</v>
      </c>
      <c r="V249">
        <f t="shared" si="130"/>
        <v>1793</v>
      </c>
      <c r="W249">
        <f t="shared" si="112"/>
        <v>1793</v>
      </c>
      <c r="X249">
        <f t="shared" si="131"/>
        <v>2572</v>
      </c>
      <c r="Y249">
        <f t="shared" si="113"/>
        <v>2572</v>
      </c>
      <c r="Z249">
        <f t="shared" si="132"/>
        <v>2283</v>
      </c>
      <c r="AA249">
        <f t="shared" si="114"/>
        <v>2283</v>
      </c>
      <c r="AG249" t="str">
        <f t="shared" si="115"/>
        <v/>
      </c>
      <c r="AQ249">
        <f t="shared" si="133"/>
        <v>1923</v>
      </c>
      <c r="AR249">
        <f t="shared" si="116"/>
        <v>1923</v>
      </c>
      <c r="AS249">
        <f t="shared" si="134"/>
        <v>2751</v>
      </c>
      <c r="AT249">
        <f t="shared" si="117"/>
        <v>2751</v>
      </c>
      <c r="AU249">
        <f t="shared" si="135"/>
        <v>3455</v>
      </c>
      <c r="AV249">
        <f t="shared" si="118"/>
        <v>3455</v>
      </c>
      <c r="AX249">
        <f t="shared" si="136"/>
        <v>2857</v>
      </c>
      <c r="AY249">
        <f t="shared" si="119"/>
        <v>2857</v>
      </c>
      <c r="AZ249">
        <f t="shared" si="137"/>
        <v>2857</v>
      </c>
      <c r="BA249">
        <f t="shared" si="120"/>
        <v>2857</v>
      </c>
      <c r="BB249">
        <f t="shared" si="138"/>
        <v>5400</v>
      </c>
      <c r="BC249">
        <f t="shared" si="121"/>
        <v>5400</v>
      </c>
      <c r="BE249">
        <f t="shared" si="139"/>
        <v>4300</v>
      </c>
      <c r="BF249">
        <f t="shared" si="122"/>
        <v>4300</v>
      </c>
      <c r="BH249">
        <f t="shared" si="123"/>
        <v>0</v>
      </c>
      <c r="BI249">
        <f t="shared" si="124"/>
        <v>0</v>
      </c>
      <c r="BK249">
        <f t="shared" si="140"/>
        <v>22463</v>
      </c>
      <c r="BL249">
        <f t="shared" si="125"/>
        <v>22858</v>
      </c>
      <c r="BM249">
        <f t="shared" si="141"/>
        <v>21725</v>
      </c>
      <c r="BN249">
        <f t="shared" si="126"/>
        <v>22120</v>
      </c>
      <c r="BO249">
        <f t="shared" si="142"/>
        <v>20011</v>
      </c>
      <c r="BP249">
        <f t="shared" si="127"/>
        <v>20406</v>
      </c>
      <c r="BQ249">
        <f t="shared" si="143"/>
        <v>19203</v>
      </c>
      <c r="BR249">
        <f t="shared" si="128"/>
        <v>19598</v>
      </c>
    </row>
    <row r="250" spans="1:70" x14ac:dyDescent="0.2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M250">
        <v>0</v>
      </c>
      <c r="N250">
        <v>1</v>
      </c>
      <c r="O250">
        <v>1</v>
      </c>
      <c r="P250">
        <v>0</v>
      </c>
      <c r="Q250">
        <v>0</v>
      </c>
      <c r="R250" s="15">
        <v>-310</v>
      </c>
      <c r="S250" s="12">
        <v>280</v>
      </c>
      <c r="T250">
        <f t="shared" si="129"/>
        <v>515</v>
      </c>
      <c r="U250">
        <f t="shared" si="111"/>
        <v>895</v>
      </c>
      <c r="V250">
        <f t="shared" si="130"/>
        <v>1693</v>
      </c>
      <c r="W250">
        <f t="shared" si="112"/>
        <v>2073</v>
      </c>
      <c r="X250">
        <f t="shared" si="131"/>
        <v>2262</v>
      </c>
      <c r="Y250">
        <f t="shared" si="113"/>
        <v>2262</v>
      </c>
      <c r="Z250">
        <f t="shared" si="132"/>
        <v>1973</v>
      </c>
      <c r="AA250">
        <f t="shared" si="114"/>
        <v>1973</v>
      </c>
      <c r="AG250" t="str">
        <f t="shared" si="115"/>
        <v/>
      </c>
      <c r="AQ250">
        <f t="shared" si="133"/>
        <v>1823</v>
      </c>
      <c r="AR250">
        <f t="shared" si="116"/>
        <v>2203</v>
      </c>
      <c r="AS250">
        <f t="shared" si="134"/>
        <v>2751</v>
      </c>
      <c r="AT250">
        <f t="shared" si="117"/>
        <v>2751</v>
      </c>
      <c r="AU250">
        <f t="shared" si="135"/>
        <v>3455</v>
      </c>
      <c r="AV250">
        <f t="shared" si="118"/>
        <v>3455</v>
      </c>
      <c r="AX250">
        <f t="shared" si="136"/>
        <v>2547</v>
      </c>
      <c r="AY250">
        <f t="shared" si="119"/>
        <v>2547</v>
      </c>
      <c r="AZ250">
        <f t="shared" si="137"/>
        <v>2857</v>
      </c>
      <c r="BA250">
        <f t="shared" si="120"/>
        <v>2547</v>
      </c>
      <c r="BB250">
        <f t="shared" si="138"/>
        <v>5400</v>
      </c>
      <c r="BC250">
        <f t="shared" si="121"/>
        <v>5400</v>
      </c>
      <c r="BE250">
        <f t="shared" si="139"/>
        <v>4300</v>
      </c>
      <c r="BF250">
        <f t="shared" si="122"/>
        <v>4300</v>
      </c>
      <c r="BH250">
        <f t="shared" si="123"/>
        <v>0.33612778799999998</v>
      </c>
      <c r="BI250">
        <f t="shared" si="124"/>
        <v>0.66387221200000002</v>
      </c>
      <c r="BK250">
        <f t="shared" si="140"/>
        <v>22758</v>
      </c>
      <c r="BL250">
        <f t="shared" si="125"/>
        <v>23138</v>
      </c>
      <c r="BM250">
        <f t="shared" si="141"/>
        <v>22020</v>
      </c>
      <c r="BN250">
        <f t="shared" si="126"/>
        <v>22400</v>
      </c>
      <c r="BO250">
        <f t="shared" si="142"/>
        <v>20406</v>
      </c>
      <c r="BP250">
        <f t="shared" si="127"/>
        <v>20786</v>
      </c>
      <c r="BQ250">
        <f t="shared" si="143"/>
        <v>19598</v>
      </c>
      <c r="BR250">
        <f t="shared" si="128"/>
        <v>19978</v>
      </c>
    </row>
    <row r="251" spans="1:70" x14ac:dyDescent="0.2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M251">
        <v>1</v>
      </c>
      <c r="N251">
        <v>1</v>
      </c>
      <c r="O251">
        <v>1</v>
      </c>
      <c r="P251">
        <v>1</v>
      </c>
      <c r="Q251">
        <v>1</v>
      </c>
      <c r="R251" s="15">
        <v>-710</v>
      </c>
      <c r="S251" s="12">
        <v>575</v>
      </c>
      <c r="T251">
        <f t="shared" si="129"/>
        <v>185</v>
      </c>
      <c r="U251">
        <f t="shared" si="111"/>
        <v>995</v>
      </c>
      <c r="V251">
        <f t="shared" si="130"/>
        <v>1363</v>
      </c>
      <c r="W251">
        <f t="shared" si="112"/>
        <v>2173</v>
      </c>
      <c r="X251">
        <f t="shared" si="131"/>
        <v>1552</v>
      </c>
      <c r="Y251">
        <f t="shared" si="113"/>
        <v>2362</v>
      </c>
      <c r="Z251">
        <f t="shared" si="132"/>
        <v>1263</v>
      </c>
      <c r="AA251">
        <f t="shared" si="114"/>
        <v>2073</v>
      </c>
      <c r="AG251" t="str">
        <f t="shared" si="115"/>
        <v/>
      </c>
      <c r="AQ251">
        <f t="shared" si="133"/>
        <v>1493</v>
      </c>
      <c r="AR251">
        <f t="shared" si="116"/>
        <v>2303</v>
      </c>
      <c r="AS251">
        <f t="shared" si="134"/>
        <v>2041</v>
      </c>
      <c r="AT251">
        <f t="shared" si="117"/>
        <v>2851</v>
      </c>
      <c r="AU251">
        <f t="shared" si="135"/>
        <v>2745</v>
      </c>
      <c r="AV251">
        <f t="shared" si="118"/>
        <v>3555</v>
      </c>
      <c r="AX251">
        <f t="shared" si="136"/>
        <v>1837</v>
      </c>
      <c r="AY251">
        <f t="shared" si="119"/>
        <v>2647</v>
      </c>
      <c r="AZ251">
        <f t="shared" si="137"/>
        <v>1837</v>
      </c>
      <c r="BA251">
        <f t="shared" si="120"/>
        <v>2647</v>
      </c>
      <c r="BB251">
        <f t="shared" si="138"/>
        <v>5400</v>
      </c>
      <c r="BC251">
        <f t="shared" si="121"/>
        <v>5400</v>
      </c>
      <c r="BE251">
        <f t="shared" si="139"/>
        <v>3590</v>
      </c>
      <c r="BF251">
        <f t="shared" si="122"/>
        <v>4400</v>
      </c>
      <c r="BH251">
        <f t="shared" si="123"/>
        <v>0.83398485200000005</v>
      </c>
      <c r="BI251">
        <f t="shared" si="124"/>
        <v>0.83398485200000005</v>
      </c>
      <c r="BK251">
        <f t="shared" si="140"/>
        <v>23138</v>
      </c>
      <c r="BL251">
        <f t="shared" si="125"/>
        <v>23138</v>
      </c>
      <c r="BM251">
        <f t="shared" si="141"/>
        <v>22400</v>
      </c>
      <c r="BN251">
        <f t="shared" si="126"/>
        <v>22400</v>
      </c>
      <c r="BO251">
        <f t="shared" si="142"/>
        <v>20786</v>
      </c>
      <c r="BP251">
        <f t="shared" si="127"/>
        <v>20786</v>
      </c>
      <c r="BQ251">
        <f t="shared" si="143"/>
        <v>19978</v>
      </c>
      <c r="BR251">
        <f t="shared" si="128"/>
        <v>19978</v>
      </c>
    </row>
    <row r="252" spans="1:70" x14ac:dyDescent="0.2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M252">
        <v>0</v>
      </c>
      <c r="N252">
        <v>1</v>
      </c>
      <c r="O252">
        <v>1</v>
      </c>
      <c r="P252">
        <v>0</v>
      </c>
      <c r="Q252">
        <v>1</v>
      </c>
      <c r="R252" s="15">
        <v>130</v>
      </c>
      <c r="S252" s="12">
        <v>-140</v>
      </c>
      <c r="T252">
        <f t="shared" si="129"/>
        <v>855</v>
      </c>
      <c r="U252">
        <f t="shared" si="111"/>
        <v>1095</v>
      </c>
      <c r="V252">
        <f t="shared" si="130"/>
        <v>2033</v>
      </c>
      <c r="W252">
        <f t="shared" si="112"/>
        <v>2273</v>
      </c>
      <c r="X252">
        <f t="shared" si="131"/>
        <v>2262</v>
      </c>
      <c r="Y252">
        <f t="shared" si="113"/>
        <v>2262</v>
      </c>
      <c r="Z252">
        <f t="shared" si="132"/>
        <v>1933</v>
      </c>
      <c r="AA252">
        <f t="shared" si="114"/>
        <v>2173</v>
      </c>
      <c r="AG252" t="str">
        <f t="shared" si="115"/>
        <v/>
      </c>
      <c r="AQ252">
        <f t="shared" si="133"/>
        <v>2163</v>
      </c>
      <c r="AR252">
        <f t="shared" si="116"/>
        <v>2403</v>
      </c>
      <c r="AS252">
        <f t="shared" si="134"/>
        <v>2851</v>
      </c>
      <c r="AT252">
        <f t="shared" si="117"/>
        <v>2851</v>
      </c>
      <c r="AU252">
        <f t="shared" si="135"/>
        <v>3555</v>
      </c>
      <c r="AV252">
        <f t="shared" si="118"/>
        <v>3555</v>
      </c>
      <c r="AX252">
        <f t="shared" si="136"/>
        <v>2647</v>
      </c>
      <c r="AY252">
        <f t="shared" si="119"/>
        <v>2647</v>
      </c>
      <c r="AZ252">
        <f t="shared" si="137"/>
        <v>2647</v>
      </c>
      <c r="BA252">
        <f t="shared" si="120"/>
        <v>2647</v>
      </c>
      <c r="BB252">
        <f t="shared" si="138"/>
        <v>5400</v>
      </c>
      <c r="BC252">
        <f t="shared" si="121"/>
        <v>5400</v>
      </c>
      <c r="BE252">
        <f t="shared" si="139"/>
        <v>4400</v>
      </c>
      <c r="BF252">
        <f t="shared" si="122"/>
        <v>4400</v>
      </c>
      <c r="BH252">
        <f t="shared" si="123"/>
        <v>0.30220791699999999</v>
      </c>
      <c r="BI252">
        <f t="shared" si="124"/>
        <v>0.69779208299999995</v>
      </c>
      <c r="BK252">
        <f t="shared" si="140"/>
        <v>23138</v>
      </c>
      <c r="BL252">
        <f t="shared" si="125"/>
        <v>23138</v>
      </c>
      <c r="BM252">
        <f t="shared" si="141"/>
        <v>22400</v>
      </c>
      <c r="BN252">
        <f t="shared" si="126"/>
        <v>22400</v>
      </c>
      <c r="BO252">
        <f t="shared" si="142"/>
        <v>20686</v>
      </c>
      <c r="BP252">
        <f t="shared" si="127"/>
        <v>20686</v>
      </c>
      <c r="BQ252">
        <f t="shared" si="143"/>
        <v>19978</v>
      </c>
      <c r="BR252">
        <f t="shared" si="128"/>
        <v>19978</v>
      </c>
    </row>
    <row r="253" spans="1:70" x14ac:dyDescent="0.2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M253">
        <v>0</v>
      </c>
      <c r="N253">
        <v>0</v>
      </c>
      <c r="O253">
        <v>0</v>
      </c>
      <c r="P253">
        <v>1</v>
      </c>
      <c r="Q253">
        <v>1</v>
      </c>
      <c r="R253" s="15">
        <v>215</v>
      </c>
      <c r="S253" s="12">
        <v>-235</v>
      </c>
      <c r="T253">
        <f t="shared" si="129"/>
        <v>995</v>
      </c>
      <c r="U253">
        <f t="shared" si="111"/>
        <v>995</v>
      </c>
      <c r="V253">
        <f t="shared" si="130"/>
        <v>2173</v>
      </c>
      <c r="W253">
        <f t="shared" si="112"/>
        <v>2173</v>
      </c>
      <c r="X253">
        <f t="shared" si="131"/>
        <v>2027</v>
      </c>
      <c r="Y253">
        <f t="shared" si="113"/>
        <v>2362</v>
      </c>
      <c r="Z253">
        <f t="shared" si="132"/>
        <v>1938</v>
      </c>
      <c r="AA253">
        <f t="shared" si="114"/>
        <v>2273</v>
      </c>
      <c r="AG253" t="str">
        <f t="shared" si="115"/>
        <v/>
      </c>
      <c r="AQ253">
        <f t="shared" si="133"/>
        <v>2403</v>
      </c>
      <c r="AR253">
        <f t="shared" si="116"/>
        <v>2403</v>
      </c>
      <c r="AS253">
        <f t="shared" si="134"/>
        <v>2851</v>
      </c>
      <c r="AT253">
        <f t="shared" si="117"/>
        <v>2851</v>
      </c>
      <c r="AU253">
        <f t="shared" si="135"/>
        <v>3555</v>
      </c>
      <c r="AV253">
        <f t="shared" si="118"/>
        <v>3555</v>
      </c>
      <c r="AX253">
        <f t="shared" si="136"/>
        <v>2647</v>
      </c>
      <c r="AY253">
        <f t="shared" si="119"/>
        <v>2647</v>
      </c>
      <c r="AZ253">
        <f t="shared" si="137"/>
        <v>2647</v>
      </c>
      <c r="BA253">
        <f t="shared" si="120"/>
        <v>2647</v>
      </c>
      <c r="BB253">
        <f t="shared" si="138"/>
        <v>5400</v>
      </c>
      <c r="BC253">
        <f t="shared" si="121"/>
        <v>5400</v>
      </c>
      <c r="BE253">
        <f t="shared" si="139"/>
        <v>4400</v>
      </c>
      <c r="BF253">
        <f t="shared" si="122"/>
        <v>4400</v>
      </c>
      <c r="BH253">
        <f t="shared" si="123"/>
        <v>0</v>
      </c>
      <c r="BI253">
        <f t="shared" si="124"/>
        <v>0</v>
      </c>
      <c r="BK253">
        <f t="shared" si="140"/>
        <v>23038</v>
      </c>
      <c r="BL253">
        <f t="shared" si="125"/>
        <v>23038</v>
      </c>
      <c r="BM253">
        <f t="shared" si="141"/>
        <v>22300</v>
      </c>
      <c r="BN253">
        <f t="shared" si="126"/>
        <v>22300</v>
      </c>
      <c r="BO253">
        <f t="shared" si="142"/>
        <v>20686</v>
      </c>
      <c r="BP253">
        <f t="shared" si="127"/>
        <v>20686</v>
      </c>
      <c r="BQ253">
        <f t="shared" si="143"/>
        <v>19978</v>
      </c>
      <c r="BR253">
        <f t="shared" si="128"/>
        <v>19978</v>
      </c>
    </row>
    <row r="254" spans="1:70" x14ac:dyDescent="0.2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M254">
        <v>0</v>
      </c>
      <c r="N254">
        <v>1</v>
      </c>
      <c r="O254">
        <v>1</v>
      </c>
      <c r="P254">
        <v>1</v>
      </c>
      <c r="Q254">
        <v>1</v>
      </c>
      <c r="R254" s="15">
        <v>220</v>
      </c>
      <c r="S254" s="12">
        <v>-240</v>
      </c>
      <c r="T254">
        <f t="shared" si="129"/>
        <v>755</v>
      </c>
      <c r="U254">
        <f t="shared" si="111"/>
        <v>1095</v>
      </c>
      <c r="V254">
        <f t="shared" si="130"/>
        <v>1933</v>
      </c>
      <c r="W254">
        <f t="shared" si="112"/>
        <v>2273</v>
      </c>
      <c r="X254">
        <f t="shared" si="131"/>
        <v>2122</v>
      </c>
      <c r="Y254">
        <f t="shared" si="113"/>
        <v>2462</v>
      </c>
      <c r="Z254">
        <f t="shared" si="132"/>
        <v>2033</v>
      </c>
      <c r="AA254">
        <f t="shared" si="114"/>
        <v>2373</v>
      </c>
      <c r="AG254" t="str">
        <f t="shared" si="115"/>
        <v/>
      </c>
      <c r="AQ254">
        <f t="shared" si="133"/>
        <v>2163</v>
      </c>
      <c r="AR254">
        <f t="shared" si="116"/>
        <v>2503</v>
      </c>
      <c r="AS254">
        <f t="shared" si="134"/>
        <v>2851</v>
      </c>
      <c r="AT254">
        <f t="shared" si="117"/>
        <v>2851</v>
      </c>
      <c r="AU254">
        <f t="shared" si="135"/>
        <v>3555</v>
      </c>
      <c r="AV254">
        <f t="shared" si="118"/>
        <v>3555</v>
      </c>
      <c r="AX254">
        <f t="shared" si="136"/>
        <v>2407</v>
      </c>
      <c r="AY254">
        <f t="shared" si="119"/>
        <v>2747</v>
      </c>
      <c r="AZ254">
        <f t="shared" si="137"/>
        <v>2647</v>
      </c>
      <c r="BA254">
        <f t="shared" si="120"/>
        <v>2407</v>
      </c>
      <c r="BB254">
        <f t="shared" si="138"/>
        <v>5400</v>
      </c>
      <c r="BC254">
        <f t="shared" si="121"/>
        <v>5400</v>
      </c>
      <c r="BE254">
        <f t="shared" si="139"/>
        <v>4400</v>
      </c>
      <c r="BF254">
        <f t="shared" si="122"/>
        <v>4400</v>
      </c>
      <c r="BH254">
        <f t="shared" si="123"/>
        <v>0.33612778799999998</v>
      </c>
      <c r="BI254">
        <f t="shared" si="124"/>
        <v>0.66387221200000002</v>
      </c>
      <c r="BK254">
        <f t="shared" si="140"/>
        <v>23038</v>
      </c>
      <c r="BL254">
        <f t="shared" si="125"/>
        <v>23038</v>
      </c>
      <c r="BM254">
        <f t="shared" si="141"/>
        <v>22300</v>
      </c>
      <c r="BN254">
        <f t="shared" si="126"/>
        <v>22300</v>
      </c>
      <c r="BO254">
        <f t="shared" si="142"/>
        <v>20686</v>
      </c>
      <c r="BP254">
        <f t="shared" si="127"/>
        <v>20686</v>
      </c>
      <c r="BQ254">
        <f t="shared" si="143"/>
        <v>19978</v>
      </c>
      <c r="BR254">
        <f t="shared" si="128"/>
        <v>19978</v>
      </c>
    </row>
    <row r="255" spans="1:70" x14ac:dyDescent="0.2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M255">
        <v>0</v>
      </c>
      <c r="N255">
        <v>1</v>
      </c>
      <c r="O255">
        <v>1</v>
      </c>
      <c r="P255">
        <v>1</v>
      </c>
      <c r="Q255">
        <v>1</v>
      </c>
      <c r="R255" s="15">
        <v>260</v>
      </c>
      <c r="S255" s="12">
        <v>-290</v>
      </c>
      <c r="T255">
        <f t="shared" si="129"/>
        <v>805</v>
      </c>
      <c r="U255">
        <f t="shared" si="111"/>
        <v>1195</v>
      </c>
      <c r="V255">
        <f t="shared" si="130"/>
        <v>1983</v>
      </c>
      <c r="W255">
        <f t="shared" si="112"/>
        <v>2373</v>
      </c>
      <c r="X255">
        <f t="shared" si="131"/>
        <v>2172</v>
      </c>
      <c r="Y255">
        <f t="shared" si="113"/>
        <v>2562</v>
      </c>
      <c r="Z255">
        <f t="shared" si="132"/>
        <v>2083</v>
      </c>
      <c r="AA255">
        <f t="shared" si="114"/>
        <v>2473</v>
      </c>
      <c r="AG255" t="str">
        <f t="shared" si="115"/>
        <v/>
      </c>
      <c r="AQ255">
        <f t="shared" si="133"/>
        <v>2213</v>
      </c>
      <c r="AR255">
        <f t="shared" si="116"/>
        <v>2603</v>
      </c>
      <c r="AS255">
        <f t="shared" si="134"/>
        <v>2851</v>
      </c>
      <c r="AT255">
        <f t="shared" si="117"/>
        <v>2851</v>
      </c>
      <c r="AU255">
        <f t="shared" si="135"/>
        <v>3555</v>
      </c>
      <c r="AV255">
        <f t="shared" si="118"/>
        <v>3555</v>
      </c>
      <c r="AX255">
        <f t="shared" si="136"/>
        <v>2457</v>
      </c>
      <c r="AY255">
        <f t="shared" si="119"/>
        <v>2847</v>
      </c>
      <c r="AZ255">
        <f t="shared" si="137"/>
        <v>2117</v>
      </c>
      <c r="BA255">
        <f t="shared" si="120"/>
        <v>2847</v>
      </c>
      <c r="BB255">
        <f t="shared" si="138"/>
        <v>5400</v>
      </c>
      <c r="BC255">
        <f t="shared" si="121"/>
        <v>5400</v>
      </c>
      <c r="BE255">
        <f t="shared" si="139"/>
        <v>4400</v>
      </c>
      <c r="BF255">
        <f t="shared" si="122"/>
        <v>4400</v>
      </c>
      <c r="BH255">
        <f t="shared" si="123"/>
        <v>0.33612778799999998</v>
      </c>
      <c r="BI255">
        <f t="shared" si="124"/>
        <v>0.66387221200000002</v>
      </c>
      <c r="BK255">
        <f t="shared" si="140"/>
        <v>23038</v>
      </c>
      <c r="BL255">
        <f t="shared" si="125"/>
        <v>23038</v>
      </c>
      <c r="BM255">
        <f t="shared" si="141"/>
        <v>22300</v>
      </c>
      <c r="BN255">
        <f t="shared" si="126"/>
        <v>22300</v>
      </c>
      <c r="BO255">
        <f t="shared" si="142"/>
        <v>20686</v>
      </c>
      <c r="BP255">
        <f t="shared" si="127"/>
        <v>20686</v>
      </c>
      <c r="BQ255">
        <f t="shared" si="143"/>
        <v>19978</v>
      </c>
      <c r="BR255">
        <f t="shared" si="128"/>
        <v>19978</v>
      </c>
    </row>
    <row r="256" spans="1:70" x14ac:dyDescent="0.2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M256">
        <v>1</v>
      </c>
      <c r="N256">
        <v>1</v>
      </c>
      <c r="O256">
        <v>1</v>
      </c>
      <c r="P256">
        <v>1</v>
      </c>
      <c r="Q256">
        <v>1</v>
      </c>
      <c r="R256" s="15">
        <v>-440</v>
      </c>
      <c r="S256" s="12">
        <v>390</v>
      </c>
      <c r="T256">
        <f t="shared" si="129"/>
        <v>755</v>
      </c>
      <c r="U256">
        <f t="shared" si="111"/>
        <v>1295</v>
      </c>
      <c r="V256">
        <f t="shared" si="130"/>
        <v>1933</v>
      </c>
      <c r="W256">
        <f t="shared" si="112"/>
        <v>2473</v>
      </c>
      <c r="X256">
        <f t="shared" si="131"/>
        <v>2122</v>
      </c>
      <c r="Y256">
        <f t="shared" si="113"/>
        <v>2662</v>
      </c>
      <c r="Z256">
        <f t="shared" si="132"/>
        <v>2033</v>
      </c>
      <c r="AA256">
        <f t="shared" si="114"/>
        <v>2573</v>
      </c>
      <c r="AG256" t="str">
        <f t="shared" si="115"/>
        <v/>
      </c>
      <c r="AQ256">
        <f t="shared" si="133"/>
        <v>2163</v>
      </c>
      <c r="AR256">
        <f t="shared" si="116"/>
        <v>2703</v>
      </c>
      <c r="AS256">
        <f t="shared" si="134"/>
        <v>2411</v>
      </c>
      <c r="AT256">
        <f t="shared" si="117"/>
        <v>2951</v>
      </c>
      <c r="AU256">
        <f t="shared" si="135"/>
        <v>3115</v>
      </c>
      <c r="AV256">
        <f t="shared" si="118"/>
        <v>3655</v>
      </c>
      <c r="AX256">
        <f t="shared" si="136"/>
        <v>2407</v>
      </c>
      <c r="AY256">
        <f t="shared" si="119"/>
        <v>2947</v>
      </c>
      <c r="AZ256">
        <f t="shared" si="137"/>
        <v>2407</v>
      </c>
      <c r="BA256">
        <f t="shared" si="120"/>
        <v>2947</v>
      </c>
      <c r="BB256">
        <f t="shared" si="138"/>
        <v>5400</v>
      </c>
      <c r="BC256">
        <f t="shared" si="121"/>
        <v>5400</v>
      </c>
      <c r="BE256">
        <f t="shared" si="139"/>
        <v>3960</v>
      </c>
      <c r="BF256">
        <f t="shared" si="122"/>
        <v>4500</v>
      </c>
      <c r="BH256">
        <f t="shared" si="123"/>
        <v>0.83398485200000005</v>
      </c>
      <c r="BI256">
        <f t="shared" si="124"/>
        <v>0.83398485200000005</v>
      </c>
      <c r="BK256">
        <f t="shared" si="140"/>
        <v>23038</v>
      </c>
      <c r="BL256">
        <f t="shared" si="125"/>
        <v>23038</v>
      </c>
      <c r="BM256">
        <f t="shared" si="141"/>
        <v>22300</v>
      </c>
      <c r="BN256">
        <f t="shared" si="126"/>
        <v>22300</v>
      </c>
      <c r="BO256">
        <f t="shared" si="142"/>
        <v>20686</v>
      </c>
      <c r="BP256">
        <f t="shared" si="127"/>
        <v>20686</v>
      </c>
      <c r="BQ256">
        <f t="shared" si="143"/>
        <v>19978</v>
      </c>
      <c r="BR256">
        <f t="shared" si="128"/>
        <v>19978</v>
      </c>
    </row>
    <row r="257" spans="1:70" x14ac:dyDescent="0.2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M257">
        <v>1</v>
      </c>
      <c r="N257">
        <v>1</v>
      </c>
      <c r="O257">
        <v>1</v>
      </c>
      <c r="P257">
        <v>1</v>
      </c>
      <c r="Q257">
        <v>1</v>
      </c>
      <c r="R257" s="15">
        <v>-860</v>
      </c>
      <c r="S257" s="12">
        <v>675</v>
      </c>
      <c r="T257">
        <f t="shared" si="129"/>
        <v>435</v>
      </c>
      <c r="U257">
        <f t="shared" si="111"/>
        <v>1395</v>
      </c>
      <c r="V257">
        <f t="shared" si="130"/>
        <v>1613</v>
      </c>
      <c r="W257">
        <f t="shared" si="112"/>
        <v>2573</v>
      </c>
      <c r="X257">
        <f t="shared" si="131"/>
        <v>1802</v>
      </c>
      <c r="Y257">
        <f t="shared" si="113"/>
        <v>2762</v>
      </c>
      <c r="Z257">
        <f t="shared" si="132"/>
        <v>1713</v>
      </c>
      <c r="AA257">
        <f t="shared" si="114"/>
        <v>2673</v>
      </c>
      <c r="AG257" t="str">
        <f t="shared" si="115"/>
        <v/>
      </c>
      <c r="AQ257">
        <f t="shared" si="133"/>
        <v>1843</v>
      </c>
      <c r="AR257">
        <f t="shared" si="116"/>
        <v>2803</v>
      </c>
      <c r="AS257">
        <f t="shared" si="134"/>
        <v>2091</v>
      </c>
      <c r="AT257">
        <f t="shared" si="117"/>
        <v>3051</v>
      </c>
      <c r="AU257">
        <f t="shared" si="135"/>
        <v>3655</v>
      </c>
      <c r="AV257">
        <f t="shared" si="118"/>
        <v>3655</v>
      </c>
      <c r="AX257">
        <f t="shared" si="136"/>
        <v>2087</v>
      </c>
      <c r="AY257">
        <f t="shared" si="119"/>
        <v>3047</v>
      </c>
      <c r="AZ257">
        <f t="shared" si="137"/>
        <v>2947</v>
      </c>
      <c r="BA257">
        <f t="shared" si="120"/>
        <v>2087</v>
      </c>
      <c r="BB257">
        <f t="shared" si="138"/>
        <v>5400</v>
      </c>
      <c r="BC257">
        <f>IF(AND(K257&gt;=0.8, P257=1), BB257+100+ABS(R257), IF(AND(K257&lt;=0.2, P257=1), BB257+100+ABS(S257), BB257))</f>
        <v>5400</v>
      </c>
      <c r="BE257">
        <f t="shared" si="139"/>
        <v>3640</v>
      </c>
      <c r="BF257">
        <f t="shared" si="122"/>
        <v>4600</v>
      </c>
      <c r="BH257">
        <f t="shared" si="123"/>
        <v>0.79892575700000001</v>
      </c>
      <c r="BI257">
        <f t="shared" si="124"/>
        <v>0.79892575700000001</v>
      </c>
      <c r="BK257">
        <f t="shared" si="140"/>
        <v>23038</v>
      </c>
      <c r="BL257">
        <f t="shared" si="125"/>
        <v>23038</v>
      </c>
      <c r="BM257">
        <f t="shared" si="141"/>
        <v>22300</v>
      </c>
      <c r="BN257">
        <f t="shared" si="126"/>
        <v>22300</v>
      </c>
      <c r="BO257">
        <f t="shared" si="142"/>
        <v>20686</v>
      </c>
      <c r="BP257">
        <f t="shared" si="127"/>
        <v>20686</v>
      </c>
      <c r="BQ257">
        <f t="shared" si="143"/>
        <v>19978</v>
      </c>
      <c r="BR257">
        <f t="shared" si="128"/>
        <v>19978</v>
      </c>
    </row>
    <row r="258" spans="1:70" ht="15.75" thickBot="1" x14ac:dyDescent="0.3">
      <c r="N258" s="2">
        <f>SUM(N2:N257)</f>
        <v>151</v>
      </c>
      <c r="O258" s="2">
        <f>SUM(O2:O257)</f>
        <v>159</v>
      </c>
      <c r="P258" s="2">
        <f>SUM(P2:P257)</f>
        <v>165</v>
      </c>
      <c r="Q258" s="2">
        <f>SUM(Q2:Q257)</f>
        <v>165</v>
      </c>
    </row>
    <row r="259" spans="1:70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4BA-B59F-4CB3-B656-48863F2CA16F}">
  <dimension ref="A1"/>
  <sheetViews>
    <sheetView topLeftCell="A281" zoomScaleNormal="100" workbookViewId="0">
      <selection activeCell="A282" sqref="A28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AMOS 2018 SEASON OUTPUT DRAFT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2019-01-15T23:15:58Z</dcterms:modified>
</cp:coreProperties>
</file>