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sha\Desktop\New folder\S2\"/>
    </mc:Choice>
  </mc:AlternateContent>
  <xr:revisionPtr revIDLastSave="0" documentId="13_ncr:1_{9D7F1542-5013-40FB-88BF-C4481139B2C9}" xr6:coauthVersionLast="47" xr6:coauthVersionMax="47" xr10:uidLastSave="{00000000-0000-0000-0000-000000000000}"/>
  <bookViews>
    <workbookView xWindow="-20610" yWindow="1950" windowWidth="20730" windowHeight="11160" activeTab="5" xr2:uid="{00000000-000D-0000-FFFF-FFFF00000000}"/>
  </bookViews>
  <sheets>
    <sheet name="Sheet1" sheetId="1" r:id="rId1"/>
    <sheet name="Task 1 alt (university)" sheetId="6" r:id="rId2"/>
    <sheet name="Task 1" sheetId="2" r:id="rId3"/>
    <sheet name="Task 2" sheetId="3" r:id="rId4"/>
    <sheet name="Task 3" sheetId="4" r:id="rId5"/>
    <sheet name="Task 4" sheetId="5" r:id="rId6"/>
  </sheets>
  <definedNames>
    <definedName name="_xlnm._FilterDatabase" localSheetId="0" hidden="1">Sheet1!$A$1:$K$46</definedName>
    <definedName name="_xlnm._FilterDatabase" localSheetId="3" hidden="1">'Task 2'!$A$1:$D$46</definedName>
    <definedName name="_xlchart.v1.0" hidden="1">'Task 1 alt (university)'!$A$1</definedName>
    <definedName name="_xlchart.v1.1" hidden="1">'Task 1 alt (university)'!$A$2:$A$17</definedName>
    <definedName name="_xlchart.v1.10" hidden="1">'Task 1 alt (university)'!$C$1</definedName>
    <definedName name="_xlchart.v1.11" hidden="1">'Task 1 alt (university)'!$C$2:$C$17</definedName>
    <definedName name="_xlchart.v1.12" hidden="1">'Task 1'!$D$2:$D$21</definedName>
    <definedName name="_xlchart.v1.13" hidden="1">'Task 1'!$G$2:$G$11</definedName>
    <definedName name="_xlchart.v1.14" hidden="1">'Task 1'!$A$2:$A$17</definedName>
    <definedName name="_xlchart.v1.2" hidden="1">'Task 1 alt (university)'!$B$1</definedName>
    <definedName name="_xlchart.v1.3" hidden="1">'Task 1 alt (university)'!$B$2:$B$17</definedName>
    <definedName name="_xlchart.v1.4" hidden="1">'Task 1 alt (university)'!$C$1</definedName>
    <definedName name="_xlchart.v1.5" hidden="1">'Task 1 alt (university)'!$C$2:$C$17</definedName>
    <definedName name="_xlchart.v1.6" hidden="1">'Task 1 alt (university)'!$A$1</definedName>
    <definedName name="_xlchart.v1.7" hidden="1">'Task 1 alt (university)'!$A$2:$A$17</definedName>
    <definedName name="_xlchart.v1.8" hidden="1">'Task 1 alt (university)'!$B$1</definedName>
    <definedName name="_xlchart.v1.9" hidden="1">'Task 1 alt (university)'!$B$2:$B$17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" l="1"/>
  <c r="J16" i="2"/>
  <c r="J15" i="2"/>
  <c r="I17" i="2"/>
  <c r="I16" i="2"/>
  <c r="I15" i="2"/>
  <c r="H17" i="2"/>
  <c r="H16" i="2"/>
  <c r="H15" i="2"/>
  <c r="F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2" i="5"/>
  <c r="H10" i="4"/>
  <c r="H9" i="4"/>
  <c r="H8" i="4"/>
  <c r="H7" i="4"/>
  <c r="H6" i="4"/>
  <c r="H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</calcChain>
</file>

<file path=xl/sharedStrings.xml><?xml version="1.0" encoding="utf-8"?>
<sst xmlns="http://schemas.openxmlformats.org/spreadsheetml/2006/main" count="346" uniqueCount="111">
  <si>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</si>
  <si>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</si>
  <si>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</si>
  <si>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</si>
  <si>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</si>
  <si>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</si>
  <si>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</si>
  <si>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</si>
  <si>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</si>
  <si>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</si>
  <si>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</si>
  <si>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</si>
  <si>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</si>
  <si>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</si>
  <si>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</si>
  <si>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</si>
  <si>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</si>
  <si>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</si>
  <si>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</si>
  <si>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</si>
  <si>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</si>
  <si>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</si>
  <si>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</si>
  <si>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</si>
  <si>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</si>
  <si>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</si>
  <si>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</si>
  <si>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</si>
  <si>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</si>
  <si>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</si>
  <si>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</si>
  <si>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</si>
  <si>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</si>
  <si>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</si>
  <si>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</si>
  <si>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</si>
  <si>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</si>
  <si>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</si>
  <si>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</si>
  <si>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</si>
  <si>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</si>
  <si>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</si>
  <si>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</si>
  <si>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</si>
  <si>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</si>
  <si>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</si>
  <si>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</si>
  <si>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</si>
  <si>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</si>
  <si>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</si>
  <si>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</si>
  <si>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</si>
  <si>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</si>
  <si>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</si>
  <si>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</si>
  <si>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</si>
  <si>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</si>
  <si>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</si>
  <si>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</si>
  <si>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</si>
  <si>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</si>
  <si>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</si>
  <si>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</si>
  <si>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</si>
  <si>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</si>
  <si>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</si>
  <si>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</si>
  <si>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</si>
  <si>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</si>
  <si>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</si>
  <si>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</si>
  <si>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</si>
  <si>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</si>
  <si>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</si>
  <si>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</si>
  <si>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</si>
  <si>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</si>
  <si>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</si>
  <si>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</si>
  <si>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</si>
  <si>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</si>
  <si>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</si>
  <si>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</si>
  <si>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</si>
  <si>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</si>
  <si>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</si>
  <si>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</si>
  <si>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</si>
  <si>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</si>
  <si>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</si>
  <si>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</si>
  <si>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</si>
  <si>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</si>
  <si>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Age at placement</t>
  </si>
  <si>
    <t>Row Labels</t>
  </si>
  <si>
    <t>Grand Total</t>
  </si>
  <si>
    <t>20-24</t>
  </si>
  <si>
    <t>25-29</t>
  </si>
  <si>
    <t>30-34</t>
  </si>
  <si>
    <t>35-40</t>
  </si>
  <si>
    <t>Average of Package Offered</t>
  </si>
  <si>
    <t xml:space="preserve">Maximum Age </t>
  </si>
  <si>
    <t>Q1</t>
  </si>
  <si>
    <t>Q3</t>
  </si>
  <si>
    <t>IQR</t>
  </si>
  <si>
    <t>LF</t>
  </si>
  <si>
    <t>UF</t>
  </si>
  <si>
    <t>Month of placement</t>
  </si>
  <si>
    <t>Mode of the chart</t>
  </si>
  <si>
    <t>Pharma</t>
  </si>
  <si>
    <t>Harward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</si>
</sst>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164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 Spread of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Spread of salaries</a:t>
          </a:r>
        </a:p>
      </cx:txPr>
    </cx:title>
    <cx:plotArea>
      <cx:plotAreaRegion>
        <cx:series layoutId="boxWhisker" uniqueId="{1723CAC4-B8AC-48CC-A0D6-87696CD3ED23}">
          <cx:tx>
            <cx:txData>
              <cx:f>_xlchart.v1.0</cx:f>
              <cx:v>Boston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A7A72D-B031-4829-BDDC-CE36E3BD32A8}">
          <cx:tx>
            <cx:txData>
              <cx:f>_xlchart.v1.2</cx:f>
              <cx:v>Harward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F9B07D5-18A8-4081-9A52-9A33722CEF0C}">
          <cx:tx>
            <cx:txData>
              <cx:f>_xlchart.v1.4</cx:f>
              <cx:v>Washington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Finance</a:t>
          </a:r>
        </a:p>
      </cx:txPr>
    </cx:title>
    <cx:plotArea>
      <cx:plotAreaRegion>
        <cx:series layoutId="boxWhisker" uniqueId="{9399A2A4-9096-48DC-A507-8E6BEC1E9EB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</a:t>
          </a:r>
        </a:p>
      </cx:txPr>
    </cx:title>
    <cx:plotArea>
      <cx:plotAreaRegion>
        <cx:series layoutId="boxWhisker" uniqueId="{48963D2A-A92A-47AE-BC0D-1E48B371AF2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Pharma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Pharma</a:t>
          </a:r>
        </a:p>
      </cx:txPr>
    </cx:title>
    <cx:plotArea>
      <cx:plotAreaRegion>
        <cx:series layoutId="boxWhisker" uniqueId="{432C158A-A474-44B8-BCAF-06F457B9F0F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75247</xdr:rowOff>
    </xdr:from>
    <xdr:to>
      <xdr:col>12</xdr:col>
      <xdr:colOff>400050</xdr:colOff>
      <xdr:row>15</xdr:row>
      <xdr:rowOff>36195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B0EE0EF-09FF-6FCE-A99C-F87287BC5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0" y="75247"/>
              <a:ext cx="5330190" cy="2856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594359</xdr:colOff>
      <xdr:row>1</xdr:row>
      <xdr:rowOff>100965</xdr:rowOff>
    </xdr:from>
    <xdr:to>
      <xdr:col>17</xdr:col>
      <xdr:colOff>483869</xdr:colOff>
      <xdr:row>8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7F8860-4C8A-5789-2FEF-5CB931F86551}"/>
            </a:ext>
          </a:extLst>
        </xdr:cNvPr>
        <xdr:cNvSpPr txBox="1"/>
      </xdr:nvSpPr>
      <xdr:spPr>
        <a:xfrm>
          <a:off x="8271509" y="462915"/>
          <a:ext cx="2937510" cy="1261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Harward has the</a:t>
          </a:r>
          <a:r>
            <a:rPr lang="en-US" sz="1100" baseline="0"/>
            <a:t> widest salary range and averages at </a:t>
          </a:r>
          <a:r>
            <a:rPr lang="en-US" sz="1100" baseline="0">
              <a:solidFill>
                <a:srgbClr val="FF0000"/>
              </a:solidFill>
            </a:rPr>
            <a:t>105253.</a:t>
          </a:r>
        </a:p>
        <a:p>
          <a:r>
            <a:rPr lang="en-US" sz="1100" baseline="0"/>
            <a:t>Washington averages </a:t>
          </a:r>
          <a:r>
            <a:rPr lang="en-US" sz="1100" baseline="0">
              <a:solidFill>
                <a:srgbClr val="FF0000"/>
              </a:solidFill>
            </a:rPr>
            <a:t>64944.</a:t>
          </a:r>
        </a:p>
        <a:p>
          <a:r>
            <a:rPr lang="en-US" sz="1100" baseline="0"/>
            <a:t>Boston averages at </a:t>
          </a:r>
          <a:r>
            <a:rPr lang="en-US" sz="1100" baseline="0">
              <a:solidFill>
                <a:srgbClr val="FF0000"/>
              </a:solidFill>
            </a:rPr>
            <a:t>69929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9</xdr:row>
      <xdr:rowOff>60007</xdr:rowOff>
    </xdr:from>
    <xdr:to>
      <xdr:col>19</xdr:col>
      <xdr:colOff>160020</xdr:colOff>
      <xdr:row>23</xdr:row>
      <xdr:rowOff>20955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9757DD-81F7-ED1B-08EE-52425A9B0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6355" y="1865947"/>
              <a:ext cx="3379470" cy="2494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411479</xdr:colOff>
      <xdr:row>0</xdr:row>
      <xdr:rowOff>74294</xdr:rowOff>
    </xdr:from>
    <xdr:to>
      <xdr:col>19</xdr:col>
      <xdr:colOff>371474</xdr:colOff>
      <xdr:row>9</xdr:row>
      <xdr:rowOff>174306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91DC897-F516-F4AF-0C1C-DFF4030C61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5874" y="74294"/>
              <a:ext cx="3617595" cy="1905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1000124</xdr:colOff>
      <xdr:row>0</xdr:row>
      <xdr:rowOff>76200</xdr:rowOff>
    </xdr:from>
    <xdr:to>
      <xdr:col>13</xdr:col>
      <xdr:colOff>398144</xdr:colOff>
      <xdr:row>11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7F75C41-1ECD-16C2-29B2-AA8239174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79" y="76200"/>
              <a:ext cx="3457575" cy="2247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28576</xdr:colOff>
      <xdr:row>13</xdr:row>
      <xdr:rowOff>13334</xdr:rowOff>
    </xdr:from>
    <xdr:to>
      <xdr:col>13</xdr:col>
      <xdr:colOff>430530</xdr:colOff>
      <xdr:row>21</xdr:row>
      <xdr:rowOff>11429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3A3C93-A517-36FC-93A4-4459C5CA7CF8}"/>
            </a:ext>
          </a:extLst>
        </xdr:cNvPr>
        <xdr:cNvSpPr txBox="1"/>
      </xdr:nvSpPr>
      <xdr:spPr>
        <a:xfrm>
          <a:off x="6696076" y="2546984"/>
          <a:ext cx="2230754" cy="1445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Finance has the highest</a:t>
          </a:r>
          <a:r>
            <a:rPr lang="en-US" sz="1100" baseline="0"/>
            <a:t> IQR, i.e, it has the widest salary range at </a:t>
          </a:r>
          <a:r>
            <a:rPr lang="en-US" sz="1100" baseline="0">
              <a:solidFill>
                <a:srgbClr val="FF0000"/>
              </a:solidFill>
            </a:rPr>
            <a:t>42350</a:t>
          </a:r>
          <a:r>
            <a:rPr lang="en-US" sz="1100" baseline="0"/>
            <a:t>.</a:t>
          </a:r>
        </a:p>
        <a:p>
          <a:r>
            <a:rPr lang="en-US" sz="1100" baseline="0"/>
            <a:t>It is followed by IT at </a:t>
          </a:r>
          <a:r>
            <a:rPr lang="en-US" sz="1100" baseline="0">
              <a:solidFill>
                <a:srgbClr val="FF0000"/>
              </a:solidFill>
            </a:rPr>
            <a:t>39700</a:t>
          </a:r>
          <a:r>
            <a:rPr lang="en-US" sz="1100" baseline="0"/>
            <a:t> and then by Boston at </a:t>
          </a:r>
          <a:r>
            <a:rPr lang="en-US" sz="1100" baseline="0">
              <a:solidFill>
                <a:srgbClr val="FF0000"/>
              </a:solidFill>
            </a:rPr>
            <a:t>28450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</xdr:rowOff>
    </xdr:from>
    <xdr:to>
      <xdr:col>8</xdr:col>
      <xdr:colOff>76200</xdr:colOff>
      <xdr:row>15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60421D-92C1-4B15-0752-0DE5DE31118B}"/>
            </a:ext>
          </a:extLst>
        </xdr:cNvPr>
        <xdr:cNvSpPr txBox="1"/>
      </xdr:nvSpPr>
      <xdr:spPr>
        <a:xfrm>
          <a:off x="4429125" y="1990726"/>
          <a:ext cx="3286125" cy="914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 group </a:t>
          </a:r>
          <a:r>
            <a:rPr lang="en-US" sz="1100">
              <a:solidFill>
                <a:srgbClr val="FF0000"/>
              </a:solidFill>
            </a:rPr>
            <a:t>25-29</a:t>
          </a:r>
          <a:r>
            <a:rPr lang="en-US" sz="1100" baseline="0">
              <a:solidFill>
                <a:srgbClr val="FF0000"/>
              </a:solidFill>
            </a:rPr>
            <a:t> earns the highest </a:t>
          </a:r>
          <a:r>
            <a:rPr lang="en-US" sz="1100" baseline="0"/>
            <a:t>with 86800 on average.</a:t>
          </a:r>
        </a:p>
        <a:p>
          <a:r>
            <a:rPr lang="en-US" sz="1100" baseline="0"/>
            <a:t>Age group </a:t>
          </a:r>
          <a:r>
            <a:rPr lang="en-US" sz="1100" baseline="0">
              <a:solidFill>
                <a:srgbClr val="FF0000"/>
              </a:solidFill>
            </a:rPr>
            <a:t>35-40 earns the lowest </a:t>
          </a:r>
          <a:r>
            <a:rPr lang="en-US" sz="1100" baseline="0"/>
            <a:t>with 50000 on average.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</xdr:row>
      <xdr:rowOff>9525</xdr:rowOff>
    </xdr:from>
    <xdr:to>
      <xdr:col>12</xdr:col>
      <xdr:colOff>342900</xdr:colOff>
      <xdr:row>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F8991C-3B39-FD46-48A3-549572030930}"/>
            </a:ext>
          </a:extLst>
        </xdr:cNvPr>
        <xdr:cNvSpPr txBox="1"/>
      </xdr:nvSpPr>
      <xdr:spPr>
        <a:xfrm>
          <a:off x="7200900" y="733425"/>
          <a:ext cx="21621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Highest</a:t>
          </a:r>
          <a:r>
            <a:rPr lang="en-US" sz="1100" baseline="0"/>
            <a:t> age at placement is 39 </a:t>
          </a:r>
          <a:r>
            <a:rPr lang="en-US" sz="1100" baseline="0">
              <a:solidFill>
                <a:srgbClr val="FF0000"/>
              </a:solidFill>
            </a:rPr>
            <a:t>which is an outlier </a:t>
          </a:r>
          <a:r>
            <a:rPr lang="en-US" sz="1100" baseline="0"/>
            <a:t>since upper fence is </a:t>
          </a:r>
          <a:r>
            <a:rPr lang="en-US" sz="1100" baseline="0">
              <a:solidFill>
                <a:srgbClr val="FF0000"/>
              </a:solidFill>
            </a:rPr>
            <a:t>36.5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19050</xdr:rowOff>
    </xdr:from>
    <xdr:to>
      <xdr:col>8</xdr:col>
      <xdr:colOff>396240</xdr:colOff>
      <xdr:row>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1AC3E1-59DE-C7A1-4C41-143471E17E1F}"/>
            </a:ext>
          </a:extLst>
        </xdr:cNvPr>
        <xdr:cNvSpPr txBox="1"/>
      </xdr:nvSpPr>
      <xdr:spPr>
        <a:xfrm>
          <a:off x="3543300" y="1104900"/>
          <a:ext cx="334899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Mode is </a:t>
          </a:r>
          <a:r>
            <a:rPr lang="en-US" sz="1100">
              <a:solidFill>
                <a:srgbClr val="FF0000"/>
              </a:solidFill>
            </a:rPr>
            <a:t>12</a:t>
          </a:r>
          <a:r>
            <a:rPr lang="en-US" sz="1100"/>
            <a:t>, i.e: Highest</a:t>
          </a:r>
          <a:r>
            <a:rPr lang="en-US" sz="1100" baseline="0"/>
            <a:t> number of placement was offered </a:t>
          </a:r>
          <a:r>
            <a:rPr lang="en-US" sz="1100" baseline="0">
              <a:solidFill>
                <a:srgbClr val="FF0000"/>
              </a:solidFill>
            </a:rPr>
            <a:t>in December.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gra Sindhi" refreshedDate="44846.462045138891" createdVersion="8" refreshedVersion="8" minRefreshableVersion="3" recordCount="45" xr:uid="{6113A75B-4CA8-4775-BAC9-663684F22A9D}">
  <cacheSource type="worksheet">
    <worksheetSource ref="A1:D46" sheet="Task 2"/>
  </cacheSource>
  <cacheFields count="4">
    <cacheField name="Package Offered" numFmtId="164">
      <sharedItems containsSemiMixedTypes="0" containsString="0" containsNumber="1" containsInteger="1" minValue="10000" maxValue="230000"/>
    </cacheField>
    <cacheField name="Date of Birth" numFmtId="14">
      <sharedItems containsSemiMixedTypes="0" containsNonDate="0" containsDate="1" containsString="0" minDate="1981-12-26T00:00:00" maxDate="1996-11-29T00:00:00"/>
    </cacheField>
    <cacheField name="Date of Placement" numFmtId="14">
      <sharedItems containsSemiMixedTypes="0" containsNonDate="0" containsDate="1" containsString="0" minDate="2018-01-05T00:00:00" maxDate="2021-03-17T00:00:00"/>
    </cacheField>
    <cacheField name="Age at placement" numFmtId="0">
      <sharedItems containsSemiMixedTypes="0" containsString="0" containsNumber="1" containsInteger="1" minValue="22" maxValue="39" count="13">
        <n v="28"/>
        <n v="30"/>
        <n v="31"/>
        <n v="27"/>
        <n v="23"/>
        <n v="25"/>
        <n v="33"/>
        <n v="29"/>
        <n v="24"/>
        <n v="26"/>
        <n v="34"/>
        <n v="22"/>
        <n v="39"/>
      </sharedItems>
      <fieldGroup base="3">
        <rangePr autoStart="0" autoEnd="0" startNum="20" endNum="40" groupInterval="5"/>
        <groupItems count="6">
          <s v="&lt;20"/>
          <s v="20-24"/>
          <s v="25-29"/>
          <s v="30-34"/>
          <s v="3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230000"/>
    <d v="1990-02-25T00:00:00"/>
    <d v="2018-12-25T00:00:00"/>
    <x v="0"/>
  </r>
  <r>
    <n v="40000"/>
    <d v="1989-02-17T00:00:00"/>
    <d v="2019-10-11T00:00:00"/>
    <x v="1"/>
  </r>
  <r>
    <n v="80000"/>
    <d v="1991-07-21T00:00:00"/>
    <d v="2019-01-19T00:00:00"/>
    <x v="0"/>
  </r>
  <r>
    <n v="45000"/>
    <d v="1990-03-08T00:00:00"/>
    <d v="2021-03-16T00:00:00"/>
    <x v="2"/>
  </r>
  <r>
    <n v="90000"/>
    <d v="1989-09-01T00:00:00"/>
    <d v="2019-06-28T00:00:00"/>
    <x v="1"/>
  </r>
  <r>
    <n v="89700"/>
    <d v="1992-01-07T00:00:00"/>
    <d v="2019-08-12T00:00:00"/>
    <x v="3"/>
  </r>
  <r>
    <n v="89700"/>
    <d v="1995-06-06T00:00:00"/>
    <d v="2018-07-10T00:00:00"/>
    <x v="4"/>
  </r>
  <r>
    <n v="89700"/>
    <d v="1991-07-24T00:00:00"/>
    <d v="2019-12-30T00:00:00"/>
    <x v="0"/>
  </r>
  <r>
    <n v="89700"/>
    <d v="1993-06-06T00:00:00"/>
    <d v="2018-09-18T00:00:00"/>
    <x v="5"/>
  </r>
  <r>
    <n v="80000"/>
    <d v="1986-04-12T00:00:00"/>
    <d v="2019-10-18T00:00:00"/>
    <x v="6"/>
  </r>
  <r>
    <n v="150000"/>
    <d v="1991-07-01T00:00:00"/>
    <d v="2019-08-22T00:00:00"/>
    <x v="0"/>
  </r>
  <r>
    <n v="150000"/>
    <d v="1989-06-16T00:00:00"/>
    <d v="2019-06-27T00:00:00"/>
    <x v="1"/>
  </r>
  <r>
    <n v="89700"/>
    <d v="1991-09-03T00:00:00"/>
    <d v="2018-09-14T00:00:00"/>
    <x v="3"/>
  </r>
  <r>
    <n v="85000"/>
    <d v="1991-04-20T00:00:00"/>
    <d v="2019-11-06T00:00:00"/>
    <x v="0"/>
  </r>
  <r>
    <n v="55000"/>
    <d v="1990-12-04T00:00:00"/>
    <d v="2018-12-21T00:00:00"/>
    <x v="0"/>
  </r>
  <r>
    <n v="45000"/>
    <d v="1991-05-07T00:00:00"/>
    <d v="2018-12-14T00:00:00"/>
    <x v="3"/>
  </r>
  <r>
    <n v="110000"/>
    <d v="1994-08-14T00:00:00"/>
    <d v="2019-01-26T00:00:00"/>
    <x v="5"/>
  </r>
  <r>
    <n v="80000"/>
    <d v="1989-12-21T00:00:00"/>
    <d v="2018-05-28T00:00:00"/>
    <x v="7"/>
  </r>
  <r>
    <n v="70000"/>
    <d v="1987-12-01T00:00:00"/>
    <d v="2018-07-01T00:00:00"/>
    <x v="2"/>
  </r>
  <r>
    <n v="65000"/>
    <d v="1995-08-10T00:00:00"/>
    <d v="2019-02-20T00:00:00"/>
    <x v="8"/>
  </r>
  <r>
    <n v="70000"/>
    <d v="1994-09-25T00:00:00"/>
    <d v="2020-01-31T00:00:00"/>
    <x v="9"/>
  </r>
  <r>
    <n v="45000"/>
    <d v="1994-09-25T00:00:00"/>
    <d v="2018-07-09T00:00:00"/>
    <x v="8"/>
  </r>
  <r>
    <n v="10000"/>
    <d v="1994-02-18T00:00:00"/>
    <d v="2018-07-05T00:00:00"/>
    <x v="8"/>
  </r>
  <r>
    <n v="130000"/>
    <d v="1995-11-27T00:00:00"/>
    <d v="2018-01-05T00:00:00"/>
    <x v="4"/>
  </r>
  <r>
    <n v="130000"/>
    <d v="1985-06-23T00:00:00"/>
    <d v="2019-07-31T00:00:00"/>
    <x v="10"/>
  </r>
  <r>
    <n v="140000"/>
    <d v="1993-01-08T00:00:00"/>
    <d v="2018-11-27T00:00:00"/>
    <x v="5"/>
  </r>
  <r>
    <n v="45000"/>
    <d v="1996-03-10T00:00:00"/>
    <d v="2018-01-16T00:00:00"/>
    <x v="11"/>
  </r>
  <r>
    <n v="89700"/>
    <d v="1996-05-17T00:00:00"/>
    <d v="2018-04-24T00:00:00"/>
    <x v="11"/>
  </r>
  <r>
    <n v="150000"/>
    <d v="1996-04-12T00:00:00"/>
    <d v="2018-04-29T00:00:00"/>
    <x v="11"/>
  </r>
  <r>
    <n v="85000"/>
    <d v="1996-11-28T00:00:00"/>
    <d v="2018-09-27T00:00:00"/>
    <x v="11"/>
  </r>
  <r>
    <n v="60000"/>
    <d v="1993-03-05T00:00:00"/>
    <d v="2018-08-25T00:00:00"/>
    <x v="5"/>
  </r>
  <r>
    <n v="50000"/>
    <d v="1981-12-26T00:00:00"/>
    <d v="2020-01-03T00:00:00"/>
    <x v="12"/>
  </r>
  <r>
    <n v="89000"/>
    <d v="1994-11-10T00:00:00"/>
    <d v="2020-04-11T00:00:00"/>
    <x v="9"/>
  </r>
  <r>
    <n v="55000"/>
    <d v="1994-02-10T00:00:00"/>
    <d v="2019-09-01T00:00:00"/>
    <x v="5"/>
  </r>
  <r>
    <n v="45000"/>
    <d v="1996-10-02T00:00:00"/>
    <d v="2019-10-18T00:00:00"/>
    <x v="4"/>
  </r>
  <r>
    <n v="40000"/>
    <d v="1996-08-01T00:00:00"/>
    <d v="2019-05-04T00:00:00"/>
    <x v="4"/>
  </r>
  <r>
    <n v="55000"/>
    <d v="1986-04-29T00:00:00"/>
    <d v="2019-02-26T00:00:00"/>
    <x v="6"/>
  </r>
  <r>
    <n v="50000"/>
    <d v="1994-08-30T00:00:00"/>
    <d v="2019-08-05T00:00:00"/>
    <x v="5"/>
  </r>
  <r>
    <n v="50000"/>
    <d v="1996-02-18T00:00:00"/>
    <d v="2018-11-22T00:00:00"/>
    <x v="11"/>
  </r>
  <r>
    <n v="80000"/>
    <d v="1995-10-17T00:00:00"/>
    <d v="2021-02-15T00:00:00"/>
    <x v="9"/>
  </r>
  <r>
    <n v="89700"/>
    <d v="1994-07-15T00:00:00"/>
    <d v="2018-10-24T00:00:00"/>
    <x v="8"/>
  </r>
  <r>
    <n v="40000"/>
    <d v="1995-02-10T00:00:00"/>
    <d v="2021-03-15T00:00:00"/>
    <x v="9"/>
  </r>
  <r>
    <n v="45000"/>
    <d v="1993-11-20T00:00:00"/>
    <d v="2018-12-19T00:00:00"/>
    <x v="5"/>
  </r>
  <r>
    <n v="50000"/>
    <d v="1988-08-11T00:00:00"/>
    <d v="2021-03-08T00:00:00"/>
    <x v="6"/>
  </r>
  <r>
    <n v="80000"/>
    <d v="1988-03-01T00:00:00"/>
    <d v="2019-12-21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82647-73C2-4009-A49C-FAB2591EFC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8" firstHeaderRow="1" firstDataRow="1" firstDataCol="1"/>
  <pivotFields count="4">
    <pivotField dataField="1" numFmtId="164" showAll="0"/>
    <pivotField numFmtId="14"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ackage Offered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opLeftCell="A43" workbookViewId="0">
      <selection activeCell="B50" sqref="B50"/>
    </sheetView>
  </sheetViews>
  <sheetFormatPr defaultRowHeight="14.4" x14ac:dyDescent="0.3"/>
  <cols>
    <col min="1" max="1" width="22.5546875" customWidth="1"/>
    <col min="2" max="2" width="28.5546875" customWidth="1"/>
    <col min="3" max="3" width="22.44140625" customWidth="1"/>
    <col min="4" max="4" width="29.5546875" customWidth="1"/>
    <col min="5" max="5" width="23.109375" customWidth="1"/>
    <col min="6" max="6" width="22.44140625" customWidth="1"/>
    <col min="7" max="7" width="21.88671875" customWidth="1"/>
    <col min="8" max="10" width="13.88671875" style="4" customWidth="1"/>
    <col min="11" max="11" width="15.109375" customWidth="1"/>
  </cols>
  <sheetData>
    <row r="1" spans="1:11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x14ac:dyDescent="0.3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</row>
    <row r="3" spans="1:11" x14ac:dyDescent="0.3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</row>
    <row r="4" spans="1:11" x14ac:dyDescent="0.3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</row>
    <row r="5" spans="1:11" x14ac:dyDescent="0.3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</row>
    <row r="6" spans="1:11" x14ac:dyDescent="0.3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</row>
    <row r="7" spans="1:11" x14ac:dyDescent="0.3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</row>
    <row r="8" spans="1:11" x14ac:dyDescent="0.3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</row>
    <row r="9" spans="1:11" x14ac:dyDescent="0.3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</row>
    <row r="10" spans="1:11" x14ac:dyDescent="0.3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</row>
    <row r="11" spans="1:11" x14ac:dyDescent="0.3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</row>
    <row r="12" spans="1:11" x14ac:dyDescent="0.3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</row>
    <row r="13" spans="1:11" x14ac:dyDescent="0.3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</row>
    <row r="14" spans="1:11" x14ac:dyDescent="0.3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</row>
    <row r="15" spans="1:11" x14ac:dyDescent="0.3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</row>
    <row r="16" spans="1:11" x14ac:dyDescent="0.3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</row>
    <row r="17" spans="1:11" x14ac:dyDescent="0.3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</row>
    <row r="18" spans="1:11" x14ac:dyDescent="0.3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</row>
    <row r="19" spans="1:11" x14ac:dyDescent="0.3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</row>
    <row r="20" spans="1:11" x14ac:dyDescent="0.3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</row>
    <row r="21" spans="1:11" x14ac:dyDescent="0.3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</row>
    <row r="22" spans="1:11" x14ac:dyDescent="0.3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</row>
    <row r="23" spans="1:11" x14ac:dyDescent="0.3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</row>
    <row r="24" spans="1:11" x14ac:dyDescent="0.3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</row>
    <row r="25" spans="1:11" x14ac:dyDescent="0.3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</row>
    <row r="26" spans="1:11" x14ac:dyDescent="0.3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</row>
    <row r="27" spans="1:11" x14ac:dyDescent="0.3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</row>
    <row r="28" spans="1:11" x14ac:dyDescent="0.3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</row>
    <row r="29" spans="1:11" x14ac:dyDescent="0.3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</row>
    <row r="30" spans="1:11" x14ac:dyDescent="0.3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</row>
    <row r="31" spans="1:11" x14ac:dyDescent="0.3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</row>
    <row r="32" spans="1:11" x14ac:dyDescent="0.3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</row>
    <row r="33" spans="1:11" x14ac:dyDescent="0.3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</row>
    <row r="34" spans="1:11" x14ac:dyDescent="0.3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</row>
    <row r="35" spans="1:11" x14ac:dyDescent="0.3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</row>
    <row r="36" spans="1:11" x14ac:dyDescent="0.3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</row>
    <row r="37" spans="1:11" x14ac:dyDescent="0.3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</row>
    <row r="38" spans="1:11" x14ac:dyDescent="0.3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</row>
    <row r="39" spans="1:11" x14ac:dyDescent="0.3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</row>
    <row r="40" spans="1:11" x14ac:dyDescent="0.3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</row>
    <row r="41" spans="1:11" x14ac:dyDescent="0.3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</row>
    <row r="42" spans="1:11" x14ac:dyDescent="0.3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</row>
    <row r="43" spans="1:11" x14ac:dyDescent="0.3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</row>
    <row r="44" spans="1:11" x14ac:dyDescent="0.3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</row>
    <row r="45" spans="1:11" x14ac:dyDescent="0.3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</row>
    <row r="46" spans="1:11" x14ac:dyDescent="0.3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</row>
    <row r="47" spans="1:11" x14ac:dyDescent="0.3">
      <c r="C47" s="5"/>
    </row>
    <row r="49" spans="3:6" x14ac:dyDescent="0.3">
      <c r="D49" s="2"/>
    </row>
    <row r="50" spans="3:6" x14ac:dyDescent="0.3">
      <c r="C50" s="5"/>
      <c r="D50" s="2"/>
      <c r="F50" s="2"/>
    </row>
    <row r="51" spans="3:6" x14ac:dyDescent="0.3">
      <c r="C51" s="5"/>
      <c r="D51" s="2"/>
      <c r="F51" s="2"/>
    </row>
    <row r="52" spans="3:6" x14ac:dyDescent="0.3">
      <c r="D52" s="2"/>
      <c r="F52" s="2"/>
    </row>
    <row r="53" spans="3:6" x14ac:dyDescent="0.3">
      <c r="D53" s="2"/>
      <c r="F53" s="2"/>
    </row>
    <row r="54" spans="3:6" x14ac:dyDescent="0.3">
      <c r="D54" s="2"/>
      <c r="F54" s="2"/>
    </row>
    <row r="55" spans="3:6" x14ac:dyDescent="0.3">
      <c r="D55" s="2"/>
      <c r="F55" s="2"/>
    </row>
    <row r="56" spans="3:6" x14ac:dyDescent="0.3">
      <c r="D56" s="5"/>
      <c r="F56" s="2"/>
    </row>
    <row r="57" spans="3:6" x14ac:dyDescent="0.3">
      <c r="D57" s="2"/>
      <c r="F57" s="2"/>
    </row>
    <row r="58" spans="3:6" x14ac:dyDescent="0.3">
      <c r="D58" s="2"/>
      <c r="F58" s="2"/>
    </row>
    <row r="59" spans="3:6" x14ac:dyDescent="0.3">
      <c r="D59" s="2"/>
      <c r="F59" s="2"/>
    </row>
    <row r="60" spans="3:6" x14ac:dyDescent="0.3">
      <c r="D60" s="2"/>
      <c r="F60" s="2"/>
    </row>
    <row r="61" spans="3:6" x14ac:dyDescent="0.3">
      <c r="D61" s="2"/>
      <c r="F61" s="2"/>
    </row>
    <row r="62" spans="3:6" x14ac:dyDescent="0.3">
      <c r="D62" s="2"/>
      <c r="F62" s="2"/>
    </row>
    <row r="63" spans="3:6" x14ac:dyDescent="0.3">
      <c r="C63" s="5"/>
      <c r="F63" s="2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CBBB-F07F-4D6B-A22E-736BA146FBDF}">
  <dimension ref="A1:E34"/>
  <sheetViews>
    <sheetView workbookViewId="0">
      <selection activeCell="O13" sqref="O13"/>
    </sheetView>
  </sheetViews>
  <sheetFormatPr defaultRowHeight="14.4" x14ac:dyDescent="0.3"/>
  <cols>
    <col min="1" max="2" width="9.6640625" bestFit="1" customWidth="1"/>
    <col min="3" max="3" width="11.6640625" customWidth="1"/>
    <col min="5" max="5" width="9.6640625" customWidth="1"/>
  </cols>
  <sheetData>
    <row r="1" spans="1:3" ht="28.8" x14ac:dyDescent="0.3">
      <c r="A1" s="1" t="s">
        <v>17</v>
      </c>
      <c r="B1" s="1" t="s">
        <v>110</v>
      </c>
      <c r="C1" s="1" t="s">
        <v>21</v>
      </c>
    </row>
    <row r="2" spans="1:3" x14ac:dyDescent="0.3">
      <c r="A2" s="2">
        <v>40000</v>
      </c>
      <c r="B2" s="2">
        <v>40000</v>
      </c>
      <c r="C2" s="2">
        <v>10000</v>
      </c>
    </row>
    <row r="3" spans="1:3" x14ac:dyDescent="0.3">
      <c r="A3" s="2">
        <v>45000</v>
      </c>
      <c r="B3" s="2">
        <v>45000</v>
      </c>
      <c r="C3" s="2">
        <v>40000</v>
      </c>
    </row>
    <row r="4" spans="1:3" x14ac:dyDescent="0.3">
      <c r="A4" s="2">
        <v>45000</v>
      </c>
      <c r="B4" s="5">
        <v>45000</v>
      </c>
      <c r="C4" s="2">
        <v>45000</v>
      </c>
    </row>
    <row r="5" spans="1:3" x14ac:dyDescent="0.3">
      <c r="A5" s="2">
        <v>50000</v>
      </c>
      <c r="B5" s="2">
        <v>80000</v>
      </c>
      <c r="C5" s="2">
        <v>45000</v>
      </c>
    </row>
    <row r="6" spans="1:3" x14ac:dyDescent="0.3">
      <c r="A6" s="2">
        <v>55000</v>
      </c>
      <c r="B6" s="2">
        <v>80000</v>
      </c>
      <c r="C6" s="2">
        <v>50000</v>
      </c>
    </row>
    <row r="7" spans="1:3" x14ac:dyDescent="0.3">
      <c r="A7" s="2">
        <v>55000</v>
      </c>
      <c r="B7" s="2">
        <v>89700</v>
      </c>
      <c r="C7" s="2">
        <v>50000</v>
      </c>
    </row>
    <row r="8" spans="1:3" x14ac:dyDescent="0.3">
      <c r="A8" s="2">
        <v>70000</v>
      </c>
      <c r="B8" s="2">
        <v>89700</v>
      </c>
      <c r="C8" s="5">
        <v>50000</v>
      </c>
    </row>
    <row r="9" spans="1:3" x14ac:dyDescent="0.3">
      <c r="A9" s="2">
        <v>80000</v>
      </c>
      <c r="B9" s="2">
        <v>89700</v>
      </c>
      <c r="C9" s="2">
        <v>55000</v>
      </c>
    </row>
    <row r="10" spans="1:3" x14ac:dyDescent="0.3">
      <c r="A10" s="2">
        <v>80000</v>
      </c>
      <c r="B10" s="2">
        <v>89700</v>
      </c>
      <c r="C10" s="2">
        <v>60000</v>
      </c>
    </row>
    <row r="11" spans="1:3" x14ac:dyDescent="0.3">
      <c r="A11" s="2">
        <v>85000</v>
      </c>
      <c r="B11" s="2">
        <v>130000</v>
      </c>
      <c r="C11" s="2">
        <v>65000</v>
      </c>
    </row>
    <row r="12" spans="1:3" x14ac:dyDescent="0.3">
      <c r="A12" s="2">
        <v>85000</v>
      </c>
      <c r="B12" s="2">
        <v>130000</v>
      </c>
      <c r="C12" s="2">
        <v>70000</v>
      </c>
    </row>
    <row r="13" spans="1:3" x14ac:dyDescent="0.3">
      <c r="A13" s="2">
        <v>89000</v>
      </c>
      <c r="B13" s="2">
        <v>140000</v>
      </c>
      <c r="C13" s="2">
        <v>80000</v>
      </c>
    </row>
    <row r="14" spans="1:3" x14ac:dyDescent="0.3">
      <c r="A14" s="2">
        <v>90000</v>
      </c>
      <c r="B14" s="2">
        <v>150000</v>
      </c>
      <c r="C14" s="2">
        <v>89700</v>
      </c>
    </row>
    <row r="15" spans="1:3" x14ac:dyDescent="0.3">
      <c r="A15" s="5">
        <v>110000</v>
      </c>
      <c r="B15" s="2">
        <v>150000</v>
      </c>
      <c r="C15" s="2">
        <v>89700</v>
      </c>
    </row>
    <row r="16" spans="1:3" x14ac:dyDescent="0.3">
      <c r="A16" s="5"/>
      <c r="B16" s="2">
        <v>230000</v>
      </c>
      <c r="C16" s="2">
        <v>89700</v>
      </c>
    </row>
    <row r="17" spans="1:3" x14ac:dyDescent="0.3">
      <c r="B17" s="5"/>
      <c r="C17" s="2">
        <v>150000</v>
      </c>
    </row>
    <row r="18" spans="1:3" x14ac:dyDescent="0.3">
      <c r="C18" s="5"/>
    </row>
    <row r="19" spans="1:3" x14ac:dyDescent="0.3">
      <c r="A19" s="5"/>
    </row>
    <row r="20" spans="1:3" x14ac:dyDescent="0.3">
      <c r="A20" s="5"/>
      <c r="B20" s="5"/>
    </row>
    <row r="21" spans="1:3" x14ac:dyDescent="0.3">
      <c r="B21" s="5"/>
      <c r="C21" s="5"/>
    </row>
    <row r="22" spans="1:3" x14ac:dyDescent="0.3">
      <c r="C22" s="5"/>
    </row>
    <row r="32" spans="1:3" x14ac:dyDescent="0.3">
      <c r="A32" s="5"/>
    </row>
    <row r="33" spans="2:5" x14ac:dyDescent="0.3">
      <c r="B33" s="5"/>
    </row>
    <row r="34" spans="2:5" x14ac:dyDescent="0.3">
      <c r="E34" s="5"/>
    </row>
  </sheetData>
  <sortState xmlns:xlrd2="http://schemas.microsoft.com/office/spreadsheetml/2017/richdata2" ref="E2:E1048549">
    <sortCondition ref="E1:E104854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4EC-6C82-426F-9119-6B0503AFAFA8}">
  <dimension ref="A1:J38"/>
  <sheetViews>
    <sheetView workbookViewId="0">
      <selection activeCell="I22" sqref="I22"/>
    </sheetView>
  </sheetViews>
  <sheetFormatPr defaultRowHeight="14.4" x14ac:dyDescent="0.3"/>
  <cols>
    <col min="1" max="1" width="9.6640625" bestFit="1" customWidth="1"/>
    <col min="4" max="4" width="9.6640625" bestFit="1" customWidth="1"/>
    <col min="7" max="7" width="9.6640625" bestFit="1" customWidth="1"/>
    <col min="8" max="8" width="14.6640625" bestFit="1" customWidth="1"/>
  </cols>
  <sheetData>
    <row r="1" spans="1:10" ht="28.8" x14ac:dyDescent="0.3">
      <c r="A1" s="1" t="s">
        <v>2</v>
      </c>
      <c r="B1" s="1" t="s">
        <v>6</v>
      </c>
      <c r="D1" s="1" t="s">
        <v>2</v>
      </c>
      <c r="E1" s="1" t="s">
        <v>6</v>
      </c>
      <c r="G1" s="1" t="s">
        <v>2</v>
      </c>
      <c r="H1" s="1" t="s">
        <v>6</v>
      </c>
    </row>
    <row r="2" spans="1:10" x14ac:dyDescent="0.3">
      <c r="A2" s="2">
        <v>40000</v>
      </c>
      <c r="B2" t="s">
        <v>13</v>
      </c>
      <c r="D2" s="2">
        <v>10000</v>
      </c>
      <c r="E2" t="s">
        <v>22</v>
      </c>
      <c r="G2" s="2">
        <v>40000</v>
      </c>
      <c r="H2" t="s">
        <v>18</v>
      </c>
    </row>
    <row r="3" spans="1:10" x14ac:dyDescent="0.3">
      <c r="A3" s="2">
        <v>40000</v>
      </c>
      <c r="B3" t="s">
        <v>13</v>
      </c>
      <c r="D3" s="2">
        <v>45000</v>
      </c>
      <c r="E3" t="s">
        <v>22</v>
      </c>
      <c r="G3" s="2">
        <v>45000</v>
      </c>
      <c r="H3" t="s">
        <v>18</v>
      </c>
    </row>
    <row r="4" spans="1:10" x14ac:dyDescent="0.3">
      <c r="A4" s="2">
        <v>45000</v>
      </c>
      <c r="B4" t="s">
        <v>13</v>
      </c>
      <c r="D4" s="2">
        <v>45000</v>
      </c>
      <c r="E4" t="s">
        <v>22</v>
      </c>
      <c r="G4" s="2">
        <v>55000</v>
      </c>
      <c r="H4" t="s">
        <v>18</v>
      </c>
    </row>
    <row r="5" spans="1:10" x14ac:dyDescent="0.3">
      <c r="A5" s="5">
        <v>45000</v>
      </c>
      <c r="B5" t="s">
        <v>13</v>
      </c>
      <c r="D5" s="2">
        <v>45000</v>
      </c>
      <c r="E5" t="s">
        <v>22</v>
      </c>
      <c r="G5" s="2">
        <v>80000</v>
      </c>
      <c r="H5" t="s">
        <v>18</v>
      </c>
    </row>
    <row r="6" spans="1:10" x14ac:dyDescent="0.3">
      <c r="A6" s="2">
        <v>50000</v>
      </c>
      <c r="B6" t="s">
        <v>13</v>
      </c>
      <c r="D6" s="2">
        <v>50000</v>
      </c>
      <c r="E6" t="s">
        <v>22</v>
      </c>
      <c r="G6" s="2">
        <v>85000</v>
      </c>
      <c r="H6" t="s">
        <v>18</v>
      </c>
    </row>
    <row r="7" spans="1:10" x14ac:dyDescent="0.3">
      <c r="A7" s="2">
        <v>50000</v>
      </c>
      <c r="B7" t="s">
        <v>13</v>
      </c>
      <c r="D7" s="5">
        <v>50000</v>
      </c>
      <c r="E7" t="s">
        <v>22</v>
      </c>
      <c r="G7" s="2">
        <v>85000</v>
      </c>
      <c r="H7" t="s">
        <v>18</v>
      </c>
    </row>
    <row r="8" spans="1:10" x14ac:dyDescent="0.3">
      <c r="A8" s="2">
        <v>55000</v>
      </c>
      <c r="B8" t="s">
        <v>13</v>
      </c>
      <c r="D8" s="2">
        <v>55000</v>
      </c>
      <c r="E8" t="s">
        <v>22</v>
      </c>
      <c r="G8" s="2">
        <v>89700</v>
      </c>
      <c r="H8" t="s">
        <v>18</v>
      </c>
    </row>
    <row r="9" spans="1:10" x14ac:dyDescent="0.3">
      <c r="A9" s="2">
        <v>70000</v>
      </c>
      <c r="B9" t="s">
        <v>13</v>
      </c>
      <c r="D9" s="2">
        <v>60000</v>
      </c>
      <c r="E9" t="s">
        <v>22</v>
      </c>
      <c r="G9" s="2">
        <v>89700</v>
      </c>
      <c r="H9" t="s">
        <v>18</v>
      </c>
    </row>
    <row r="10" spans="1:10" x14ac:dyDescent="0.3">
      <c r="A10" s="2">
        <v>80000</v>
      </c>
      <c r="B10" t="s">
        <v>13</v>
      </c>
      <c r="D10" s="2">
        <v>65000</v>
      </c>
      <c r="E10" t="s">
        <v>22</v>
      </c>
      <c r="G10" s="5">
        <v>110000</v>
      </c>
      <c r="H10" t="s">
        <v>18</v>
      </c>
    </row>
    <row r="11" spans="1:10" x14ac:dyDescent="0.3">
      <c r="A11" s="2">
        <v>89700</v>
      </c>
      <c r="B11" t="s">
        <v>13</v>
      </c>
      <c r="D11" s="2">
        <v>70000</v>
      </c>
      <c r="E11" t="s">
        <v>22</v>
      </c>
      <c r="G11" s="2">
        <v>150000</v>
      </c>
      <c r="H11" t="s">
        <v>18</v>
      </c>
    </row>
    <row r="12" spans="1:10" x14ac:dyDescent="0.3">
      <c r="A12" s="2">
        <v>89700</v>
      </c>
      <c r="B12" t="s">
        <v>13</v>
      </c>
      <c r="D12" s="2">
        <v>80000</v>
      </c>
      <c r="E12" t="s">
        <v>22</v>
      </c>
      <c r="G12" s="5"/>
    </row>
    <row r="13" spans="1:10" x14ac:dyDescent="0.3">
      <c r="A13" s="2">
        <v>90000</v>
      </c>
      <c r="B13" t="s">
        <v>13</v>
      </c>
      <c r="D13" s="2">
        <v>80000</v>
      </c>
      <c r="E13" t="s">
        <v>22</v>
      </c>
    </row>
    <row r="14" spans="1:10" x14ac:dyDescent="0.3">
      <c r="A14" s="2">
        <v>150000</v>
      </c>
      <c r="B14" t="s">
        <v>13</v>
      </c>
      <c r="D14" s="2">
        <v>80000</v>
      </c>
      <c r="E14" t="s">
        <v>22</v>
      </c>
      <c r="H14" t="s">
        <v>13</v>
      </c>
      <c r="I14" t="s">
        <v>22</v>
      </c>
      <c r="J14" t="s">
        <v>109</v>
      </c>
    </row>
    <row r="15" spans="1:10" x14ac:dyDescent="0.3">
      <c r="A15" s="2">
        <v>150000</v>
      </c>
      <c r="B15" t="s">
        <v>13</v>
      </c>
      <c r="D15" s="2">
        <v>89000</v>
      </c>
      <c r="E15" t="s">
        <v>22</v>
      </c>
      <c r="G15" s="5" t="s">
        <v>102</v>
      </c>
      <c r="H15">
        <f>QUARTILE(A2:A16,1)</f>
        <v>47500</v>
      </c>
      <c r="I15">
        <f>QUARTILE(D2:D21,1)</f>
        <v>50000</v>
      </c>
      <c r="J15">
        <f>QUARTILE(G2:G11,1)</f>
        <v>61250</v>
      </c>
    </row>
    <row r="16" spans="1:10" x14ac:dyDescent="0.3">
      <c r="A16" s="2">
        <v>230000</v>
      </c>
      <c r="B16" t="s">
        <v>13</v>
      </c>
      <c r="D16" s="2">
        <v>89700</v>
      </c>
      <c r="E16" t="s">
        <v>22</v>
      </c>
      <c r="G16" s="5" t="s">
        <v>103</v>
      </c>
      <c r="H16">
        <f>QUARTILE(A2:A16,3)</f>
        <v>89850</v>
      </c>
      <c r="I16">
        <f>QUARTILE(D2:D21,3)</f>
        <v>89700</v>
      </c>
      <c r="J16">
        <f>QUARTILE(G2:G11,3)</f>
        <v>89700</v>
      </c>
    </row>
    <row r="17" spans="1:10" x14ac:dyDescent="0.3">
      <c r="A17" s="5"/>
      <c r="D17" s="2">
        <v>89700</v>
      </c>
      <c r="E17" t="s">
        <v>22</v>
      </c>
      <c r="G17" t="s">
        <v>104</v>
      </c>
      <c r="H17">
        <f>H16-H15</f>
        <v>42350</v>
      </c>
      <c r="I17">
        <f>I16-I15</f>
        <v>39700</v>
      </c>
      <c r="J17">
        <f>J16-J15</f>
        <v>28450</v>
      </c>
    </row>
    <row r="18" spans="1:10" x14ac:dyDescent="0.3">
      <c r="D18" s="2">
        <v>89700</v>
      </c>
      <c r="E18" t="s">
        <v>22</v>
      </c>
    </row>
    <row r="19" spans="1:10" x14ac:dyDescent="0.3">
      <c r="D19" s="2">
        <v>130000</v>
      </c>
      <c r="E19" t="s">
        <v>22</v>
      </c>
    </row>
    <row r="20" spans="1:10" x14ac:dyDescent="0.3">
      <c r="A20" s="5"/>
      <c r="D20" s="2">
        <v>130000</v>
      </c>
      <c r="E20" t="s">
        <v>22</v>
      </c>
    </row>
    <row r="21" spans="1:10" x14ac:dyDescent="0.3">
      <c r="A21" s="5"/>
      <c r="D21" s="2">
        <v>140000</v>
      </c>
      <c r="E21" t="s">
        <v>22</v>
      </c>
    </row>
    <row r="22" spans="1:10" x14ac:dyDescent="0.3">
      <c r="D22" s="5"/>
    </row>
    <row r="25" spans="1:10" x14ac:dyDescent="0.3">
      <c r="D25" s="5"/>
    </row>
    <row r="26" spans="1:10" x14ac:dyDescent="0.3">
      <c r="D26" s="5"/>
    </row>
    <row r="28" spans="1:10" x14ac:dyDescent="0.3">
      <c r="G28" s="5"/>
    </row>
    <row r="33" spans="1:4" x14ac:dyDescent="0.3">
      <c r="A33" s="5"/>
    </row>
    <row r="38" spans="1:4" x14ac:dyDescent="0.3">
      <c r="D38" s="5"/>
    </row>
  </sheetData>
  <sortState xmlns:xlrd2="http://schemas.microsoft.com/office/spreadsheetml/2017/richdata2" ref="G2:G1048553">
    <sortCondition ref="G1:G1048553"/>
  </sortState>
  <conditionalFormatting sqref="H17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B341-FF06-44AC-BA64-51C8BDB86F84}">
  <dimension ref="A1:G63"/>
  <sheetViews>
    <sheetView workbookViewId="0">
      <selection activeCell="F11" sqref="F11"/>
    </sheetView>
  </sheetViews>
  <sheetFormatPr defaultRowHeight="14.4" x14ac:dyDescent="0.3"/>
  <cols>
    <col min="1" max="1" width="15.21875" customWidth="1"/>
    <col min="2" max="2" width="13.88671875" style="4" customWidth="1"/>
    <col min="3" max="3" width="10.109375" bestFit="1" customWidth="1"/>
    <col min="4" max="4" width="16.109375" bestFit="1" customWidth="1"/>
    <col min="6" max="6" width="12.77734375" bestFit="1" customWidth="1"/>
    <col min="7" max="7" width="25.44140625" bestFit="1" customWidth="1"/>
  </cols>
  <sheetData>
    <row r="1" spans="1:7" ht="28.8" x14ac:dyDescent="0.3">
      <c r="A1" s="1" t="s">
        <v>2</v>
      </c>
      <c r="B1" s="3" t="s">
        <v>8</v>
      </c>
      <c r="C1" s="1" t="s">
        <v>10</v>
      </c>
      <c r="D1" s="10" t="s">
        <v>93</v>
      </c>
    </row>
    <row r="2" spans="1:7" x14ac:dyDescent="0.3">
      <c r="A2" s="2">
        <v>230000</v>
      </c>
      <c r="B2" s="7">
        <v>32929</v>
      </c>
      <c r="C2" s="6">
        <v>43459</v>
      </c>
      <c r="D2">
        <f t="shared" ref="D2:D46" si="0">YEAR(C2)-YEAR(B2)</f>
        <v>28</v>
      </c>
    </row>
    <row r="3" spans="1:7" x14ac:dyDescent="0.3">
      <c r="A3" s="2">
        <v>40000</v>
      </c>
      <c r="B3" s="7">
        <v>32556</v>
      </c>
      <c r="C3" s="6">
        <v>43749</v>
      </c>
      <c r="D3">
        <f t="shared" si="0"/>
        <v>30</v>
      </c>
      <c r="F3" s="8" t="s">
        <v>94</v>
      </c>
      <c r="G3" t="s">
        <v>100</v>
      </c>
    </row>
    <row r="4" spans="1:7" x14ac:dyDescent="0.3">
      <c r="A4" s="2">
        <v>80000</v>
      </c>
      <c r="B4" s="7">
        <v>33440</v>
      </c>
      <c r="C4" s="6">
        <v>43484</v>
      </c>
      <c r="D4">
        <f t="shared" si="0"/>
        <v>28</v>
      </c>
      <c r="F4" s="4" t="s">
        <v>96</v>
      </c>
      <c r="G4" s="9">
        <v>71853.846153846156</v>
      </c>
    </row>
    <row r="5" spans="1:7" x14ac:dyDescent="0.3">
      <c r="A5" s="2">
        <v>45000</v>
      </c>
      <c r="B5" s="7">
        <v>32940</v>
      </c>
      <c r="C5" s="6">
        <v>44271</v>
      </c>
      <c r="D5">
        <f t="shared" si="0"/>
        <v>31</v>
      </c>
      <c r="F5" s="4" t="s">
        <v>97</v>
      </c>
      <c r="G5" s="9">
        <v>86800</v>
      </c>
    </row>
    <row r="6" spans="1:7" x14ac:dyDescent="0.3">
      <c r="A6" s="2">
        <v>90000</v>
      </c>
      <c r="B6" s="7">
        <v>32752</v>
      </c>
      <c r="C6" s="6">
        <v>43644</v>
      </c>
      <c r="D6">
        <f t="shared" si="0"/>
        <v>30</v>
      </c>
      <c r="F6" s="4" t="s">
        <v>98</v>
      </c>
      <c r="G6" s="9">
        <v>79000</v>
      </c>
    </row>
    <row r="7" spans="1:7" x14ac:dyDescent="0.3">
      <c r="A7" s="2">
        <v>89700</v>
      </c>
      <c r="B7" s="7">
        <v>33610</v>
      </c>
      <c r="C7" s="6">
        <v>43689</v>
      </c>
      <c r="D7">
        <f t="shared" si="0"/>
        <v>27</v>
      </c>
      <c r="F7" s="4" t="s">
        <v>99</v>
      </c>
      <c r="G7" s="9">
        <v>50000</v>
      </c>
    </row>
    <row r="8" spans="1:7" x14ac:dyDescent="0.3">
      <c r="A8" s="2">
        <v>89700</v>
      </c>
      <c r="B8" s="7">
        <v>34856</v>
      </c>
      <c r="C8" s="6">
        <v>43291</v>
      </c>
      <c r="D8">
        <f t="shared" si="0"/>
        <v>23</v>
      </c>
      <c r="F8" s="4" t="s">
        <v>95</v>
      </c>
      <c r="G8" s="9">
        <v>79931.111111111109</v>
      </c>
    </row>
    <row r="9" spans="1:7" x14ac:dyDescent="0.3">
      <c r="A9" s="2">
        <v>89700</v>
      </c>
      <c r="B9" s="7">
        <v>33443</v>
      </c>
      <c r="C9" s="6">
        <v>43829</v>
      </c>
      <c r="D9">
        <f t="shared" si="0"/>
        <v>28</v>
      </c>
    </row>
    <row r="10" spans="1:7" x14ac:dyDescent="0.3">
      <c r="A10" s="2">
        <v>89700</v>
      </c>
      <c r="B10" s="7">
        <v>34126</v>
      </c>
      <c r="C10" s="6">
        <v>43361</v>
      </c>
      <c r="D10">
        <f t="shared" si="0"/>
        <v>25</v>
      </c>
    </row>
    <row r="11" spans="1:7" x14ac:dyDescent="0.3">
      <c r="A11" s="2">
        <v>80000</v>
      </c>
      <c r="B11" s="7">
        <v>31514</v>
      </c>
      <c r="C11" s="6">
        <v>43756</v>
      </c>
      <c r="D11">
        <f t="shared" si="0"/>
        <v>33</v>
      </c>
    </row>
    <row r="12" spans="1:7" x14ac:dyDescent="0.3">
      <c r="A12" s="2">
        <v>150000</v>
      </c>
      <c r="B12" s="7">
        <v>33420</v>
      </c>
      <c r="C12" s="6">
        <v>43699</v>
      </c>
      <c r="D12">
        <f t="shared" si="0"/>
        <v>28</v>
      </c>
    </row>
    <row r="13" spans="1:7" x14ac:dyDescent="0.3">
      <c r="A13" s="2">
        <v>150000</v>
      </c>
      <c r="B13" s="7">
        <v>32675</v>
      </c>
      <c r="C13" s="6">
        <v>43643</v>
      </c>
      <c r="D13">
        <f t="shared" si="0"/>
        <v>30</v>
      </c>
    </row>
    <row r="14" spans="1:7" x14ac:dyDescent="0.3">
      <c r="A14" s="2">
        <v>89700</v>
      </c>
      <c r="B14" s="7">
        <v>33484</v>
      </c>
      <c r="C14" s="6">
        <v>43357</v>
      </c>
      <c r="D14">
        <f t="shared" si="0"/>
        <v>27</v>
      </c>
    </row>
    <row r="15" spans="1:7" x14ac:dyDescent="0.3">
      <c r="A15" s="2">
        <v>85000</v>
      </c>
      <c r="B15" s="7">
        <v>33348</v>
      </c>
      <c r="C15" s="6">
        <v>43775</v>
      </c>
      <c r="D15">
        <f t="shared" si="0"/>
        <v>28</v>
      </c>
    </row>
    <row r="16" spans="1:7" x14ac:dyDescent="0.3">
      <c r="A16" s="2">
        <v>55000</v>
      </c>
      <c r="B16" s="7">
        <v>33211</v>
      </c>
      <c r="C16" s="6">
        <v>43455</v>
      </c>
      <c r="D16">
        <f t="shared" si="0"/>
        <v>28</v>
      </c>
    </row>
    <row r="17" spans="1:4" x14ac:dyDescent="0.3">
      <c r="A17" s="2">
        <v>45000</v>
      </c>
      <c r="B17" s="7">
        <v>33365</v>
      </c>
      <c r="C17" s="6">
        <v>43448</v>
      </c>
      <c r="D17">
        <f t="shared" si="0"/>
        <v>27</v>
      </c>
    </row>
    <row r="18" spans="1:4" x14ac:dyDescent="0.3">
      <c r="A18" s="5">
        <v>110000</v>
      </c>
      <c r="B18" s="7">
        <v>34560</v>
      </c>
      <c r="C18" s="6">
        <v>43491</v>
      </c>
      <c r="D18">
        <f t="shared" si="0"/>
        <v>25</v>
      </c>
    </row>
    <row r="19" spans="1:4" x14ac:dyDescent="0.3">
      <c r="A19" s="2">
        <v>80000</v>
      </c>
      <c r="B19" s="7">
        <v>32863</v>
      </c>
      <c r="C19" s="6">
        <v>43248</v>
      </c>
      <c r="D19">
        <f t="shared" si="0"/>
        <v>29</v>
      </c>
    </row>
    <row r="20" spans="1:4" x14ac:dyDescent="0.3">
      <c r="A20" s="2">
        <v>70000</v>
      </c>
      <c r="B20" s="7">
        <v>32112</v>
      </c>
      <c r="C20" s="6">
        <v>43282</v>
      </c>
      <c r="D20">
        <f t="shared" si="0"/>
        <v>31</v>
      </c>
    </row>
    <row r="21" spans="1:4" x14ac:dyDescent="0.3">
      <c r="A21" s="2">
        <v>65000</v>
      </c>
      <c r="B21" s="7">
        <v>34921</v>
      </c>
      <c r="C21" s="6">
        <v>43516</v>
      </c>
      <c r="D21">
        <f t="shared" si="0"/>
        <v>24</v>
      </c>
    </row>
    <row r="22" spans="1:4" x14ac:dyDescent="0.3">
      <c r="A22" s="2">
        <v>70000</v>
      </c>
      <c r="B22" s="7">
        <v>34602</v>
      </c>
      <c r="C22" s="6">
        <v>43861</v>
      </c>
      <c r="D22">
        <f t="shared" si="0"/>
        <v>26</v>
      </c>
    </row>
    <row r="23" spans="1:4" x14ac:dyDescent="0.3">
      <c r="A23" s="2">
        <v>45000</v>
      </c>
      <c r="B23" s="7">
        <v>34602</v>
      </c>
      <c r="C23" s="6">
        <v>43290</v>
      </c>
      <c r="D23">
        <f t="shared" si="0"/>
        <v>24</v>
      </c>
    </row>
    <row r="24" spans="1:4" x14ac:dyDescent="0.3">
      <c r="A24" s="2">
        <v>10000</v>
      </c>
      <c r="B24" s="7">
        <v>34383</v>
      </c>
      <c r="C24" s="6">
        <v>43286</v>
      </c>
      <c r="D24">
        <f t="shared" si="0"/>
        <v>24</v>
      </c>
    </row>
    <row r="25" spans="1:4" x14ac:dyDescent="0.3">
      <c r="A25" s="2">
        <v>130000</v>
      </c>
      <c r="B25" s="7">
        <v>35030</v>
      </c>
      <c r="C25" s="6">
        <v>43105</v>
      </c>
      <c r="D25">
        <f t="shared" si="0"/>
        <v>23</v>
      </c>
    </row>
    <row r="26" spans="1:4" x14ac:dyDescent="0.3">
      <c r="A26" s="2">
        <v>130000</v>
      </c>
      <c r="B26" s="7">
        <v>31221</v>
      </c>
      <c r="C26" s="6">
        <v>43677</v>
      </c>
      <c r="D26">
        <f t="shared" si="0"/>
        <v>34</v>
      </c>
    </row>
    <row r="27" spans="1:4" x14ac:dyDescent="0.3">
      <c r="A27" s="2">
        <v>140000</v>
      </c>
      <c r="B27" s="7">
        <v>33977</v>
      </c>
      <c r="C27" s="6">
        <v>43431</v>
      </c>
      <c r="D27">
        <f t="shared" si="0"/>
        <v>25</v>
      </c>
    </row>
    <row r="28" spans="1:4" x14ac:dyDescent="0.3">
      <c r="A28" s="2">
        <v>45000</v>
      </c>
      <c r="B28" s="7">
        <v>35134</v>
      </c>
      <c r="C28" s="6">
        <v>43116</v>
      </c>
      <c r="D28">
        <f t="shared" si="0"/>
        <v>22</v>
      </c>
    </row>
    <row r="29" spans="1:4" x14ac:dyDescent="0.3">
      <c r="A29" s="2">
        <v>89700</v>
      </c>
      <c r="B29" s="7">
        <v>35202</v>
      </c>
      <c r="C29" s="6">
        <v>43214</v>
      </c>
      <c r="D29">
        <f t="shared" si="0"/>
        <v>22</v>
      </c>
    </row>
    <row r="30" spans="1:4" x14ac:dyDescent="0.3">
      <c r="A30" s="2">
        <v>150000</v>
      </c>
      <c r="B30" s="7">
        <v>35167</v>
      </c>
      <c r="C30" s="6">
        <v>43219</v>
      </c>
      <c r="D30">
        <f t="shared" si="0"/>
        <v>22</v>
      </c>
    </row>
    <row r="31" spans="1:4" x14ac:dyDescent="0.3">
      <c r="A31" s="2">
        <v>85000</v>
      </c>
      <c r="B31" s="7">
        <v>35397</v>
      </c>
      <c r="C31" s="6">
        <v>43370</v>
      </c>
      <c r="D31">
        <f t="shared" si="0"/>
        <v>22</v>
      </c>
    </row>
    <row r="32" spans="1:4" x14ac:dyDescent="0.3">
      <c r="A32" s="2">
        <v>60000</v>
      </c>
      <c r="B32" s="7">
        <v>34033</v>
      </c>
      <c r="C32" s="6">
        <v>43337</v>
      </c>
      <c r="D32">
        <f t="shared" si="0"/>
        <v>25</v>
      </c>
    </row>
    <row r="33" spans="1:4" x14ac:dyDescent="0.3">
      <c r="A33" s="2">
        <v>50000</v>
      </c>
      <c r="B33" s="7">
        <v>29946</v>
      </c>
      <c r="C33" s="6">
        <v>43833</v>
      </c>
      <c r="D33">
        <f t="shared" si="0"/>
        <v>39</v>
      </c>
    </row>
    <row r="34" spans="1:4" x14ac:dyDescent="0.3">
      <c r="A34" s="2">
        <v>89000</v>
      </c>
      <c r="B34" s="7">
        <v>34648</v>
      </c>
      <c r="C34" s="6">
        <v>43932</v>
      </c>
      <c r="D34">
        <f t="shared" si="0"/>
        <v>26</v>
      </c>
    </row>
    <row r="35" spans="1:4" x14ac:dyDescent="0.3">
      <c r="A35" s="2">
        <v>55000</v>
      </c>
      <c r="B35" s="7">
        <v>34375</v>
      </c>
      <c r="C35" s="6">
        <v>43709</v>
      </c>
      <c r="D35">
        <f t="shared" si="0"/>
        <v>25</v>
      </c>
    </row>
    <row r="36" spans="1:4" x14ac:dyDescent="0.3">
      <c r="A36" s="2">
        <v>45000</v>
      </c>
      <c r="B36" s="7">
        <v>35340</v>
      </c>
      <c r="C36" s="6">
        <v>43756</v>
      </c>
      <c r="D36">
        <f t="shared" si="0"/>
        <v>23</v>
      </c>
    </row>
    <row r="37" spans="1:4" x14ac:dyDescent="0.3">
      <c r="A37" s="2">
        <v>40000</v>
      </c>
      <c r="B37" s="7">
        <v>35278</v>
      </c>
      <c r="C37" s="6">
        <v>43589</v>
      </c>
      <c r="D37">
        <f t="shared" si="0"/>
        <v>23</v>
      </c>
    </row>
    <row r="38" spans="1:4" x14ac:dyDescent="0.3">
      <c r="A38" s="2">
        <v>55000</v>
      </c>
      <c r="B38" s="7">
        <v>31531</v>
      </c>
      <c r="C38" s="6">
        <v>43522</v>
      </c>
      <c r="D38">
        <f t="shared" si="0"/>
        <v>33</v>
      </c>
    </row>
    <row r="39" spans="1:4" x14ac:dyDescent="0.3">
      <c r="A39" s="2">
        <v>50000</v>
      </c>
      <c r="B39" s="7">
        <v>34576</v>
      </c>
      <c r="C39" s="6">
        <v>43682</v>
      </c>
      <c r="D39">
        <f t="shared" si="0"/>
        <v>25</v>
      </c>
    </row>
    <row r="40" spans="1:4" x14ac:dyDescent="0.3">
      <c r="A40" s="2">
        <v>50000</v>
      </c>
      <c r="B40" s="7">
        <v>35113</v>
      </c>
      <c r="C40" s="6">
        <v>43426</v>
      </c>
      <c r="D40">
        <f t="shared" si="0"/>
        <v>22</v>
      </c>
    </row>
    <row r="41" spans="1:4" x14ac:dyDescent="0.3">
      <c r="A41" s="2">
        <v>80000</v>
      </c>
      <c r="B41" s="7">
        <v>34989</v>
      </c>
      <c r="C41" s="6">
        <v>44242</v>
      </c>
      <c r="D41">
        <f t="shared" si="0"/>
        <v>26</v>
      </c>
    </row>
    <row r="42" spans="1:4" x14ac:dyDescent="0.3">
      <c r="A42" s="2">
        <v>89700</v>
      </c>
      <c r="B42" s="7">
        <v>34530</v>
      </c>
      <c r="C42" s="6">
        <v>43397</v>
      </c>
      <c r="D42">
        <f t="shared" si="0"/>
        <v>24</v>
      </c>
    </row>
    <row r="43" spans="1:4" x14ac:dyDescent="0.3">
      <c r="A43" s="2">
        <v>40000</v>
      </c>
      <c r="B43" s="7">
        <v>34740</v>
      </c>
      <c r="C43" s="6">
        <v>44270</v>
      </c>
      <c r="D43">
        <f t="shared" si="0"/>
        <v>26</v>
      </c>
    </row>
    <row r="44" spans="1:4" x14ac:dyDescent="0.3">
      <c r="A44" s="5">
        <v>45000</v>
      </c>
      <c r="B44" s="7">
        <v>34293</v>
      </c>
      <c r="C44" s="6">
        <v>43453</v>
      </c>
      <c r="D44">
        <f t="shared" si="0"/>
        <v>25</v>
      </c>
    </row>
    <row r="45" spans="1:4" x14ac:dyDescent="0.3">
      <c r="A45" s="5">
        <v>50000</v>
      </c>
      <c r="B45" s="7">
        <v>32366</v>
      </c>
      <c r="C45" s="6">
        <v>44263</v>
      </c>
      <c r="D45">
        <f t="shared" si="0"/>
        <v>33</v>
      </c>
    </row>
    <row r="46" spans="1:4" x14ac:dyDescent="0.3">
      <c r="A46" s="2">
        <v>80000</v>
      </c>
      <c r="B46" s="7">
        <v>32203</v>
      </c>
      <c r="C46" s="6">
        <v>43820</v>
      </c>
      <c r="D46">
        <f t="shared" si="0"/>
        <v>31</v>
      </c>
    </row>
    <row r="47" spans="1:4" x14ac:dyDescent="0.3">
      <c r="A47" s="5"/>
    </row>
    <row r="50" spans="1:1" x14ac:dyDescent="0.3">
      <c r="A50" s="5"/>
    </row>
    <row r="51" spans="1:1" x14ac:dyDescent="0.3">
      <c r="A51" s="5"/>
    </row>
    <row r="63" spans="1:1" x14ac:dyDescent="0.3">
      <c r="A63" s="5"/>
    </row>
  </sheetData>
  <autoFilter ref="A1:D46" xr:uid="{8DFAB341-FF06-44AC-BA64-51C8BDB86F84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2FCC-7498-46F9-B3EF-1070D8140AB0}">
  <dimension ref="A1:H63"/>
  <sheetViews>
    <sheetView workbookViewId="0">
      <selection activeCell="J14" sqref="J14"/>
    </sheetView>
  </sheetViews>
  <sheetFormatPr defaultRowHeight="14.4" x14ac:dyDescent="0.3"/>
  <cols>
    <col min="1" max="1" width="15.21875" customWidth="1"/>
    <col min="2" max="2" width="13.88671875" style="4" customWidth="1"/>
    <col min="3" max="3" width="10.109375" bestFit="1" customWidth="1"/>
    <col min="4" max="4" width="16.109375" bestFit="1" customWidth="1"/>
    <col min="7" max="7" width="13.88671875" bestFit="1" customWidth="1"/>
  </cols>
  <sheetData>
    <row r="1" spans="1:8" ht="28.8" x14ac:dyDescent="0.3">
      <c r="A1" s="1" t="s">
        <v>2</v>
      </c>
      <c r="B1" s="3" t="s">
        <v>8</v>
      </c>
      <c r="C1" s="1" t="s">
        <v>10</v>
      </c>
      <c r="D1" s="10" t="s">
        <v>93</v>
      </c>
    </row>
    <row r="2" spans="1:8" x14ac:dyDescent="0.3">
      <c r="A2" s="2">
        <v>230000</v>
      </c>
      <c r="B2" s="7">
        <v>32929</v>
      </c>
      <c r="C2" s="6">
        <v>43459</v>
      </c>
      <c r="D2">
        <v>28</v>
      </c>
    </row>
    <row r="3" spans="1:8" x14ac:dyDescent="0.3">
      <c r="A3" s="2">
        <v>40000</v>
      </c>
      <c r="B3" s="7">
        <v>32556</v>
      </c>
      <c r="C3" s="6">
        <v>43749</v>
      </c>
      <c r="D3">
        <v>30</v>
      </c>
      <c r="G3" s="12" t="s">
        <v>101</v>
      </c>
      <c r="H3" s="11">
        <f>MAX(D:D)</f>
        <v>39</v>
      </c>
    </row>
    <row r="4" spans="1:8" x14ac:dyDescent="0.3">
      <c r="A4" s="2">
        <v>80000</v>
      </c>
      <c r="B4" s="7">
        <v>33440</v>
      </c>
      <c r="C4" s="6">
        <v>43484</v>
      </c>
      <c r="D4">
        <v>28</v>
      </c>
    </row>
    <row r="5" spans="1:8" x14ac:dyDescent="0.3">
      <c r="A5" s="2">
        <v>45000</v>
      </c>
      <c r="B5" s="7">
        <v>32940</v>
      </c>
      <c r="C5" s="6">
        <v>44271</v>
      </c>
      <c r="D5">
        <v>31</v>
      </c>
    </row>
    <row r="6" spans="1:8" x14ac:dyDescent="0.3">
      <c r="A6" s="2">
        <v>90000</v>
      </c>
      <c r="B6" s="7">
        <v>32752</v>
      </c>
      <c r="C6" s="6">
        <v>43644</v>
      </c>
      <c r="D6">
        <v>30</v>
      </c>
      <c r="G6" t="s">
        <v>102</v>
      </c>
      <c r="H6">
        <f>QUARTILE(D:D,1)</f>
        <v>24</v>
      </c>
    </row>
    <row r="7" spans="1:8" x14ac:dyDescent="0.3">
      <c r="A7" s="2">
        <v>89700</v>
      </c>
      <c r="B7" s="7">
        <v>33610</v>
      </c>
      <c r="C7" s="6">
        <v>43689</v>
      </c>
      <c r="D7">
        <v>27</v>
      </c>
      <c r="G7" t="s">
        <v>103</v>
      </c>
      <c r="H7">
        <f>QUARTILE(D:D,3)</f>
        <v>29</v>
      </c>
    </row>
    <row r="8" spans="1:8" x14ac:dyDescent="0.3">
      <c r="A8" s="2">
        <v>89700</v>
      </c>
      <c r="B8" s="7">
        <v>34856</v>
      </c>
      <c r="C8" s="6">
        <v>43291</v>
      </c>
      <c r="D8">
        <v>23</v>
      </c>
      <c r="G8" t="s">
        <v>104</v>
      </c>
      <c r="H8">
        <f>H7-H6</f>
        <v>5</v>
      </c>
    </row>
    <row r="9" spans="1:8" x14ac:dyDescent="0.3">
      <c r="A9" s="2">
        <v>89700</v>
      </c>
      <c r="B9" s="7">
        <v>33443</v>
      </c>
      <c r="C9" s="6">
        <v>43829</v>
      </c>
      <c r="D9">
        <v>28</v>
      </c>
      <c r="G9" t="s">
        <v>105</v>
      </c>
      <c r="H9">
        <f>H6-1.5*H8</f>
        <v>16.5</v>
      </c>
    </row>
    <row r="10" spans="1:8" x14ac:dyDescent="0.3">
      <c r="A10" s="2">
        <v>89700</v>
      </c>
      <c r="B10" s="7">
        <v>34126</v>
      </c>
      <c r="C10" s="6">
        <v>43361</v>
      </c>
      <c r="D10">
        <v>25</v>
      </c>
      <c r="G10" t="s">
        <v>106</v>
      </c>
      <c r="H10">
        <f>H7+1.5*H8</f>
        <v>36.5</v>
      </c>
    </row>
    <row r="11" spans="1:8" x14ac:dyDescent="0.3">
      <c r="A11" s="2">
        <v>80000</v>
      </c>
      <c r="B11" s="7">
        <v>31514</v>
      </c>
      <c r="C11" s="6">
        <v>43756</v>
      </c>
      <c r="D11">
        <v>33</v>
      </c>
    </row>
    <row r="12" spans="1:8" x14ac:dyDescent="0.3">
      <c r="A12" s="2">
        <v>150000</v>
      </c>
      <c r="B12" s="7">
        <v>33420</v>
      </c>
      <c r="C12" s="6">
        <v>43699</v>
      </c>
      <c r="D12">
        <v>28</v>
      </c>
    </row>
    <row r="13" spans="1:8" x14ac:dyDescent="0.3">
      <c r="A13" s="2">
        <v>150000</v>
      </c>
      <c r="B13" s="7">
        <v>32675</v>
      </c>
      <c r="C13" s="6">
        <v>43643</v>
      </c>
      <c r="D13">
        <v>30</v>
      </c>
    </row>
    <row r="14" spans="1:8" x14ac:dyDescent="0.3">
      <c r="A14" s="2">
        <v>89700</v>
      </c>
      <c r="B14" s="7">
        <v>33484</v>
      </c>
      <c r="C14" s="6">
        <v>43357</v>
      </c>
      <c r="D14">
        <v>27</v>
      </c>
    </row>
    <row r="15" spans="1:8" x14ac:dyDescent="0.3">
      <c r="A15" s="2">
        <v>85000</v>
      </c>
      <c r="B15" s="7">
        <v>33348</v>
      </c>
      <c r="C15" s="6">
        <v>43775</v>
      </c>
      <c r="D15">
        <v>28</v>
      </c>
    </row>
    <row r="16" spans="1:8" x14ac:dyDescent="0.3">
      <c r="A16" s="2">
        <v>55000</v>
      </c>
      <c r="B16" s="7">
        <v>33211</v>
      </c>
      <c r="C16" s="6">
        <v>43455</v>
      </c>
      <c r="D16">
        <v>28</v>
      </c>
    </row>
    <row r="17" spans="1:4" x14ac:dyDescent="0.3">
      <c r="A17" s="2">
        <v>45000</v>
      </c>
      <c r="B17" s="7">
        <v>33365</v>
      </c>
      <c r="C17" s="6">
        <v>43448</v>
      </c>
      <c r="D17">
        <v>27</v>
      </c>
    </row>
    <row r="18" spans="1:4" x14ac:dyDescent="0.3">
      <c r="A18" s="5">
        <v>110000</v>
      </c>
      <c r="B18" s="7">
        <v>34560</v>
      </c>
      <c r="C18" s="6">
        <v>43491</v>
      </c>
      <c r="D18">
        <v>25</v>
      </c>
    </row>
    <row r="19" spans="1:4" x14ac:dyDescent="0.3">
      <c r="A19" s="2">
        <v>80000</v>
      </c>
      <c r="B19" s="7">
        <v>32863</v>
      </c>
      <c r="C19" s="6">
        <v>43248</v>
      </c>
      <c r="D19">
        <v>29</v>
      </c>
    </row>
    <row r="20" spans="1:4" x14ac:dyDescent="0.3">
      <c r="A20" s="2">
        <v>70000</v>
      </c>
      <c r="B20" s="7">
        <v>32112</v>
      </c>
      <c r="C20" s="6">
        <v>43282</v>
      </c>
      <c r="D20">
        <v>31</v>
      </c>
    </row>
    <row r="21" spans="1:4" x14ac:dyDescent="0.3">
      <c r="A21" s="2">
        <v>65000</v>
      </c>
      <c r="B21" s="7">
        <v>34921</v>
      </c>
      <c r="C21" s="6">
        <v>43516</v>
      </c>
      <c r="D21">
        <v>24</v>
      </c>
    </row>
    <row r="22" spans="1:4" x14ac:dyDescent="0.3">
      <c r="A22" s="2">
        <v>70000</v>
      </c>
      <c r="B22" s="7">
        <v>34602</v>
      </c>
      <c r="C22" s="6">
        <v>43861</v>
      </c>
      <c r="D22">
        <v>26</v>
      </c>
    </row>
    <row r="23" spans="1:4" x14ac:dyDescent="0.3">
      <c r="A23" s="2">
        <v>45000</v>
      </c>
      <c r="B23" s="7">
        <v>34602</v>
      </c>
      <c r="C23" s="6">
        <v>43290</v>
      </c>
      <c r="D23">
        <v>24</v>
      </c>
    </row>
    <row r="24" spans="1:4" x14ac:dyDescent="0.3">
      <c r="A24" s="2">
        <v>10000</v>
      </c>
      <c r="B24" s="7">
        <v>34383</v>
      </c>
      <c r="C24" s="6">
        <v>43286</v>
      </c>
      <c r="D24">
        <v>24</v>
      </c>
    </row>
    <row r="25" spans="1:4" x14ac:dyDescent="0.3">
      <c r="A25" s="2">
        <v>130000</v>
      </c>
      <c r="B25" s="7">
        <v>35030</v>
      </c>
      <c r="C25" s="6">
        <v>43105</v>
      </c>
      <c r="D25">
        <v>23</v>
      </c>
    </row>
    <row r="26" spans="1:4" x14ac:dyDescent="0.3">
      <c r="A26" s="2">
        <v>130000</v>
      </c>
      <c r="B26" s="7">
        <v>31221</v>
      </c>
      <c r="C26" s="6">
        <v>43677</v>
      </c>
      <c r="D26">
        <v>34</v>
      </c>
    </row>
    <row r="27" spans="1:4" x14ac:dyDescent="0.3">
      <c r="A27" s="2">
        <v>140000</v>
      </c>
      <c r="B27" s="7">
        <v>33977</v>
      </c>
      <c r="C27" s="6">
        <v>43431</v>
      </c>
      <c r="D27">
        <v>25</v>
      </c>
    </row>
    <row r="28" spans="1:4" x14ac:dyDescent="0.3">
      <c r="A28" s="2">
        <v>45000</v>
      </c>
      <c r="B28" s="7">
        <v>35134</v>
      </c>
      <c r="C28" s="6">
        <v>43116</v>
      </c>
      <c r="D28">
        <v>22</v>
      </c>
    </row>
    <row r="29" spans="1:4" x14ac:dyDescent="0.3">
      <c r="A29" s="2">
        <v>89700</v>
      </c>
      <c r="B29" s="7">
        <v>35202</v>
      </c>
      <c r="C29" s="6">
        <v>43214</v>
      </c>
      <c r="D29">
        <v>22</v>
      </c>
    </row>
    <row r="30" spans="1:4" x14ac:dyDescent="0.3">
      <c r="A30" s="2">
        <v>150000</v>
      </c>
      <c r="B30" s="7">
        <v>35167</v>
      </c>
      <c r="C30" s="6">
        <v>43219</v>
      </c>
      <c r="D30">
        <v>22</v>
      </c>
    </row>
    <row r="31" spans="1:4" x14ac:dyDescent="0.3">
      <c r="A31" s="2">
        <v>85000</v>
      </c>
      <c r="B31" s="7">
        <v>35397</v>
      </c>
      <c r="C31" s="6">
        <v>43370</v>
      </c>
      <c r="D31">
        <v>22</v>
      </c>
    </row>
    <row r="32" spans="1:4" x14ac:dyDescent="0.3">
      <c r="A32" s="2">
        <v>60000</v>
      </c>
      <c r="B32" s="7">
        <v>34033</v>
      </c>
      <c r="C32" s="6">
        <v>43337</v>
      </c>
      <c r="D32">
        <v>25</v>
      </c>
    </row>
    <row r="33" spans="1:4" x14ac:dyDescent="0.3">
      <c r="A33" s="2">
        <v>50000</v>
      </c>
      <c r="B33" s="7">
        <v>29946</v>
      </c>
      <c r="C33" s="6">
        <v>43833</v>
      </c>
      <c r="D33">
        <v>39</v>
      </c>
    </row>
    <row r="34" spans="1:4" x14ac:dyDescent="0.3">
      <c r="A34" s="2">
        <v>89000</v>
      </c>
      <c r="B34" s="7">
        <v>34648</v>
      </c>
      <c r="C34" s="6">
        <v>43932</v>
      </c>
      <c r="D34">
        <v>26</v>
      </c>
    </row>
    <row r="35" spans="1:4" x14ac:dyDescent="0.3">
      <c r="A35" s="2">
        <v>55000</v>
      </c>
      <c r="B35" s="7">
        <v>34375</v>
      </c>
      <c r="C35" s="6">
        <v>43709</v>
      </c>
      <c r="D35">
        <v>25</v>
      </c>
    </row>
    <row r="36" spans="1:4" x14ac:dyDescent="0.3">
      <c r="A36" s="2">
        <v>45000</v>
      </c>
      <c r="B36" s="7">
        <v>35340</v>
      </c>
      <c r="C36" s="6">
        <v>43756</v>
      </c>
      <c r="D36">
        <v>23</v>
      </c>
    </row>
    <row r="37" spans="1:4" x14ac:dyDescent="0.3">
      <c r="A37" s="2">
        <v>40000</v>
      </c>
      <c r="B37" s="7">
        <v>35278</v>
      </c>
      <c r="C37" s="6">
        <v>43589</v>
      </c>
      <c r="D37">
        <v>23</v>
      </c>
    </row>
    <row r="38" spans="1:4" x14ac:dyDescent="0.3">
      <c r="A38" s="2">
        <v>55000</v>
      </c>
      <c r="B38" s="7">
        <v>31531</v>
      </c>
      <c r="C38" s="6">
        <v>43522</v>
      </c>
      <c r="D38">
        <v>33</v>
      </c>
    </row>
    <row r="39" spans="1:4" x14ac:dyDescent="0.3">
      <c r="A39" s="2">
        <v>50000</v>
      </c>
      <c r="B39" s="7">
        <v>34576</v>
      </c>
      <c r="C39" s="6">
        <v>43682</v>
      </c>
      <c r="D39">
        <v>25</v>
      </c>
    </row>
    <row r="40" spans="1:4" x14ac:dyDescent="0.3">
      <c r="A40" s="2">
        <v>50000</v>
      </c>
      <c r="B40" s="7">
        <v>35113</v>
      </c>
      <c r="C40" s="6">
        <v>43426</v>
      </c>
      <c r="D40">
        <v>22</v>
      </c>
    </row>
    <row r="41" spans="1:4" x14ac:dyDescent="0.3">
      <c r="A41" s="2">
        <v>80000</v>
      </c>
      <c r="B41" s="7">
        <v>34989</v>
      </c>
      <c r="C41" s="6">
        <v>44242</v>
      </c>
      <c r="D41">
        <v>26</v>
      </c>
    </row>
    <row r="42" spans="1:4" x14ac:dyDescent="0.3">
      <c r="A42" s="2">
        <v>89700</v>
      </c>
      <c r="B42" s="7">
        <v>34530</v>
      </c>
      <c r="C42" s="6">
        <v>43397</v>
      </c>
      <c r="D42">
        <v>24</v>
      </c>
    </row>
    <row r="43" spans="1:4" x14ac:dyDescent="0.3">
      <c r="A43" s="2">
        <v>40000</v>
      </c>
      <c r="B43" s="7">
        <v>34740</v>
      </c>
      <c r="C43" s="6">
        <v>44270</v>
      </c>
      <c r="D43">
        <v>26</v>
      </c>
    </row>
    <row r="44" spans="1:4" x14ac:dyDescent="0.3">
      <c r="A44" s="5">
        <v>45000</v>
      </c>
      <c r="B44" s="7">
        <v>34293</v>
      </c>
      <c r="C44" s="6">
        <v>43453</v>
      </c>
      <c r="D44">
        <v>25</v>
      </c>
    </row>
    <row r="45" spans="1:4" x14ac:dyDescent="0.3">
      <c r="A45" s="5">
        <v>50000</v>
      </c>
      <c r="B45" s="7">
        <v>32366</v>
      </c>
      <c r="C45" s="6">
        <v>44263</v>
      </c>
      <c r="D45">
        <v>33</v>
      </c>
    </row>
    <row r="46" spans="1:4" x14ac:dyDescent="0.3">
      <c r="A46" s="2">
        <v>80000</v>
      </c>
      <c r="B46" s="7">
        <v>32203</v>
      </c>
      <c r="C46" s="6">
        <v>43820</v>
      </c>
      <c r="D46">
        <v>31</v>
      </c>
    </row>
    <row r="47" spans="1:4" x14ac:dyDescent="0.3">
      <c r="A47" s="5"/>
    </row>
    <row r="50" spans="1:1" x14ac:dyDescent="0.3">
      <c r="A50" s="5"/>
    </row>
    <row r="51" spans="1:1" x14ac:dyDescent="0.3">
      <c r="A51" s="5"/>
    </row>
    <row r="63" spans="1:1" x14ac:dyDescent="0.3">
      <c r="A63" s="5"/>
    </row>
  </sheetData>
  <conditionalFormatting sqref="H6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5586-6FAB-4D6A-93E1-A527A75D1375}">
  <dimension ref="A1:F46"/>
  <sheetViews>
    <sheetView tabSelected="1" workbookViewId="0">
      <selection activeCell="F16" sqref="F16"/>
    </sheetView>
  </sheetViews>
  <sheetFormatPr defaultRowHeight="14.4" x14ac:dyDescent="0.3"/>
  <cols>
    <col min="1" max="1" width="15.109375" customWidth="1"/>
    <col min="2" max="2" width="18.77734375" bestFit="1" customWidth="1"/>
    <col min="5" max="5" width="16.33203125" bestFit="1" customWidth="1"/>
  </cols>
  <sheetData>
    <row r="1" spans="1:6" ht="28.8" x14ac:dyDescent="0.3">
      <c r="A1" s="1" t="s">
        <v>10</v>
      </c>
      <c r="B1" t="s">
        <v>107</v>
      </c>
    </row>
    <row r="2" spans="1:6" x14ac:dyDescent="0.3">
      <c r="A2" s="6">
        <v>43459</v>
      </c>
      <c r="B2">
        <f>MONTH(A2)</f>
        <v>12</v>
      </c>
    </row>
    <row r="3" spans="1:6" x14ac:dyDescent="0.3">
      <c r="A3" s="6">
        <v>43749</v>
      </c>
      <c r="B3">
        <f t="shared" ref="B3:B46" si="0">MONTH(A3)</f>
        <v>10</v>
      </c>
    </row>
    <row r="4" spans="1:6" x14ac:dyDescent="0.3">
      <c r="A4" s="6">
        <v>43484</v>
      </c>
      <c r="B4">
        <f t="shared" si="0"/>
        <v>1</v>
      </c>
      <c r="E4" t="s">
        <v>108</v>
      </c>
      <c r="F4" s="11">
        <f>MODE(B:B)</f>
        <v>12</v>
      </c>
    </row>
    <row r="5" spans="1:6" x14ac:dyDescent="0.3">
      <c r="A5" s="6">
        <v>44271</v>
      </c>
      <c r="B5">
        <f t="shared" si="0"/>
        <v>3</v>
      </c>
    </row>
    <row r="6" spans="1:6" x14ac:dyDescent="0.3">
      <c r="A6" s="6">
        <v>43644</v>
      </c>
      <c r="B6">
        <f t="shared" si="0"/>
        <v>6</v>
      </c>
    </row>
    <row r="7" spans="1:6" x14ac:dyDescent="0.3">
      <c r="A7" s="6">
        <v>43689</v>
      </c>
      <c r="B7">
        <f t="shared" si="0"/>
        <v>8</v>
      </c>
    </row>
    <row r="8" spans="1:6" x14ac:dyDescent="0.3">
      <c r="A8" s="6">
        <v>43291</v>
      </c>
      <c r="B8">
        <f t="shared" si="0"/>
        <v>7</v>
      </c>
    </row>
    <row r="9" spans="1:6" x14ac:dyDescent="0.3">
      <c r="A9" s="6">
        <v>43829</v>
      </c>
      <c r="B9">
        <f t="shared" si="0"/>
        <v>12</v>
      </c>
    </row>
    <row r="10" spans="1:6" x14ac:dyDescent="0.3">
      <c r="A10" s="6">
        <v>43361</v>
      </c>
      <c r="B10">
        <f t="shared" si="0"/>
        <v>9</v>
      </c>
    </row>
    <row r="11" spans="1:6" x14ac:dyDescent="0.3">
      <c r="A11" s="6">
        <v>43756</v>
      </c>
      <c r="B11">
        <f t="shared" si="0"/>
        <v>10</v>
      </c>
    </row>
    <row r="12" spans="1:6" x14ac:dyDescent="0.3">
      <c r="A12" s="6">
        <v>43699</v>
      </c>
      <c r="B12">
        <f t="shared" si="0"/>
        <v>8</v>
      </c>
    </row>
    <row r="13" spans="1:6" x14ac:dyDescent="0.3">
      <c r="A13" s="6">
        <v>43643</v>
      </c>
      <c r="B13">
        <f t="shared" si="0"/>
        <v>6</v>
      </c>
    </row>
    <row r="14" spans="1:6" x14ac:dyDescent="0.3">
      <c r="A14" s="6">
        <v>43357</v>
      </c>
      <c r="B14">
        <f t="shared" si="0"/>
        <v>9</v>
      </c>
    </row>
    <row r="15" spans="1:6" x14ac:dyDescent="0.3">
      <c r="A15" s="6">
        <v>43775</v>
      </c>
      <c r="B15">
        <f t="shared" si="0"/>
        <v>11</v>
      </c>
    </row>
    <row r="16" spans="1:6" x14ac:dyDescent="0.3">
      <c r="A16" s="6">
        <v>43455</v>
      </c>
      <c r="B16">
        <f t="shared" si="0"/>
        <v>12</v>
      </c>
    </row>
    <row r="17" spans="1:2" x14ac:dyDescent="0.3">
      <c r="A17" s="6">
        <v>43448</v>
      </c>
      <c r="B17">
        <f t="shared" si="0"/>
        <v>12</v>
      </c>
    </row>
    <row r="18" spans="1:2" x14ac:dyDescent="0.3">
      <c r="A18" s="6">
        <v>43491</v>
      </c>
      <c r="B18">
        <f t="shared" si="0"/>
        <v>1</v>
      </c>
    </row>
    <row r="19" spans="1:2" x14ac:dyDescent="0.3">
      <c r="A19" s="6">
        <v>43248</v>
      </c>
      <c r="B19">
        <f t="shared" si="0"/>
        <v>5</v>
      </c>
    </row>
    <row r="20" spans="1:2" x14ac:dyDescent="0.3">
      <c r="A20" s="6">
        <v>43282</v>
      </c>
      <c r="B20">
        <f t="shared" si="0"/>
        <v>7</v>
      </c>
    </row>
    <row r="21" spans="1:2" x14ac:dyDescent="0.3">
      <c r="A21" s="6">
        <v>43516</v>
      </c>
      <c r="B21">
        <f t="shared" si="0"/>
        <v>2</v>
      </c>
    </row>
    <row r="22" spans="1:2" x14ac:dyDescent="0.3">
      <c r="A22" s="6">
        <v>43861</v>
      </c>
      <c r="B22">
        <f t="shared" si="0"/>
        <v>1</v>
      </c>
    </row>
    <row r="23" spans="1:2" x14ac:dyDescent="0.3">
      <c r="A23" s="6">
        <v>43290</v>
      </c>
      <c r="B23">
        <f t="shared" si="0"/>
        <v>7</v>
      </c>
    </row>
    <row r="24" spans="1:2" x14ac:dyDescent="0.3">
      <c r="A24" s="6">
        <v>43286</v>
      </c>
      <c r="B24">
        <f t="shared" si="0"/>
        <v>7</v>
      </c>
    </row>
    <row r="25" spans="1:2" x14ac:dyDescent="0.3">
      <c r="A25" s="6">
        <v>43105</v>
      </c>
      <c r="B25">
        <f t="shared" si="0"/>
        <v>1</v>
      </c>
    </row>
    <row r="26" spans="1:2" x14ac:dyDescent="0.3">
      <c r="A26" s="6">
        <v>43677</v>
      </c>
      <c r="B26">
        <f t="shared" si="0"/>
        <v>7</v>
      </c>
    </row>
    <row r="27" spans="1:2" x14ac:dyDescent="0.3">
      <c r="A27" s="6">
        <v>43431</v>
      </c>
      <c r="B27">
        <f t="shared" si="0"/>
        <v>11</v>
      </c>
    </row>
    <row r="28" spans="1:2" x14ac:dyDescent="0.3">
      <c r="A28" s="6">
        <v>43116</v>
      </c>
      <c r="B28">
        <f t="shared" si="0"/>
        <v>1</v>
      </c>
    </row>
    <row r="29" spans="1:2" x14ac:dyDescent="0.3">
      <c r="A29" s="6">
        <v>43214</v>
      </c>
      <c r="B29">
        <f t="shared" si="0"/>
        <v>4</v>
      </c>
    </row>
    <row r="30" spans="1:2" x14ac:dyDescent="0.3">
      <c r="A30" s="6">
        <v>43219</v>
      </c>
      <c r="B30">
        <f t="shared" si="0"/>
        <v>4</v>
      </c>
    </row>
    <row r="31" spans="1:2" x14ac:dyDescent="0.3">
      <c r="A31" s="6">
        <v>43370</v>
      </c>
      <c r="B31">
        <f t="shared" si="0"/>
        <v>9</v>
      </c>
    </row>
    <row r="32" spans="1:2" x14ac:dyDescent="0.3">
      <c r="A32" s="6">
        <v>43337</v>
      </c>
      <c r="B32">
        <f t="shared" si="0"/>
        <v>8</v>
      </c>
    </row>
    <row r="33" spans="1:2" x14ac:dyDescent="0.3">
      <c r="A33" s="6">
        <v>43833</v>
      </c>
      <c r="B33">
        <f t="shared" si="0"/>
        <v>1</v>
      </c>
    </row>
    <row r="34" spans="1:2" x14ac:dyDescent="0.3">
      <c r="A34" s="6">
        <v>43932</v>
      </c>
      <c r="B34">
        <f t="shared" si="0"/>
        <v>4</v>
      </c>
    </row>
    <row r="35" spans="1:2" x14ac:dyDescent="0.3">
      <c r="A35" s="6">
        <v>43709</v>
      </c>
      <c r="B35">
        <f t="shared" si="0"/>
        <v>9</v>
      </c>
    </row>
    <row r="36" spans="1:2" x14ac:dyDescent="0.3">
      <c r="A36" s="6">
        <v>43756</v>
      </c>
      <c r="B36">
        <f t="shared" si="0"/>
        <v>10</v>
      </c>
    </row>
    <row r="37" spans="1:2" x14ac:dyDescent="0.3">
      <c r="A37" s="6">
        <v>43589</v>
      </c>
      <c r="B37">
        <f t="shared" si="0"/>
        <v>5</v>
      </c>
    </row>
    <row r="38" spans="1:2" x14ac:dyDescent="0.3">
      <c r="A38" s="6">
        <v>43522</v>
      </c>
      <c r="B38">
        <f t="shared" si="0"/>
        <v>2</v>
      </c>
    </row>
    <row r="39" spans="1:2" x14ac:dyDescent="0.3">
      <c r="A39" s="6">
        <v>43682</v>
      </c>
      <c r="B39">
        <f t="shared" si="0"/>
        <v>8</v>
      </c>
    </row>
    <row r="40" spans="1:2" x14ac:dyDescent="0.3">
      <c r="A40" s="6">
        <v>43426</v>
      </c>
      <c r="B40">
        <f t="shared" si="0"/>
        <v>11</v>
      </c>
    </row>
    <row r="41" spans="1:2" x14ac:dyDescent="0.3">
      <c r="A41" s="6">
        <v>44242</v>
      </c>
      <c r="B41">
        <f t="shared" si="0"/>
        <v>2</v>
      </c>
    </row>
    <row r="42" spans="1:2" x14ac:dyDescent="0.3">
      <c r="A42" s="6">
        <v>43397</v>
      </c>
      <c r="B42">
        <f t="shared" si="0"/>
        <v>10</v>
      </c>
    </row>
    <row r="43" spans="1:2" x14ac:dyDescent="0.3">
      <c r="A43" s="6">
        <v>44270</v>
      </c>
      <c r="B43">
        <f t="shared" si="0"/>
        <v>3</v>
      </c>
    </row>
    <row r="44" spans="1:2" x14ac:dyDescent="0.3">
      <c r="A44" s="6">
        <v>43453</v>
      </c>
      <c r="B44">
        <f t="shared" si="0"/>
        <v>12</v>
      </c>
    </row>
    <row r="45" spans="1:2" x14ac:dyDescent="0.3">
      <c r="A45" s="6">
        <v>44263</v>
      </c>
      <c r="B45">
        <f t="shared" si="0"/>
        <v>3</v>
      </c>
    </row>
    <row r="46" spans="1:2" x14ac:dyDescent="0.3">
      <c r="A46" s="6">
        <v>43820</v>
      </c>
      <c r="B46">
        <f t="shared" si="0"/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0F0BE636-D00A-42D2-A032-AC795938E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 alt (university)</vt:lpstr>
      <vt:lpstr>Task 1</vt:lpstr>
      <vt:lpstr>Task 2</vt:lpstr>
      <vt:lpstr>Task 3</vt:lpstr>
      <vt:lpstr>Task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Kushagra</cp:lastModifiedBy>
  <cp:revision/>
  <dcterms:created xsi:type="dcterms:W3CDTF">2021-05-24T07:11:16Z</dcterms:created>
  <dcterms:modified xsi:type="dcterms:W3CDTF">2022-10-14T17:07:04Z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